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P" sheetId="1" r:id="rId4"/>
    <sheet state="visible" name="Current Buyers" sheetId="2" r:id="rId5"/>
    <sheet state="visible" name="Ignore (Old Buyers)" sheetId="3" r:id="rId6"/>
  </sheets>
  <definedNames>
    <definedName hidden="1" localSheetId="1" name="_xlnm._FilterDatabase">'Current Buyers'!$A$1:$AA$50</definedName>
  </definedNames>
  <calcPr/>
</workbook>
</file>

<file path=xl/sharedStrings.xml><?xml version="1.0" encoding="utf-8"?>
<sst xmlns="http://schemas.openxmlformats.org/spreadsheetml/2006/main" count="1150" uniqueCount="656">
  <si>
    <t>Deal ID:</t>
  </si>
  <si>
    <t>User Address:</t>
  </si>
  <si>
    <t>State:</t>
  </si>
  <si>
    <t>TX</t>
  </si>
  <si>
    <t>Enter this every time</t>
  </si>
  <si>
    <t>Zipcode:</t>
  </si>
  <si>
    <t>75042</t>
  </si>
  <si>
    <t>enter this every time</t>
  </si>
  <si>
    <t>City</t>
  </si>
  <si>
    <t>Direct Purchase Investors</t>
  </si>
  <si>
    <t>Primary Market Investors</t>
  </si>
  <si>
    <t>Secondary Market Investors</t>
  </si>
  <si>
    <t>Company Name</t>
  </si>
  <si>
    <t>HS Company URL</t>
  </si>
  <si>
    <t>Offer Types</t>
  </si>
  <si>
    <t>Coverage Type (AI)</t>
  </si>
  <si>
    <t>Investor Tags</t>
  </si>
  <si>
    <t>Reason for Freeze</t>
  </si>
  <si>
    <t>Tier</t>
  </si>
  <si>
    <t>Weekly Cap</t>
  </si>
  <si>
    <t>Buy Box</t>
  </si>
  <si>
    <t>Direct Purchase</t>
  </si>
  <si>
    <t>Primary Markets</t>
  </si>
  <si>
    <t>Secondary Markets</t>
  </si>
  <si>
    <t>Cold</t>
  </si>
  <si>
    <t>Main POC</t>
  </si>
  <si>
    <t>ID</t>
  </si>
  <si>
    <t>Coverage Type</t>
  </si>
  <si>
    <t>Column 1</t>
  </si>
  <si>
    <t>Column 2</t>
  </si>
  <si>
    <t>Column 3</t>
  </si>
  <si>
    <t>Column 4</t>
  </si>
  <si>
    <t>Column 5</t>
  </si>
  <si>
    <t>Column 6</t>
  </si>
  <si>
    <t>Column 7</t>
  </si>
  <si>
    <t>Column 8</t>
  </si>
  <si>
    <t>Column 9</t>
  </si>
  <si>
    <t>Column 10</t>
  </si>
  <si>
    <t>Column 11</t>
  </si>
  <si>
    <t>Key Flip</t>
  </si>
  <si>
    <t>https://app.hubspot.com/contacts/3298701/record/0-1/933930351</t>
  </si>
  <si>
    <t>Direct Purchase, Novation, Creative / Seller Finance</t>
  </si>
  <si>
    <t>PAUSED</t>
  </si>
  <si>
    <t>Poor Performance</t>
  </si>
  <si>
    <t>10</t>
  </si>
  <si>
    <r>
      <rPr>
        <rFont val="Arial"/>
        <b/>
        <color theme="1"/>
        <u/>
      </rPr>
      <t>Property Type: 
On-Market Status: 
Year Built:</t>
    </r>
    <r>
      <rPr>
        <rFont val="Arial"/>
        <color theme="1"/>
        <u/>
      </rPr>
      <t xml:space="preserve"> NO properties built AFTER 2020
</t>
    </r>
    <r>
      <rPr>
        <rFont val="Arial"/>
        <b/>
        <color theme="1"/>
        <u/>
      </rPr>
      <t xml:space="preserve">Property Condition: </t>
    </r>
    <r>
      <rPr>
        <rFont val="Arial"/>
        <color theme="1"/>
        <u/>
      </rPr>
      <t xml:space="preserve">
</t>
    </r>
    <r>
      <rPr>
        <rFont val="Arial"/>
        <b/>
        <color theme="1"/>
        <u/>
      </rPr>
      <t xml:space="preserve">Minimum/Maximum Purchase Price: 
Timeframe: 
Lead Types:
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</si>
  <si>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</si>
  <si>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sz val="10.0"/>
      </rPr>
      <t>Full States:</t>
    </r>
    <r>
      <rPr>
        <rFont val="Arial"/>
        <color theme="1"/>
        <sz val="10.0"/>
      </rPr>
      <t xml:space="preserve"> TN
</t>
    </r>
    <r>
      <rPr>
        <rFont val="Arial"/>
        <b/>
        <color theme="1"/>
        <sz val="10.0"/>
      </rPr>
      <t>Zip Codes:</t>
    </r>
    <r>
      <rPr>
        <rFont val="Arial"/>
        <color theme="1"/>
        <sz val="10.0"/>
      </rPr>
      <t xml:space="preserve"> 
37042, 37040, 37043, 42223, 37010, 37191, 37051, 37079, 37052, 37050, 37171, 37142, 42254, 37044, 37041, 37013, 37211, 37027, 37115, 37221, 37207, 37086, 37076, 37209, 37217, 37072, 37214, 37138, 37205, 37206, 37215, 37203, 37216, 37212, 37208, 37204, 37210, 37218, 37080, 37220, 37189, 37143, 37248, 37245, 37228, 37247, 37237, 37213, 37201, 37219, 37232, 37246, 37243, 37249, 37202, 37011, 37024, 37070, 37116, 37222, 37227, 37224, 37229, 37230, 37235, 37234, 37236, 37240, 37238, 37242, 37241, 37244, 37250, 37918, 37920, 37922, 37931, 37923, 37921, 37919, 37849, 37934, 37917, 37912, 37914, 37932, 37938, 37909, 37924, 37721, 37916, 37764, 37871, 37915, 37754, 37806, 37902, 37990, 37996, 37901, 37928, 37927, 37930, 37929, 37933, 37939, 37950, 37940, 37995, 37997, 37998, 37421, 37343, 37363, 37379, 37415, 37412, 37405, 37411, 37377, 37416, 37406, 37341, 37404, 37407, 37403, 37419, 37353, 37336, 37402, 37302, 37373, 37338, 37409, 37410, 37408, 37308, 37350, 37351, 37315, 37384, 37401, 37414, 37424, 37422, 37450, 37304, 38017, 38109, 38128, 38002, 38125, 38134, 38016, 38116, 38127, 38111, 38018, 38115, 38118, 38135, 38117, 38138, 38122, 38119, 38053, 38106, 38141, 38104, 38114, 38133, 38108, 38139, 38107, 38112, 38103, 38120, 38004, 38028, 38105, 38126, 38129, 38140, 38143, 38146, 38195, 38165, 38142, 38132, 38137, 38152, 38188, 38136, 38110, 38147, 38113, 38131, 38130, 38014, 38027, 38029, 38055, 38054, 38088, 38083, 38101, 38124, 38145, 38148, 38151, 38150, 38157, 38161, 38159, 38163, 38167, 38166, 38173, 38168, 38175, 38174, 38181, 38177, 38183, 38182, 38186, 38184, 38187, 38193, 38190, 38194, 38197, 37501, 37544</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</si>
  <si>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</si>
  <si>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NO</t>
  </si>
  <si>
    <t>Dontre Doxley</t>
  </si>
  <si>
    <t>Local</t>
  </si>
  <si>
    <t>Summercrest Capital LLC</t>
  </si>
  <si>
    <t>https://app.hubspot.com/contacts/3298701/record/0-1/849038051</t>
  </si>
  <si>
    <t>Direct Purchase, Creative / Seller Finance, Novation</t>
  </si>
  <si>
    <t>Active, Direct Purchase, Wholesaler</t>
  </si>
  <si>
    <t>3</t>
  </si>
  <si>
    <r>
      <rPr>
        <rFont val="Arial"/>
        <b/>
        <color theme="1"/>
        <u/>
      </rPr>
      <t xml:space="preserve">Property Type: </t>
    </r>
    <r>
      <rPr>
        <rFont val="Arial"/>
        <color theme="1"/>
        <u/>
      </rPr>
      <t>Single Family Residence, Land, Mobile Home (with Land), Manufactured Home, Multi-Family Residential (Duplex - Quadplex), Multi-Family Commercial (Fiveplex+)</t>
    </r>
    <r>
      <rPr>
        <rFont val="Arial"/>
        <b/>
        <color theme="1"/>
        <u/>
      </rPr>
      <t xml:space="preserve">
On-Market Status: </t>
    </r>
    <r>
      <rPr>
        <rFont val="Arial"/>
        <color theme="1"/>
        <u/>
      </rPr>
      <t>Off Market Only</t>
    </r>
    <r>
      <rPr>
        <rFont val="Arial"/>
        <b/>
        <color theme="1"/>
        <u/>
      </rPr>
      <t xml:space="preserve">
Year Built: </t>
    </r>
    <r>
      <rPr>
        <rFont val="Arial"/>
        <color theme="1"/>
        <u/>
      </rPr>
      <t>1850-2015</t>
    </r>
    <r>
      <rPr>
        <rFont val="Arial"/>
        <b/>
        <color theme="1"/>
        <u/>
      </rPr>
      <t xml:space="preserve">
Property Condition: </t>
    </r>
    <r>
      <rPr>
        <rFont val="Arial"/>
        <color theme="1"/>
        <u/>
      </rPr>
      <t>Move in Ready with Older Finishes, Needs Few Repairs, Needs Major Repairs</t>
    </r>
    <r>
      <rPr>
        <rFont val="Arial"/>
        <b/>
        <color theme="1"/>
        <u/>
      </rPr>
      <t xml:space="preserve">
Minimum/Maximum Purchase Price: </t>
    </r>
    <r>
      <rPr>
        <rFont val="Arial"/>
        <color theme="1"/>
        <u/>
      </rPr>
      <t>0-400,000</t>
    </r>
    <r>
      <rPr>
        <rFont val="Arial"/>
        <b/>
        <color theme="1"/>
        <u/>
      </rPr>
      <t xml:space="preserve">
Timeframe: </t>
    </r>
    <r>
      <rPr>
        <rFont val="Arial"/>
        <color theme="1"/>
        <u/>
      </rPr>
      <t xml:space="preserve">1 - 7 Days, 1 to 4 Weeks, 3 to 6 Months
</t>
    </r>
    <r>
      <rPr>
        <rFont val="Arial"/>
        <b/>
        <color theme="1"/>
        <u/>
      </rPr>
      <t xml:space="preserve">Lead Types: </t>
    </r>
    <r>
      <rPr>
        <rFont val="Arial"/>
        <color theme="1"/>
        <u/>
      </rPr>
      <t>Warm, Autohunt, Cold</t>
    </r>
    <r>
      <rPr>
        <rFont val="Arial"/>
        <b/>
        <color theme="1"/>
        <u/>
      </rPr>
      <t xml:space="preserve">
Other Notes: No 55+, No Co-op</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</si>
  <si>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</si>
  <si>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AL
AK
AZ
AR
CA
CO
CT
DE
FL
GA
HI
ID
IL
IN
IA
KS
KY
LA
ME
MD
MA
MI
MN
MS
MO
MT
NE
NV
NH
NJ
NM
NY
NC
ND
OH
OK
OR
PA
RI
SC
SD
TN
TX
UT
VT
VA
WA
WV
WI
WY
</t>
    </r>
    <r>
      <rPr>
        <rFont val="Arial"/>
        <b/>
        <color theme="1"/>
      </rPr>
      <t>Zip Codes: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</si>
  <si>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</si>
  <si>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YES</t>
  </si>
  <si>
    <t>Nate Miller</t>
  </si>
  <si>
    <t>National</t>
  </si>
  <si>
    <t>HLT Buyers</t>
  </si>
  <si>
    <t>https://app.hubspot.com/contacts/3298701/record/0-1/921723351</t>
  </si>
  <si>
    <t>Direct Purchase, Active, Wholesaler</t>
  </si>
  <si>
    <t>1</t>
  </si>
  <si>
    <r>
      <rPr>
        <rFont val="Arial"/>
        <b/>
        <color theme="1"/>
      </rPr>
      <t>Property Type:</t>
    </r>
    <r>
      <rPr>
        <rFont val="Arial"/>
        <color theme="1"/>
      </rPr>
      <t xml:space="preserve"> Single Family &amp; Condominiums.
</t>
    </r>
    <r>
      <rPr>
        <rFont val="Arial"/>
        <b/>
        <color theme="1"/>
      </rPr>
      <t xml:space="preserve">On-Market Status: </t>
    </r>
    <r>
      <rPr>
        <rFont val="Arial"/>
        <color theme="1"/>
      </rPr>
      <t>Off market, FSBO</t>
    </r>
    <r>
      <rPr>
        <rFont val="Arial"/>
        <b/>
        <color theme="1"/>
      </rPr>
      <t xml:space="preserve">
Year Built: </t>
    </r>
    <r>
      <rPr>
        <rFont val="Arial"/>
        <color theme="1"/>
      </rPr>
      <t>1950+</t>
    </r>
    <r>
      <rPr>
        <rFont val="Arial"/>
        <b/>
        <color theme="1"/>
      </rPr>
      <t xml:space="preserve">
Property Condition: </t>
    </r>
    <r>
      <rPr>
        <rFont val="Arial"/>
        <color theme="1"/>
      </rPr>
      <t xml:space="preserve">Move-in Ready with Older Finishes, Needs Few Repairs, Needs Major Repairs </t>
    </r>
    <r>
      <rPr>
        <rFont val="Arial"/>
        <b/>
        <color theme="1"/>
      </rPr>
      <t xml:space="preserve">
Minimum/Maximum Purchase Price: </t>
    </r>
    <r>
      <rPr>
        <rFont val="Arial"/>
        <color theme="1"/>
      </rPr>
      <t>$50k-$600k</t>
    </r>
    <r>
      <rPr>
        <rFont val="Arial"/>
        <b/>
        <color theme="1"/>
      </rPr>
      <t xml:space="preserve">
Timeframe: Any
Lead Types: </t>
    </r>
    <r>
      <rPr>
        <rFont val="Arial"/>
        <color theme="1"/>
      </rPr>
      <t>Warm, Autohunt, Cold</t>
    </r>
    <r>
      <rPr>
        <rFont val="Arial"/>
        <b/>
        <color theme="1"/>
      </rPr>
      <t xml:space="preserve">
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</si>
  <si>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</si>
  <si>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AZ, FL, NV, GA, CA, SC, NC, TX, AL, OH
</t>
    </r>
    <r>
      <rPr>
        <rFont val="Arial"/>
        <b/>
        <color theme="1"/>
      </rPr>
      <t>Zip Codes: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</si>
  <si>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</si>
  <si>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Efrain Lopez</t>
  </si>
  <si>
    <t>Real Deal Homes</t>
  </si>
  <si>
    <t>https://app.hubspot.com/contacts/3298701/record/0-1/11908883459</t>
  </si>
  <si>
    <t>Active</t>
  </si>
  <si>
    <t>7</t>
  </si>
  <si>
    <r>
      <rPr>
        <rFont val="Arial"/>
        <b/>
        <color theme="1"/>
      </rPr>
      <t xml:space="preserve">Property Type: </t>
    </r>
    <r>
      <rPr>
        <rFont val="Arial"/>
        <color theme="1"/>
      </rPr>
      <t xml:space="preserve">Single Family Residence, Land, Mobile Home (with Land), Manufactured Home, Multi-Family Residential (Duplex - Quadplex), Multi-Family Commercial (Fiveplex+), Townhomes, Condominiums
</t>
    </r>
    <r>
      <rPr>
        <rFont val="Arial"/>
        <b/>
        <color theme="1"/>
      </rPr>
      <t>On-Market Status:</t>
    </r>
    <r>
      <rPr>
        <rFont val="Arial"/>
        <color theme="1"/>
      </rPr>
      <t xml:space="preserve"> Listed on the MLS with a Full service agent, Flat Fee MLS or Limited Service Listings, FSBO
</t>
    </r>
    <r>
      <rPr>
        <rFont val="Arial"/>
        <b/>
        <color theme="1"/>
      </rPr>
      <t>Year Built</t>
    </r>
    <r>
      <rPr>
        <rFont val="Arial"/>
        <color theme="1"/>
      </rPr>
      <t xml:space="preserve">: 1950+
</t>
    </r>
    <r>
      <rPr>
        <rFont val="Arial"/>
        <b/>
        <color theme="1"/>
      </rPr>
      <t>Property Condition:</t>
    </r>
    <r>
      <rPr>
        <rFont val="Arial"/>
        <color theme="1"/>
      </rPr>
      <t xml:space="preserve"> Move in Ready with Modern Finishes, Move in Ready with Older Finishes, Needs Few Repairs, Needs Major Repairs</t>
    </r>
    <r>
      <rPr>
        <rFont val="Arial"/>
        <b/>
        <color theme="1"/>
      </rPr>
      <t xml:space="preserve">
Minimum/Maximum Purchase Price:</t>
    </r>
    <r>
      <rPr>
        <rFont val="Arial"/>
        <color theme="1"/>
      </rPr>
      <t xml:space="preserve"> 1 - 2,000,000</t>
    </r>
    <r>
      <rPr>
        <rFont val="Arial"/>
        <b/>
        <color theme="1"/>
      </rPr>
      <t xml:space="preserve">
Timeframe:</t>
    </r>
    <r>
      <rPr>
        <rFont val="Arial"/>
        <color theme="1"/>
      </rPr>
      <t xml:space="preserve"> 1 to 4 Weeks, 3 to 6 Months, 6 to 12 Months, 12+ Months
</t>
    </r>
    <r>
      <rPr>
        <rFont val="Arial"/>
        <b/>
        <color theme="1"/>
      </rPr>
      <t>Other Notes: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</si>
  <si>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</si>
  <si>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TX, VA, FL, GA, NC, AZ, IN, OH, AL, MI, CA, NV
</t>
    </r>
    <r>
      <rPr>
        <rFont val="Arial"/>
        <b/>
        <color theme="1"/>
      </rPr>
      <t>Zip Codes:</t>
    </r>
    <r>
      <rPr>
        <rFont val="Arial"/>
        <color theme="1"/>
      </rPr>
      <t xml:space="preserve"> 
---</t>
    </r>
  </si>
  <si>
    <r>
      <rPr>
        <rFont val="Arial"/>
        <b/>
        <color theme="1"/>
      </rPr>
      <t>Full States:</t>
    </r>
    <r>
      <rPr>
        <rFont val="Arial"/>
        <color theme="1"/>
      </rPr>
      <t xml:space="preserve"> 
AL
AZ
AR
CA
CO
CT
DE
FL
GA
ID
IL
IN
IA
KS
KY
LA
ME
MD
MA
MI
MN
MS
MO
MT
NV
NH
NJ
NM
NY
NC
ND
OH
OK
OR
PA
RI
SC
SD
TN
TX
UT
VT
VA
WA
WV
WI
WY</t>
    </r>
  </si>
  <si>
    <t>Brian Harbour</t>
  </si>
  <si>
    <t>Multi-State</t>
  </si>
  <si>
    <t>Upward Properties</t>
  </si>
  <si>
    <t>https://app.hubspot.com/contacts/3298701/record/0-1/863821401</t>
  </si>
  <si>
    <r>
      <rPr>
        <rFont val="Arial"/>
        <b/>
        <color theme="1"/>
      </rPr>
      <t xml:space="preserve">Property Type: 
On-Market Status: 
Year Built: 
Property Condition: 
Minimum/Maximum Purchase Price: 
Timeframe: 
Other Notes: </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</si>
  <si>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</si>
  <si>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62001,62002,62006,62010,62012,62013,62014,62018,62021,62022,62024,62025,62026,62028,62030,62031,62034,62035,62036,62037,62040,62045,62046,62047,62048,62052,62054,62058,62059,62060,62061,62062,62065,62067,62070,62071,62074,62079,62084,62087,62090,62095,62097,62201,62202,62203,62204,62205,62206,62207,62208,62214,62215,62216,62217,62218,62219,62220,62221,62222,62223,62225,62226,62230,62232,62233,62234,62236,62237,62239,62240,62241,62242,62243,62244,62245,62248,62249,62254,62255,62256,62257,62258,62259,62260,62261,62264,62265,62266,62268,62269,62271,62272,62273,62275,62277,62278,62279,62280,62281,62282,62285,62286,62288,62289,62292,62293,62294,62295,62297,62298,62916,63005,63006,63010,63011,63012,63013,63014,63015,63016,63017,63019,63020,63021,63022,63023,63024,63025,63026,63028,63030,63031,63032,63033,63034,63036,63037,63038,63039,63040,63041,63042,63043,63044,63045,63047,63048,63049,63050,63051,63052,63053,63055,63056,63057,63060,63061,63065,63066,63068,63069,63070,63071,63072,63073,63074,63077,63079,63080,63084,63087,63088,63089,63090,63091,63099,63101,63102,63103,63104,63105,63106,63107,63108,63109,63110,63111,63112,63113,63114,63115,63116,63117,63118,63119,63120,63121,63122,63123,63124,63125,63126,63127,63128,63129,63130,63131,63132,63133,63134,63135,63136,63137,63138,63139,63140,63141,63143,63144,63145,63146,63147,63150,63151,63155,63156,63157,63158,63160,63163,63164,63166,63167,63169,63171,63177,63178,63179,63180,63188,63195,63197,63199,63301,63302,63303,63304,63330,63332,63333,63334,63336,63338,63339,63341,63342,63343,63344,63345,63346,63347,63348,63349,63350,63351,63352,63353,63357,63359,63361,63362,63363,63365,63366,63367,63368,63369,63370,63373,63376,63377,63378,63379,63380,63381,63382,63383,63384,63385,63386,63387,63388,63389,63390,63431,63436,63437,63441,63443,63450,63456,63459,63462,63468,63532,63534,63552,63558,63601,63620,63621,63622,63623,63624,63625,63626,63627,63628,63629,63630,63631,63632,63633,63636,63637,63638,63640,63645,63648,63650,63651,63653,63654,63655,63656,63660,63662,63663,63664,63665,63666,63670,63673,63674,63675,63730,63737,63738,63739,63743,63744,63746,63747,63750,63751,63760,63763,63764,63766,63769,63770,63775,63776,63781,63782,63783,63785,63787,63934,63944,63950,63951,63952,63956,63957,63964,63966,64001,64002,64011,64013,64014,64015,64016,64017,64019,64020,64021,64022,64024,64029,64030,64034,64035,64036,64037,64040,64048,64050,64051,64052,64053,64054,64055,64056,64057,64058,64060,64061,64062,64063,64064,64065,64066,64067,64068,64069,64070,64071,64072,64073,64074,64075,64076,64077,64080,64081,64082,64083,64084,64085,64086,64088,64089,64090,64093,64096,64097,64101,64102,64105,64106,64108,64109,64110,64111,64112,64113,64114,64116,64117,64118,64119,64120,64121,64123,64124,64125,64126,64127,64128,64129,64130,64131,64132,64133,64134,64136,64137,64138,64139,64141,64144,64148,64149,64151,64154,64155,64156,64157,64158,64161,64162,64164,64165,64166,64167,64168,64170,64171,64179,64180,64184,64187,64188,64191,64196,64197,64198,64199,64422,64429,64430,64436,64443,64444,64454,64459,64465,64469,64474,64477,64490,64492,64493,64494,64497,64601,64620,64622,64623,64624,64625,64628,64631,64633,64637,64638,64639,64640,64643,64644,64649,64650,64651,64654,64656,64658,64659,64660,64664,64668,64671,64676,64680,64681,64682,64686,64688,64689,64701,64724,64726,64733,64735,64738,64739,64740,64743,64747,64761,64763,64770,64776,64781,64788,64999,65001,65010,65011,65013,65014,65016,65017,65018,65020,65023,65024,65025,65026,65032,65034,65035,65036,65037,65038,65039,65040,65041,65042,65043,65046,65047,65048,65049,65050,65051,65052,65053,65054,65055,65058,65059,65061,65062,65063,65064,65065,65066,65067,65068,65069,65072,65074,65075,65076,65077,65078,65079,65080,65081,65082,65083,65084,65085,65101,65102,65103,65104,65105,65106,65107,65108,65109,65110,65111,65201,65202,65203,65205,65211,65212,65215,65216,65217,65218,65230,65231,65232,65233,65236,65237,65239,65240,65243,65244,65246,65247,65248,65250,65251,65254,65255,65256,65257,65258,65259,65260,65261,65262,65263,65264,65265,65270,65274,65275,65276,65278,65279,65280,65281,65282,65283,65284,65285,65286,65287,65299,65301,65302,65305,65320,65321,65322,65323,65324,65325,65326,65327,65329,65330,65332,65333,65334,65335,65336,65337,65338,65339,65340,65344,65345,65347,65348,65349,65350,65351,65354,65355,65360,65401,65402,65409,65436,65439,65440,65441,65443,65444,65446,65449,65452,65453,65456,65457,65459,65461,65462,65463,65464,65466,65468,65470,65473,65479,65483,65484,65486,65501,65529,65532,65534,65535,65536,65541,65542,65543,65550,65552,65555,65556,65557,65559,65560,65564,65565,65566,65567,65570,65571,65580,65582,65583,65584,65586,65589,65590,65591,65601,65607,65613,65617,65619,65622,65632,65634,65636,65640,65644,65645,65648,65649,65650,65652,65660,65662,65663,65667,65668,65674,65685,65689,65702,65704,65706,65710,65711,65713,65717,65722,65724,65725,65727,65732,65735,65742,65746,65757,65764,65765,65767,65770,65774,65779,65781,65783,65785,65786,65787,65801,65802,65803,65804,65805,65806,65807,65808,65809,65810,65814,65817,65890,65897,65898,65899,66115,66118,66160</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</si>
  <si>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</si>
  <si>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Scott Winkelman</t>
  </si>
  <si>
    <t>Glacier Bay</t>
  </si>
  <si>
    <t>https://app.hubspot.com/contacts/3298701/record/0-1/938142701</t>
  </si>
  <si>
    <t>6</t>
  </si>
  <si>
    <r>
      <rPr>
        <rFont val="Arial"/>
        <b/>
        <color theme="1"/>
      </rPr>
      <t>Property Type:</t>
    </r>
    <r>
      <rPr>
        <rFont val="Arial"/>
        <color theme="1"/>
      </rPr>
      <t xml:space="preserve"> Single Family Residence, Land, Commercial (Retail), Mobile Home (with Land), Mobile Home (without Land), Manufactured Home, Multi-Family Residential (Duplex - Quadplex), Multi-Family Commercial (Fiveplex+), Townhomes, Condominiums, Farm
</t>
    </r>
    <r>
      <rPr>
        <rFont val="Arial"/>
        <b/>
        <color theme="1"/>
      </rPr>
      <t xml:space="preserve">On-Market Status: </t>
    </r>
    <r>
      <rPr>
        <rFont val="Arial"/>
        <color theme="1"/>
      </rPr>
      <t>Listed on the MLS with a Full service agent, Flat Fee MLS or Limited Service Listings, FSBO, Off Market Only</t>
    </r>
    <r>
      <rPr>
        <rFont val="Arial"/>
        <b/>
        <color theme="1"/>
      </rPr>
      <t xml:space="preserve">
Year Built: </t>
    </r>
    <r>
      <rPr>
        <rFont val="Arial"/>
        <color theme="1"/>
      </rPr>
      <t>1870 to current</t>
    </r>
    <r>
      <rPr>
        <rFont val="Arial"/>
        <b/>
        <color theme="1"/>
      </rPr>
      <t xml:space="preserve">
Property Condition: </t>
    </r>
    <r>
      <rPr>
        <rFont val="Arial"/>
        <color theme="1"/>
      </rPr>
      <t>Move in Ready with Modern Finishes, Move in Ready with Older Finishes, Needs Few Repairs, Needs Major Repairs</t>
    </r>
    <r>
      <rPr>
        <rFont val="Arial"/>
        <b/>
        <color theme="1"/>
      </rPr>
      <t xml:space="preserve">
Minimum/Maximum Purchase Price: </t>
    </r>
    <r>
      <rPr>
        <rFont val="Arial"/>
        <color theme="1"/>
      </rPr>
      <t>$5000-$2,000,000</t>
    </r>
    <r>
      <rPr>
        <rFont val="Arial"/>
        <b/>
        <color theme="1"/>
      </rPr>
      <t xml:space="preserve">
Timeframe: </t>
    </r>
    <r>
      <rPr>
        <rFont val="Arial"/>
        <color theme="1"/>
      </rPr>
      <t xml:space="preserve">1 - 7 Days, 1 to 4 Weeks, 3 to 6 Months, 6 to 12 Months
</t>
    </r>
    <r>
      <rPr>
        <rFont val="Arial"/>
        <b/>
        <color theme="1"/>
      </rPr>
      <t xml:space="preserve">Lead Types: </t>
    </r>
    <r>
      <rPr>
        <rFont val="Arial"/>
        <color theme="1"/>
      </rPr>
      <t>Warm, Autohunt, Cold</t>
    </r>
    <r>
      <rPr>
        <rFont val="Arial"/>
        <b/>
        <color theme="1"/>
      </rPr>
      <t xml:space="preserve">
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</si>
  <si>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</si>
  <si>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IL, WI
</t>
    </r>
    <r>
      <rPr>
        <rFont val="Arial"/>
        <b/>
        <color theme="1"/>
      </rPr>
      <t>Zip Codes:</t>
    </r>
    <r>
      <rPr>
        <rFont val="Arial"/>
        <color theme="1"/>
      </rPr>
      <t xml:space="preserve"> 
60002, 60010, 60013, 60015, 60020, 60021, 60030, 60031, 60035, 60037, 60040, 60041, 60042, 60044, 60045, 60046, 60047, 60048, 60050, 60051, 60060, 60061, 60064, 60069, 60073, 60074, 60081, 60083, 60084, 60085, 60087, 60088, 60089, 60090, 60096, 60099, 60010, 60012, 60013, 60014, 60020, 60021, 60033, 60034, 60042, 60050, 60051, 60071, 60072, 60081, 60097, 60098, 60102, 60135, 60140, 60142, 60152, 60156, 60180, 61012, 61038, 60010, 60102, 60110, 60118, 60119, 60120, 60123, 60124, 60134, 60136, 60140, 60142, 60151, 60174, 60175, 60177, 60178, 60184, 60185, 60192, 60502, 60503, 60504, 60505, 60506, 60510, 60511, 60538, 60539, 60542, 60543, 60554, 60431, 60447, 60450, 60503, 60504, 60506, 60511, 60512, 60538, 60541, 60543, 60544, 60545, 60548, 60554, 60560, 60585, 60586, 60007, 60101, 60103, 60106, 60108, 60120, 60126, 60133, 60137, 60139, 60143, 60148, 60157, 60172, 60174, 60181, 60184, 60185, 60187, 60188, 60189, 60190, 60191, 60199, 60439, 60440, 60502, 60503, 60504, 60514, 60515, 60516, 60517, 60521, 60523, 60527, 60532, 60540, 60555, 60559, 60561, 60563, 60564, 60565, 60599, 60401, 60403, 60404, 60407, 60408, 60410, 60416, 60417, 60421, 60423, 60431, 60432, 60433, 60435, 60436, 60439, 60440, 60441, 60442, 60446, 60447, 60448, 60449, 60451, 60466, 60467, 60468, 60471, 60475, 60477, 60481, 60484, 60487, 60490, 60491, 60503, 60517, 60543, 60544, 60564, 60565, 60585, 60586, 60940, 60950, 60004, 60005, 60007, 60008, 60010, 60015, 60016, 60018, 60022, 60025, 60026, 60043, 60053, 60056, 60062, 60067, 60068, 60070, 60074, 60076, 60077, 60089, 60090, 60091, 60093, 60103, 60104, 60107, 60120, 60126, 60130, 60131, 60133, 60153, 60154, 60155, 60160, 60162, 60163, 60164, 60165, 60169, 60171, 60172, 60173, 60176, 60192, 60193, 60194, 60195, 60201, 60202, 60203, 60301, 60302, 60304, 60305, 60402, 60406, 60409, 60411, 60415, 60418, 60419, 60422, 60423, 60425, 60426, 60428, 60429, 60430, 60438, 60439, 60443, 60445, 60449, 60452, 60453, 60455, 60456, 60457, 60458, 60459, 60461, 60462, 60463, 60464, 60465, 60466, 60467, 60469, 60471, 60472, 60473, 60475, 60476, 60477, 60478, 60480, 60482, 60487, 60501, 60513, 60521, 60523, 60525, 60526, 60527, 60534, 60546, 60558, 60601, 60602, 60603, 60604, 60605, 60606, 60607, 60608, 60609, 60610, 60611, 60612, 60613, 60614, 60615, 60616, 60617, 60618, 60619, 60620, 60621, 60622, 60623, 60624, 60625, 60626, 60628, 60629, 60630, 60631, 60632, 60633, 60634, 60636, 60637, 60638, 60639, 60640, 60641, 60642, 60643, 60644, 60645, 60646, 60647, 60649, 60651, 60652, 60653, 60654, 60655, 60656, 60657, 60659, 60660, 60661, 60699, 60701, 60706, 60707, 60712, 60714, 60803, 60804, 60805, 60827, 60033, 60135, 60145, 60146, 60152, 61008, 61011, 61012, 61016, 61038, 61065, 61073, 61080, 61107, 61108, 61111, 61114, 53104, 53105, 53128, 53139, 53140, 53142, 53143, 53144, 53158, 53168, 53170, 53177, 53179, 53181, 53182, 53403, 53105, 53108, 53120, 53126, 53139, 53144, 53149, 53150, 53177, 53182, 53185, 53402, 53403, 53404, 53405, 53406, 53105, 53114, 53115, 53119, 53120, 53121, 53125, 53128, 53147, 53149, 53184, 53190, 53191, 53505, 53525, 53585, 60146, 61008, 61011, 61016, 61019, 61020, 61024, 61047, 61052, 61063, 61072, 61073, 61080, 61084, 61088, 61101, 61102, 61103, 61104, 61107, 61108, 61109, 61111, 61112, 61114, 61115</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</si>
  <si>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</si>
  <si>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color rgb="FF1155CC"/>
        <u/>
      </rPr>
      <t>Tim</t>
    </r>
    <r>
      <rPr/>
      <t xml:space="preserve"> and </t>
    </r>
    <r>
      <rPr>
        <color rgb="FF1155CC"/>
        <u/>
      </rPr>
      <t>Cory</t>
    </r>
  </si>
  <si>
    <t>HomeGo + New Western</t>
  </si>
  <si>
    <t>https://app.hubspot.com/contacts/3298701/record/0-1/8314362997</t>
  </si>
  <si>
    <t>Wholesale</t>
  </si>
  <si>
    <t>2</t>
  </si>
  <si>
    <r>
      <rPr>
        <rFont val="Arial"/>
        <b/>
        <color theme="1"/>
      </rPr>
      <t>Property Type:</t>
    </r>
    <r>
      <rPr>
        <rFont val="Arial"/>
        <color theme="1"/>
      </rPr>
      <t xml:space="preserve"> Single family, multi family up to 10 units
</t>
    </r>
    <r>
      <rPr>
        <rFont val="Arial"/>
        <b/>
        <color theme="1"/>
      </rPr>
      <t>On-Market Status:</t>
    </r>
    <r>
      <rPr>
        <rFont val="Arial"/>
        <color theme="1"/>
      </rPr>
      <t xml:space="preserve"> NO LISTED DEALS
</t>
    </r>
    <r>
      <rPr>
        <rFont val="Arial"/>
        <b/>
        <color theme="1"/>
      </rPr>
      <t>Year Built:</t>
    </r>
    <r>
      <rPr>
        <rFont val="Arial"/>
        <color theme="1"/>
      </rPr>
      <t xml:space="preserve"> Built before 2015
</t>
    </r>
    <r>
      <rPr>
        <rFont val="Arial"/>
        <b/>
        <color theme="1"/>
      </rPr>
      <t xml:space="preserve">Property Condition: </t>
    </r>
    <r>
      <rPr>
        <rFont val="Arial"/>
        <color theme="1"/>
      </rPr>
      <t>No New Build, or recently remodeled</t>
    </r>
    <r>
      <rPr>
        <rFont val="Arial"/>
        <b/>
        <color theme="1"/>
      </rPr>
      <t xml:space="preserve">
Minimum/Maximum Purchase Price: 
Timeframe: 
Lead Types: </t>
    </r>
    <r>
      <rPr>
        <rFont val="Arial"/>
        <color theme="1"/>
      </rPr>
      <t>Warm, Autohunt</t>
    </r>
    <r>
      <rPr>
        <rFont val="Arial"/>
        <b/>
        <color theme="1"/>
      </rPr>
      <t xml:space="preserve">
Other Notes:</t>
    </r>
    <r>
      <rPr>
        <rFont val="Arial"/>
        <color theme="1"/>
      </rPr>
      <t xml:space="preserve"> 1 bed, 1 bath minimum</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</si>
  <si>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</si>
  <si>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76001,76005,76006,76010,76011,76014,76015,76018,76039,76052,76102,76106,76107,76108,76111,76112,76116,76118,76127,76134,76177,76179,76180,76524,76624,76630,76633,76638,76643,76682,76691,76704,76708,76710,76711,76798,76066,76087,76009,76028,76043,76044,76049,76070,76462,76627,76645,76692,76656,76661,30002,30030,30032,30033,30079,30303,30305,30306,30307,30308,30309,30310,30311,30312,30313,30314,30315,30316,30317,30318,30319,30322,30324,30326,30327,30329,30331,30334,30336,30337,30340,30341,30342,30344,30345,30354,30363,30004,30005,30008,30009,30022,30028,30040,30060,30062,30064,30066,30067,30068,30069,30075,30076,30080,30082,30101,30102,30106,30107,30114,30115,30121,30122,30126,30127,30134,30141,30144,30152,30168,30188,30189,30328,30338,30339,30346,30350,30360,30034,30038,30094,30214,30236,30238,30260,30263,30269,30273,30274,30277,30281,30288,30294,30296,30297,30349,30135,30252,30253,30013,30223,30012,30017,30021,30035,30039,30043,30044,30047,30052,30058,30071,30072,30078,30083,30084,30087,30088,30093,30096,30092,30097,30054,30019,30045,30046,30519,30542,30504,30024,30501,30518,30566,30041,30003,30010,30011,30025,30026,30029,30042,30048,30049,30095,30099,30502,30503,30506,30507,30515,30517,30527,30529,30543,30548,30549,30554,30564,30565,30567,30575,30601,30605,30606,30607,30620,30622,30641,30650,30655,30656,30663,30666,30680,76522,76539,78608,78613,78645,78653,78657,78660,78703,78717,78726,78727,78728,78729,78730,78731,78732,78734,78746,78750,78753,78754,78757,78758,78759,76501,76502,76504,76511,76513,76527,76530,76537,76541,76542,76543,76544,76548,76549,76550,76554,76559,76571,76574,76578,76579,78626,78628,78633,78634,78641,78642,78664,78665,78681,78610,78617,78640,78644,78652,78666,78701,78702,78704,78705,78712,78721,78722,78723,78724,78725,78735,78736,78739,78741,78744,78745,78747,78748,78749,78751,78752,78756,35004,35005,35007,35020,35022,35023,35040,35043,35051,35054,35060,35064,35068,35071,35073,35078,35079,35080,35094,35111,35114,35115,35116,35117,35118,35120,35121,35124,35125,35126,35127,35128,35135,35146,35147,35172,35173,35178,35180,35186,35203,35204,35205,35206,35207,35208,35209,35210,35211,35212,35213,35214,35215,35216,35217,35218,35221,35222,35223,35224,35226,35228,35229,35233,35234,35235,35242,35243,35244,35254,35294,35953,35987,01001, 01002, 01003, 01005, 01007, 01008, 01009, 01010, 01011, 01012, 01013, 01020, 01022, 01026, 01027, 01028, 01030, 01031, 01032, 01033, 01034, 01035, 01036, 01037, 01038, 01039, 01040, 01050, 01053, 01054, 01056, 01057, 01060, 01062, 01063, 01066, 01068, 01069, 01070, 01071, 01072, 01073, 01074, 01075, 01077, 01079, 01080, 01081, 01082, 01083, 01084, 01085, 01088, 01089, 01092, 01095, 01096, 01098, 01103, 01104, 01105, 01106, 01107, 01108, 01109, 01118, 01119, 01128, 01129, 01151, 01243, 01301, 01330, 01331, 01337, 01338, 01339, 01340, 01341, 01342, 01344, 01346, 01347, 01349, 01350, 01351, 01354, 01355, 01360, 01364, 01366, 01367, 01368, 01370, 01373, 01375, 01376, 01378, 01379, 01380, 01420, 01430, 01431, 01432, 01434, 01436, 01440, 01450, 01451, 01452, 01453, 01460, 01462, 01463, 01464, 01468, 01469, 01473, 01474, 01475, 01501, 01503, 01504, 01505, 01506, 01507, 01510, 01515, 01516, 01518, 01519, 01520, 01521, 01522, 01523, 01524, 01527, 01529, 01531, 01532, 01534, 01535, 01536, 01537, 01540, 01541, 01542, 01543, 01545, 01550, 01560, 01562, 01564, 01566, 01568, 01569, 01570, 01571, 01581, 01583, 01585, 01588, 01590, 01602, 01603, 01604, 01605, 01606, 01607, 01608, 01609, 01610, 01611, 01612, 01701, 01702, 01718, 01719, 01720, 01721, 01730, 01731, 01740, 01741, 01742, 01745, 01746, 01747, 01748, 01749, 01752, 01754, 01756, 01757, 01760, 01770, 01772, 01773, 01775, 01776, 01778, 01801, 01803, 01810, 01821, 01824, 01826, 01827, 01830, 01832, 01833, 01834, 01835, 01840, 01841, 01843, 01844, 01845, 01850, 01851, 01852, 01854, 01860, 01862, 01863, 01864, 01867, 01876, 01879, 01880, 01886, 01887, 01890, 01901, 01902, 01904, 01905, 01906, 01907, 01908, 01913, 01915, 01921, 01922, 01923, 01929, 01930, 01938, 01940, 01944, 01945, 01949, 01950, 01951, 01952, 01960, 01965, 01966, 01969, 01970, 01982, 01983, 01984, 01985, 02019, 02020, 02021, 02025, 02026, 02030, 02032, 02035, 02038, 02043, 02045, 02047, 02048, 02050, 02052, 02053, 02054, 02056, 02061, 02062, 02066, 02067, 02071, 02072, 02081, 02090, 02093, 02108, 02109, 02110, 02111, 02113, 02114, 02115, 02116, 02118, 02119, 02120, 02121, 02122, 02124, 02125, 02126, 02127, 02128, 02129, 02130, 02131, 02132, 02134, 02135, 02136, 02138, 02139, 02140, 02141, 02142, 02143, 02144, 02145, 02148, 02149, 02150, 02151, 02152, 02153, 02155, 02163, 02169, 02170, 02171, 02176, 02180, 02184, 02186, 02188, 02189, 02190, 02191, 02199, 02210, 02215, 02301, 02302, 02322, 02324, 02325, 02330, 02332, 02333, 02338, 02339, 02341, 02343, 02346, 02347, 02351, 02356, 02359, 02360, 02364, 02367, 02368, 02370, 02375, 02379, 02382, 02420, 02421, 02445, 02446, 02451, 02452, 02453, 02458, 02459, 02460, 02461, 02462, 02464, 02465, 02466, 02467, 02468, 02472, 02474, 02476, 02478, 02481, 02482, 02492, 02493, 02494, 02538, 02558, 02571, 02576, 02702, 02703, 02715, 02717, 02718, 02719, 02720, 02721, 02723, 02724, 02725, 02726, 02738, 02739, 02740, 02743, 02744, 02745, 02746, 02747, 02748, 02760, 02762, 02763, 02764, 02766, 02767, 02769, 02770, 02771, 02777, 02779, 02780, 02790, 02791,28012,28025,28027,28052,28054,28075,28079,28081,28083,28088,28098,28104,28107,28110,28115,28120,28173,28202,28203,28204,28205,28206,28207,28208,28209,28210,28211,28212,28213,28214,28215,28216,28217,28226,28227,28262,28269,28270,28273,28277,28278,28056,28105,28031,28134,28036,28117,28078,28032,28144,28150,28677,60004,60005,60007,60008,60010,60012,60013,60014,60015,60016,60018,60020,60021,60022,60025,60026,60029,60030,60031,60035,60037,60040,60041,60042,60043,60044,60045,60046,60047,60048,60050,60051,60053,60056,60060,60061,60062,60067,60068,60069,60070,60073,60074,60076,60077,60083,60084,60087,60088,60089,60090,60091,60093,60096,60101,60102,60103,60104,60106,60107,60108,60109,60110,60112,60118,60119,60120,60123,60124,60126,60130,60131,60133,60134,60136,60137,60139,60141,60143,60148,60153,60154,60155,60156,60157,60160,60162,60163,60164,60165,60169,60171,60172,60173,60174,60175,60176,60177,60179,60181,60183,60184,60185,60187,60188,60189,60190,60191,60192,60193,60194,60195,60196,60201,60202,60203,60208,60301,60302,60304,60305,60402,60403,60404,60415,60417,60422,60423,60430,60431,60432,60433,60435,60436,60439,60440,60441,60445,60446,60448,60451,60453,60455,60456,60457,60458,60459,60461,60462,60463,60464,60465,60467,60473,60474,60475,60476,60477,60480,60482,60487,60490,60491,60501,60502,60503,60504,60505,60506,60510,60512,60513,60514,60515,60516,60517,60521,60523,60525,60526,60527,60532,60534,60536,60538,60539,60540,60542,60543,60544,60546,60554,60555,60558,60559,60561,60563,60564,60565,60585,60586,60603,60604,60613,60614,60615,60618,60622,60625,60626,60629,60630,60631,60633,60634,60637,60638,60639,60640,60641,60642,60643,60645,60646,60647,60651,60652,60653,60655,60656,60657,60659,60660,60666,60706,60707,60712,60714,60804,60805,60910,60915,60969,75051,75001,75019,75038,75039,75041,75042,75043,75044,75048,75060,75061,75062,75063,75080,75082,75088,75089,75150,75182,75201,75202,75204,75205,75206,75207,75209,75212,75214,75217,75218,75219,75220,75223,75225,75226,75228,75229,75230,75231,75235,75238,75240,75243,75244,75246,75247,75248,75251,75254,75115,75116,75002,75009,75013,75023,75024,75025,75032,75033,75035,75069,75070,75071,75075,75078,75087,75093,75094,75098,75166,75173,75189,75252,75287,75407,75409,75424,75442,75454,75072,75006,75007,75010,75022,75028,75034,75056,75057,75065,75067,75068,75077,76078,76201,76205,76207,76208,76209,76210,76226,76227,76234,76240,76247,76249,76258,76259,76262,76263,76266,76272,75036,75092,75090,75020,75021,75459,76273,80002,80007,80017,80019,80022,80104,80108,80111,80113,80122,80127,80133,80134,80215,80218,80219,80220,80221,80223,80227,80228,80231,80235,80236,80239,80401,80465,80520,80530,80623,80840,80903,80904,80905,80906,80907,80909,80910,80911,80915,80916,80917,80918,80919,80920,80922,81003,81004,81005,81007,81008,80020,80233,80234,80241,80301,80302,80304,80481,80501,80503,80504,80513,80514,80516,80521,80524,80525,80526,80528,80534,80537,80538,80542,80543,80547,80550,80601,80620,80621,80631,80634,80640,80651,80403,80603,80026,80602,80466,80455,80305,80540,80260,80030,80031,80004,80510,80005,80021,80310,80003,80202,80023,80027,80229,80303,80012,80013,80124,80109,80210,80230,80014,80121,80125,80237,80010,80120,80123,80126,80209,80128,80112,80129,80212,80222,80130,80110,80138,80206,80203,80205,80033,80045,80207,80232,80249,80224,80453,80015,80247,80016,80011,80018,80204,80214,80211,80226,80238,80216,80246,76002,76012,76016,76017,76034,76040,76053,76092,76105,76110,76117,76119,76126,76132,76135,76140,76155,76164,76182,76248,76008,76033,76035,76048,76050,76055,76063,76064,76077,76084,76401,76636,79821,79835,79836,79837,79838,79839,79849,79851,79853,79901,79902,79903,79904,79905,79906,79907,79908,79911,79912,79915,79916,79918,79922,79924,79925,79927,79928,79930,79932,79934,79935,79936,79938,79968,29301,29302,29303,29306,29307,29316,29320,29321,29322,29323,29325,29330,29332,29334,29335,29340,29341,29346,29349,29351,29353,29356,29360,29364,29365,29368,29369,29370,29372,29374,29376,29377,29378,29379,29385,29388,29601,29605,29607,29609,29611,29613,29615,29617,29620,29621,29624,29625,29626,29627,29628,29630,29631,29634,29635,29638,29639,29640,29642,29643,29644,29645,29646,29649,29650,29651,29653,29654,29655,29657,29659,29661,29662,29664,29666,29667,29669,29670,29671,29672,29673,29676,29678,29680,29681,29682,29683,29684,29685,29686,29687,29688,29689,29690,29691,29693,29696,29697,29702,29706,29708,29715,29717,29730,29732,29742,29743,29745,29819,77002,77003,77004,77005,77006,77007,77008,77009,77010,77011,77013,77016,77018,77019,77020,77021,77022,77023,77024,77025,77026,77027,77028,77030,77031,77035,77036,77037,77038,77039,77040,77041,77042,77043,77044,77046,77049,77050,77054,77055,77056,77057,77060,77063,77064,77065,77071,77072,77074,77076,77078,77080,77081,77082,77083,77084,77086,77088,77091,77092,77093,77094,77095,77096,77098,77099,77401,77406,77407,77433,77441,77449,77450,77471,77477,77478,77479,77493,77494,77498,77012,77029,77469,77447,77077,77079,77423,46001,46011,46012,46013,46016,46017,46030,46031,46032,46033,46034,46036,46037,46038,46040,46044,46048,46051,46052,46055,46056,46060,46062,46064,46069,46070,46074,46075,46077,46107,46112,46113,46122,46123,46131,46140,46142,46143,46158,46168,46183,46184,46201,46202,46203,46204,46205,46208,46214,46216,46217,46218,46219,46220,46221,46222,46224,46225,46226,46227,46228,46229,46231,46234,46235,46236,46237,46239,46240,46241,46250,46254,46256,46259,46260,46268,46278,46280,46290,47302,47303,47304,47305,47401,47403,47404,47405,47406,47408,91701,91708,91709,91710,91730,91737,91739,91752,91761,91762,91763,91764,91784,91786,92220,92223,92307,92308,92313,92314,92315,92316,92318,92320,92321,92324,92325,92335,92336,92337,92344,92345,92346,92350,92354,92359,92373,92374,92376,92377,92392,92394,92395,92399,92401,92404,92405,92407,92408,92410,92411,92415,92501,92503,92504,92505,92506,92507,92508,92509,92518,92521,92530,92532,92543,92544,92545,92551,92553,92555,92557,92562,92563,92567,92570,92571,92582,92583,92584,92586,92587,92590,92591,92592,92595,92596,92860,92879,92880,92881,92882,90620,90621,90623,90630,90631,90680,90720,90740,92602,92603,92604,92606,92610,92612,92614,92617,92618,92620,92624,92625,92626,92627,92629,92630,92646,92647,92648,92649,92651,92653,92655,92656,92657,92660,92661,92662,92663,92672,92673,92675,92677,92679,92683,92688,92691,92692,92694,92697,92701,92703,92704,92705,92706,92707,92708,92780,92782,92801,92802,92804,92805,92806,92807,92808,92821,92823,92831,92832,92833,92835,92840,92841,92843,92844,92845,92861,92865,92866,92867,92868,92869,92870,92886,92887,32003,32065,32068,32073,32080,32081,32082,32084,32086,32193,32202,32204,32205,32206,32207,32208,32209,32210,32211,32212,32214,32216,32217,32218,32220,32221,32222,32223,32224,32225,32227,32233,32244,32246,32250,32254,32256,32257,32258,32259,32266,32277,64012,64014,64015,64016,64029,64030,64034,64050,64052,64053,64054,64055,64056,64057,64058,64060,64063,64064,64068,64078,64079,64080,64081,64082,64083,64086,64089,64101,64102,64106,64108,64109,64110,64111,64112,64113,64114,64116,64117,64119,64123,64124,64129,64130,64131,64132,64133,64134,64136,64137,64138,64139,64145,64146,64147,64149,64150,64151,64152,64153,64154,64155,64156,64157,64158,64161,64163,64164,64165,64166,64167,66007,66012,66018,66043,66052,66061,66062,66101,66102,66103,66104,66105,66106,66109,66111,66112,66113,66118,66160,66202,66203,66204,66206,66207,66210,66212,66213,66214,66215,66216,66217,66218,66219,66220,66221,66223,66226,66227,66205,66208,90004,90005,90006,90012,90013,90014,90015,90017,90020,90021,90026,90027,90028,90029,90031,90032,90033,90035,90036,90038,90039,90041,90042,90046,90048,90049,90057,90063,90065,90068,90069,90071,90077,90089,90095,90210,90211,90212,90263,90265,90272,90290,91001,91006,91007,91008,91010,91011,91016,91020,91024,91030,91040,91042,91101,91103,91104,91105,91106,91107,91108,91123,91201,91202,91203,91204,91205,91206,91207,91208,91210,91214,91301,91302,91303,91304,91306,91307,91311,91316,91320,91321,91324,91325,91326,91330,91331,91335,91340,91342,91343,91344,91345,91350,91351,91352,91354,91355,91356,91360,91361,91362,91364,91367,91371,91377,91381,91384,91387,91390,91401,91402,91403,91405,91406,91411,91423,91436,91501,91502,91504,91505,91506,91521,91522,91523,91601,91602,91604,91605,91606,91607,91608,91702,91706,91711,91722,91723,91724,91731,91732,91733,91740,91741,91744,91746,91750,91754,91755,91765,91766,91767,91768,91770,91773,91775,91776,91780,91789,91790,91791,91792,91801,91803,93003,93004,93010,93012,93021,93030,93033,93035,93036,93041,93043,93063,93065,93066,93543,93550,93551,93552,93563,90001,90002,90003,90007,90008,90011,90016,90018,90019,90022,90023,90024,90025,90034,90037,90040,90043,90044,90045,90047,90056,90058,90059,90061,90062,90064,90066,90067,90073,90094,90201,90220,90221,90222,90230,90232,90240,90241,90242,90245,90247,90248,90249,90250,90254,90255,90260,90262,90266,90270,90274,90275,90277,90278,90280,90291,90292,90293,90301,90302,90303,90304,90305,90401,90402,90403,90404,90405,90501,90502,90503,90504,90505,90506,90601,90602,90603,90604,90605,90606,90638,90639,90640,90650,90660,90670,90701,90703,90706,90710,90712,90713,90715,90716,90717,90723,90731,90732,90744,90745,90746,90747,90755,90802,90803,90804,90805,90806,90807,90808,90810,90813,90814,90815,90822,90840,91745,91748,93510,37013,37014,37015,37027,37037,37046,37060,37062,37064,37066,37067,37069,37072,37073,37075,37076,37080,37085,37086,37087,37090,37115,37118,37122,37127,37128,37129,37130,37132,37135,37138,37143,37153,37167,37179,37189,37201,37203,37204,37205,37206,37207,37208,37209,37210,37211,37212,37213,37214,37215,37216,37217,37218,37219,37220,37221,37228,37240,38476,37174,38401,38474,38482,38487,37034,37149,73003,73008,73012,73013,73019,73034,73064,73069,73071,73072,73099,73102,73103,73104,73105,73106,73107,73108,73109,73110,73111,73112,73114,73115,73116,73117,73118,73119,73120,73121,73122,73127,73128,73129,73130,73131,73132,73134,73135,73139,73141,73142,73145,73149,73151,73159,73160,73162,73169,73170,73179,42,32102,32110,32114,32117,32118,32119,32124,32127,32128,32129,32130,32132,32141,32159,32162,32163,32168,32169,32174,32176,32180,32701,32702,32703,32707,32708,32709,32712,32713,32714,32720,32724,32725,32726,32730,32732,32735,32736,32738,32744,32746,32750,32751,32754,32757,32759,32763,32764,32765,32766,32767,32771,32773,32776,32778,32779,32780,32784,32789,32792,32796,32798,32801,32803,32804,32805,32806,32807,32808,32809,32810,32811,32812,32814,32815,32816,32817,32818,32819,32820,32821,32822,32824,32825,32826,32827,32828,32829,32830,32831,32832,32833,32835,32836,32837,32839,32901,32903,32904,32905,32907,32908,32920,32922,32925,32926,32927,32931,32934,32935,32937,32940,32951,32952,32953,32955,32976,33513,33514,33521,33585,33597,33848,34484,34705,34711,34714,34715,34731,34734,34736,34737,34741,34743,34744,34746,34747,34748,34753,34756,34758,34760,34761,34762,34769,34771,34772,34773,34785,34786,34787,34788,34797,19001,19002,19004,19006,19009,19012,19025,19027,19031,19034,19035,19038,19040,19044,19046,19075,19086,19090,19095,19102,19103,19104,19106,19107,19111,19112,19114,19115,19116,19118,19119,19120,19121,19122,19123,19124,19125,19126,19127,19128,19129,19130,19131,19133,19135,19136,19137,19138,19139,19140,19141,19142,19143,19144,19145,19146,19147,19148,19149,19150,19151,19152,19153,19154,19382,19401,19403,19405,19406,19422,19426,19428,19444,19454,19460,19462,19464,19003,19008,19010,19013,19014,19015,19018,19022,19023,19026,19029,19032,19033,19036,19041,19043,19050,19060,19061,19063,19064,19066,19070,19072,19073,19074,19076,19078,19079,19081,19082,19083,19085,19087,19094,19096,19113,19301,19312,19319,19333,19342,19355,19373,85003,85004,85006,85007,85008,85009,85012,85013,85014,85015,85016,85017,85018,85019,85020,85021,85022,85023,85024,85027,85028,85029,85031,85032,85033,85034,85035,85037,85040,85041,85042,85043,85044,85045,85048,85050,85051,85053,85054,85083,85085,85086,85118,85119,85120,85140,85142,85143,85201,85202,85203,85204,85205,85206,85207,85208,85209,85210,85212,85213,85224,85225,85226,85233,85234,85248,85249,85250,85251,85253,85254,85255,85256,85257,85258,85259,85260,85266,85268,85281,85282,85283,85284,85286,85295,85296,85297,85298,85301,85302,85303,85304,85305,85306,85307,85308,85309,85310,85323,85326,85335,85338,85339,85340,85343,85345,85351,85353,85355,85363,85373,85374,85375,85377,85379,85381,85382,85383,85387,85388,85392,85395,85215,85287,85378,14,15,15001,15003,15005,15009,15015,15017,15025,15026,15027,15031,15032,15034,15035,15044,15046,15056,15057,15061,15064,15068,15071,15081,15082,15086,15090,15101,15102,15106,15108,15116,15120,15122,15126,15129,15131,15132,15136,15137,15139,15142,15143,15145,15146,15147,15201,15202,15203,15204,15205,15206,15207,15208,15209,15210,15211,15212,15213,15214,15215,15216,15217,15218,15219,15220,15221,15222,15223,15224,15225,15226,15227,15228,15229,15231,15232,15233,15234,15235,15236,15237,15238,15241,15243,15260,15261,15275,15301,15317,15342,15347,15363,15378,15460,15467,15492,15642,15647,16024,16046,16063,16066,16160,16228,16236,16238,27501,27502,27503,27508,27312,27330,27332,27243,27278,27559,27560,27562,27509,27510,27511,27513,27514,27516,27517,27518,27519,27520,27521,27522,27523,27525,27526,27527,27529,27571,27576,27587,27591,27592,27596,27597,27599,27601,27603,27604,27605,27606,27607,27608,27609,27610,27612,27613,27614,27615,27616,27617,27713,27695,27701,27703,27704,27705,27707,27708,27709,27710,27712,28301,28303,28304,28305,28306,28307,28308,28311,28312,28314,28390,27539,27540,27545,28348,27215,27217,27244,27253,27258,27103,27104,27105,27106,27107,27127,27260,27262,27263,27265,27282,27284,27360,27401,27403,27405,27406,27407,27408,27410,27455,84003,84004,84005,84006,84009,84010,84013,84014,84015,84018,84020,84022,84025,84029,84032,84034,84037,84040,84041,84042,84043,84044,84045,84047,84049,84050,84054,84056,84057,84058,84059,84062,84065,84067,84069,84070,84071,84074,84075,84080,84081,84082,84083,84084,84087,84088,84092,84093,84094,84095,84096,84097,84101,84102,84103,84104,84105,84106,84107,84108,84109,84111,84112,84113,84115,84116,84117,84118,84119,84120,84121,84122,84123,84124,84128,84129,84138,84143,84150,84201,84301,84302,84306,84307,84309,84310,84311,84312,84313,84314,84315,84316,84317,84324,84329,84330,84331,84334,84336,84337,84340,84401,84403,84404,84405,84408,84414,84601,84602,84604,84606,84628,84633,84639,84645,84648,84651,84653,84655,84660,84663,84664,71,100,78201,78202,78203,78204,78205,78207,78208,78209,78210,78211,78212,78214,78215,78216,78218,78219,78220,78221,78222,78223,78224,78225,78226,78227,78228,78234,78237,78242,78006,78015,78023,78028,78229,78238,78240,78245,78249,78250,78251,78253,78254,78255,78256,78024,78108,78109,78130,78132,78133,78148,78154,78217,78233,78239,78244,78247,78259,78261,78266,78070,78163,78213,78230,78231,78232,78248,78257,78258,78260,78150,75050,75040,75081,75126,75149,75160,75161,75180,75181,75203,75208,75210,75211,75216,75224,75227,75232,75233,75234,75236,75237,75241,75054,75104,75110,75114,75119,75125,75134,75137,75141,75142,75146,75152,75154,75157,75158,75159,75165,75167,75172,75249,75253,76041,76065,75074,75052,76013,76020,76021,76022,76051,76054,76071,76103,76104,76109,76114,76115,76120,76123,76131,76133,76137,76148,76244,76640,76655,76657,76701,76705,76706,76707,76712,76086,76085,76088,76031,76036,76058,76059,76060,76093,76402,76433,76476,76690,76570,76632,76680,62085,62248,63005,63010,63011,63012,63017,63019,63021,63025,63026,63028,63031,63033,63034,63038,63040,63042,63043,63044,63048,63049,63052,63070,63074,63088,63104,63105,63108,63109,63110,63114,63116,63117,63118,63119,63122,63123,63124,63125,63126,63127,63128,63129,63130,63131,63132,63138,63139,63141,63143,63144,63146,63151,63163,63301,63303,63304,63338,63366,63367,63368,63376,63385,63653,33701,33702,33703,33704,33705,33706,33707,33708,33709,33710,33711,33712,33713,33714,33715,33716,33755,33756,33759,33760,33761,33762,33763,33764,33765,33767,33770,33771,33772,33773,33774,33776,33777,33778,33781,33782,33785,33786,34201,34202,34203,34205,34207,34208,34209,34210,34211,34212,34215,34216,34217,34221,34222,34228,34229,34231,34232,34233,34234,34235,34236,34237,34238,34239,34240,34242,34243,34604,34606,34608,34609,34610,34652,34653,34654,34655,34667,34668,34669,34677,34681,34683,34684,34685,34688,34689,34690,34691,34695,34698,33510,33511,33527,33534,33540,33541,33542,33543,33544,33545,33548,33549,33556,33558,33559,33563,33565,33566,33569,33570,33572,33573,33576,33578,33579,33584,33592,33594,33596,33602,33603,33604,33605,33606,33607,33609,33610,33611,33612,33613,33614,33615,33616,33617,33618,33619,33620,33621,33624,33625,33626,33629,33634,33635,33637,33647,33801,33803,33805,33810,33811,33815,33823,33849,33850,33854,33881,34637,34638,34639,74003,74008,74010,74011,74012,74014,74015,74017,74019,74021,74033,74037,74041,74047,74053,74054,74055,74063,74066,74070,74073,74103,74104,74105,74106,74107,74108,74110,74112,74114,74115,74116,74117,74119,74120,74126,74127,74128,74129,74130,74131,74132,74133,74134,74135,74136,74137,74145,74146,74171,74429,74467,23021,23025,23035,23045,23050,23056,23061,23062,23066,23068,23072,23076,23109,23119,23125,23128,23130,23138,23163,23168,23185,23186,23188,23314,23315,23320,23321,23322,23323,23324,23325,23430,23432,23433,23434,23435,23436,23437,23438,23451,23452,23453,23454,23455,23456,23457,23459,23460,23461,23462,23463,23464,23487,23502,23503,23504,23505,23507,23508,23509,23510,23511,23513,23517,23518,23523,23529,23551,23601,23602,23603,23604,23605,23606,23607,23608,23651,23661,23662,23663,23664,23665,23666,23668,23669,23681,23690,23691,23692,23693,23696,23701,23702,23703,23704,23707,23708,23709,23898,20001,20002,20003,20004,20005,20006,20007,20008,20009,20010,20011,20012,20015,20016,20017,20018,20019,20020,20024,20032,20036,20037,20041,20052,20057,20059,20064,20105,20106,20109,20110,20111,20112,20115,20117,20119,20120,20121,20124,20129,20130,20132,20135,20136,20137,20141,20143,20144,20147,20148,20151,20152,20155,20158,20164,20165,20166,20169,20170,20171,20175,20176,20180,20181,20184,20186,20187,20190,20191,20192,20194,20197,20198,20319,20373,20374,20510,20515,20601,20602,20603,20606,20607,20608,20609,20611,20612,20613,20615,20616,20617,20618,20619,20620,20621,20622,20623,20624,20625,20626,20628,20629,20630,20632,20634,20636,20637,20639,20640,20645,20646,20650,20653,20656,20657,20658,20659,20662,20664,20667,20670,20674,20675,20676,20677,20678,20680,20684,20685,20687,20688,20689,20690,20692,20693,20695,20701,20705,20706,20707,20708,20710,20711,20712,20714,20715,20716,20720,20721,20722,20723,20724,20732,20733,20735,20736,20737,20740,20742,20743,20744,20745,20746,20747,20748,20751,20754,20755,20758,20759,20762,20763,20764,20765,20769,20770,20771,20772,20774,20776,20777,20778,20779,20781,20782,20783,20784,20785,20794,20812,20814,20815,20816,20817,20818,20832,20833,20837,20838,20839,20841,20842,20850,20851,20852,20853,20854,20855,20860,20861,20862,20866,20868,20871,20872,20874,20876,20877,20878,20879,20880,20882,20886,20889,20895,20896,20901,20902,20903,20904,20905,20906,20910,20912,21001,21005,21009,21010,21012,21013,21014,21015,21017,21028,21029,21030,21031,21032,21034,21035,21036,21037,21040,21042,21043,21044,21045,21046,21047,21048,21050,21051,21052,21053,21054,21056,21057,21060,21061,21071,21074,21075,21076,21077,21078,21082,21084,21085,21087,21090,21093,21102,21104,21108,21111,21113,21114,21117,21120,21122,21128,21130,21131,21132,21133,21136,21140,21144,21146,21152,21153,21154,21155,21156,21157,21158,21160,21161,21162,21163,21201,21202,21204,21205,21206,21207,21208,21209,21210,21211,21212,21213,21214,21215,21216,21217,21218,21219,21220,21221,21222,21223,21224,21225,21226,21227,21228,21229,21230,21231,21234,21236,21237,21239,21240,21244,21250,21251,21252,21286,21287,21401,21402,21403,21405,21409,21601,21607,21612,21617,21619,21623,21624,21625,21628,21638,21644,21647,21652,21654,21657,21658,21662,21663,21665,21666,21668,21671,21673,21676,21679,21701,21702,21703,21704,21710,21711,21713,21715,21716,21717,21718,21719,21722,21723,21727,21733,21734,21737,21738,21740,21742,21750,21754,21755,21756,21757,21758,21767,21769,21770,21771,21773,21774,21776,21777,21778,21779,21780,21782,21783,21784,21787,21788,21790,21791,21793,21794,21795,21797,21798,22003,22015,22025,22026,22027,22030,22031,22032,22033,22039,22041,22042,22043,22044,22046,22060,22066,22067,22079,22101,22102,22124,22125,22134,22150,22151,22152,22153,22172,22180,22181,22182,22191,22192,22193,22201,22202,22203,22204,22205,22206,22207,22209,22211,22213,22301,22302,22303,22304,22305,22306,22307,22308,22309,22310,22311,22312,22314,22315,22401,22405,22406,22407,22408,22534,22551,22553,22554,22556,22601,22602,22603,22610,22611,22620,22623,22624,22625,22627,22630,22637,22639,22640,22642,22643,22645,22649,22654,22655,22656,22663,22701,22712,22713,22714,22716,22718,22720,22724,22726,22728,22729,22733,22734,22736,22737,22740,22741,22742,22747,22749,25432,77532,77015,77017,77033,77034,77045,77047,77048,77051,77053,77058,77059,77061,77062,77075,77085,77087,77089,77459,77489,77502,77503,77504,77505,77506,77507,77510,77511,77517,77518,77520,77521,77523,77530,77534,77536,77539,77545,77546,77547,77550,77551,77554,77562,77563,77565,77568,77571,77573,77577,77578,77581,77583,77584,77586,77587,77590,77591,77598,77014,77032,77066,77067,77073,77090,77396,77068,77069,77070,77301,77302,77304,77318,77338,77339,77345,77346,77355,77356,77357,77365,77373,77375,77377,77379,77380,77381,77382,77384,77385,77386,77388,77389,77429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</si>
  <si>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</si>
  <si>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Bernice</t>
  </si>
  <si>
    <t>Multi-State Local</t>
  </si>
  <si>
    <t>Easy Sale Buyer</t>
  </si>
  <si>
    <t>https://app.hubspot.com/contacts/3298701/record/0-1/29079347109</t>
  </si>
  <si>
    <r>
      <rPr>
        <rFont val="Arial"/>
        <b/>
        <color theme="1"/>
      </rPr>
      <t>Property Type:</t>
    </r>
    <r>
      <rPr>
        <rFont val="Arial"/>
        <color theme="1"/>
      </rPr>
      <t xml:space="preserve"> Single Family &amp; Multi-Family
</t>
    </r>
    <r>
      <rPr>
        <rFont val="Arial"/>
        <b/>
        <color theme="1"/>
      </rPr>
      <t>On-Market Status: Off market only
Year Built: 
Property Condition: 
Minimum/Maximum Purchase Price:</t>
    </r>
    <r>
      <rPr>
        <rFont val="Arial"/>
        <color theme="1"/>
      </rPr>
      <t xml:space="preserve"> Purchase prices up to 400k Minimum ARV 85k
</t>
    </r>
    <r>
      <rPr>
        <rFont val="Arial"/>
        <b/>
        <color theme="1"/>
      </rPr>
      <t xml:space="preserve">Timeframe: 
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</si>
  <si>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</si>
  <si>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OH
</t>
    </r>
    <r>
      <rPr>
        <rFont val="Arial"/>
        <b/>
        <color theme="1"/>
      </rPr>
      <t>Zip Codes:</t>
    </r>
    <r>
      <rPr>
        <rFont val="Arial"/>
        <color theme="1"/>
      </rPr>
      <t xml:space="preserve"> 
44101,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44181, 44188, 44190, 44191, 44192, 44193, 44194, 44195, 44197, 44198, 44199, 44001, 44011, 44012, 44028, 44035, 44036, 44039, 44044, 44049, 44050, 44052, 44053, 44054, 44055, 44074, 44203, 44210, 44216, 44221, 44222, 44223, 44224, 44232, 44236, 44237, 44250, 44256, 44260, 44262, 44264, 44278, 44286, 44301, 44302, 44303, 44304, 44305, 44306, 44307, 44308, 44309, 44310, 44311, 44312, 44313, 44314, 44315, 44316, 44317, 44319, 44320, 44321, 44325, 44326, 44328, 44333, 44334, 44372, 44396, 44398, 44212, 44215, 44217, 44233, 44235, 44251, 44253, 44254, 44256, 44258, 44273, 44274, 44275, 44280, 44281, 44021, 44022, 44023, 44024, 44026, 44033, 44040, 44046, 44062, 44064, 44065, 44072, 44073, 44080, 44086, 44099, 44201, 44202, 44211, 44231, 44234, 44236, 44240, 44241, 44242, 44243, 44255, 44260, 44265, 44266, 44272, 44285, 44288, 44601, 44608, 44612, 44613, 44614, 44618, 44620, 44626, 44630, 44632, 44634, 44640, 44641, 44643, 44644, 44646, 44647, 44648, 44650, 44652, 44657, 44662, 44666, 44669, 44670, 44688, 44689, 44701, 44702, 44703, 44704, 44705, 44706, 44707, 44708, 44709, 44710, 44711, 44714, 44718, 44720, 44721, 44730, 44735, 44750, 44767, 44799, 44040, 44045, 44060, 44061, 44077, 44081, 44092, 44094, 44095, 44096, 44097, 44807, 44811, 44826, 44837, 44847, 44850, 44851, 44855, 44857, 44865, 44878, 44888, 44889, 44890, 44287, 44638, 44805, 44837, 44838, 44840, 44842, 44843, 44848, 44851, 44859, 44864, 44866, 44874, 44880, 43438, 43464, 44089, 44811, 44814, 44816, 44824, 44826, 44839, 44846, 44847, 44857, 44870, 44871, 44889, 44214, 44217, 44270, 44287, 44606, 44618, 44624, 44627, 44636, 44645, 44659, 44660, 44667, 44676, 44677, 44691, 43002, 43004, 43016, 43017, 43026, 43054, 43062, 43064, 43065, 43068, 43081, 43085, 43086, 43109, 43110, 43119, 43123, 43125, 43126, 43137, 43140, 43146, 43147, 43162, 43194, 43195, 43199, 43201, 43202, 43203, 43204, 43205, 43206, 43207, 43209, 43210, 43211, 43212, 43213, 43214, 43215, 43216, 43217, 43218, 43219, 43220, 43221, 43222, 43223, 43224, 43226, 43227, 43228, 43229, 43230, 43231, 43232, 43234, 43235, 43236, 43251, 43260, 43266, 43268, 43270, 43271, 43272, 43279, 43287, 43291, 43412, 43528, 43537, 43542, 43547, 43558, 43560, 43566, 43571, 43601, 43603, 43604, 43605, 43606, 43607, 43608, 43609, 43610, 43611, 43612, 43613, 43614, 43615, 43616, 43617, 43619, 43620, 43623, 43635, 43652, 43654, 43656, 43657, 43659, 43660, 43661, 43666, 43667, 43681, 43682, 43697, 43699, 45201, 45202, 45203, 45204, 45205, 45206, 45207, 45208, 45209, 45211, 45212, 45213, 45214, 45215, 45216, 45217, 45218, 45219, 45220, 45221, 45222, 45223, 45224, 45225, 45226, 45227, 45229, 45230, 45231, 45232, 45233, 45234, 45235, 45236, 45237, 45238, 45239, 45240, 45241, 45242, 45243, 45244, 45245, 45246, 45247, 45248, 45249, 45250, 45251, 45252, 45253, 45254, 45255, 45258, 45262, 45263, 45264, 45267, 45268, 45269, 45270, 45271, 45273, 45274, 45275, 45277, 45280, 45296, 45298, 45299, 41011, 41012, 41014, 41015, 41016, 41017, 41018, 41019, 41030, 41033, 41051, 41053, 41063, 41094, 45999, 41005, 41021, 41022, 41025, 41042, 41048, 41080, 41091, 41092, 45275, 44101,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44001, 44011, 44012, 44028, 44035, 44036, 44039, 44044, 44049, 44050, 44052, 44053, 44054, 44055, 44074, 44089, 44090, 44202, 44203, 44210, 44216, 44221, 44223, 44224, 44232, 44236, 44237, 44250, 44260, 44262, 44264, 44278, 44301, 44302, 44303, 44304, 44305, 44306, 44307, 44308, 44309, 44310, 44311, 44312, 44313, 44314, 44319, 44320, 44321, 44333, 44334, 44253, 44256, 44275, 44280, 44021, 44023, 44024, 44026, 44046, 44062, 44065, 44072, 44201, 44202, 44211, 44231, 44234, 44240, 44241, 44243, 44255, 44260, 44266, 44272, 44285, 44288, 44601, 44608, 44612, 44613, 44614, 44615, 44618, 44624, 44626, 44630, 44632, 44640, 44641, 44643, 44646, 44647, 44650, 44652, 44657, 44662, 44666, 44669, 44045, 44057, 44060, 44061, 44064, 44077, 44092, 44094, 44095, 44807, 44811, 44814, 44826, 44837, 44847, 44851, 44855, 44857, 44865, 44805, 44838, 44840, 44842, 44848, 43438, 43440, 44811, 44814, 44824, 44839, 44846, 44214, 44217, 44230, 44270, 44276, 44287, 44606, 44618, 43002, 43004, 43016, 43017, 43026, 43054, 43081, 43085, 43110, 43515, 43528, 43537, 43542, 43560, 43601, 43605, 43606, 43609, 45001, 45002, 45011, 45014, 45030, 45033, 45034</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</si>
  <si>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</si>
  <si>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Nick Novak</t>
  </si>
  <si>
    <t>State</t>
  </si>
  <si>
    <t>Wedgewood - CA</t>
  </si>
  <si>
    <t>https://app.hubspot.com/contacts/3298701/record/0-1/23553278760</t>
  </si>
  <si>
    <t>TEST, PAUSED</t>
  </si>
  <si>
    <t>Poor Performance, Requested to be Removed</t>
  </si>
  <si>
    <t>8</t>
  </si>
  <si>
    <r>
      <rPr>
        <rFont val="Arial"/>
        <b/>
        <color theme="1"/>
      </rPr>
      <t>Property Type:</t>
    </r>
    <r>
      <rPr>
        <rFont val="Arial"/>
        <color theme="1"/>
      </rPr>
      <t xml:space="preserve"> Single Family Residence
</t>
    </r>
    <r>
      <rPr>
        <rFont val="Arial"/>
        <b/>
        <color theme="1"/>
      </rPr>
      <t>On-Market Status:</t>
    </r>
    <r>
      <rPr>
        <rFont val="Arial"/>
        <color theme="1"/>
      </rPr>
      <t xml:space="preserve"> Off Market Only
</t>
    </r>
    <r>
      <rPr>
        <rFont val="Arial"/>
        <b/>
        <color theme="1"/>
      </rPr>
      <t>Year Built:</t>
    </r>
    <r>
      <rPr>
        <rFont val="Arial"/>
        <color theme="1"/>
      </rPr>
      <t xml:space="preserve"> 1940 - 2015
</t>
    </r>
    <r>
      <rPr>
        <rFont val="Arial"/>
        <b/>
        <color theme="1"/>
      </rPr>
      <t>Property Condition:</t>
    </r>
    <r>
      <rPr>
        <rFont val="Arial"/>
        <color theme="1"/>
      </rPr>
      <t xml:space="preserve"> Move in ready with older finishes, Needs few repairs, Needs major repairs
</t>
    </r>
    <r>
      <rPr>
        <rFont val="Arial"/>
        <b/>
        <color theme="1"/>
      </rPr>
      <t xml:space="preserve">Minimum/Maximum Purchase Price: </t>
    </r>
    <r>
      <rPr>
        <rFont val="Arial"/>
        <color theme="1"/>
      </rPr>
      <t xml:space="preserve">
</t>
    </r>
    <r>
      <rPr>
        <rFont val="Arial"/>
        <b/>
        <color theme="1"/>
      </rPr>
      <t>Timeframe:</t>
    </r>
    <r>
      <rPr>
        <rFont val="Arial"/>
        <color theme="1"/>
      </rPr>
      <t xml:space="preserve"> ASAP, 1 to 4 weeks, 1 to 3 months
</t>
    </r>
    <r>
      <rPr>
        <rFont val="Arial"/>
        <b/>
        <color theme="1"/>
      </rPr>
      <t xml:space="preserve">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</si>
  <si>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</si>
  <si>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t>
    </r>
    <r>
      <rPr>
        <rFont val="Arial"/>
        <b/>
        <color theme="1"/>
      </rPr>
      <t>Alameda County:</t>
    </r>
    <r>
      <rPr>
        <rFont val="Arial"/>
        <color theme="1"/>
      </rPr>
      <t xml:space="preserve">
Alameda: 94501, 94502
Albany: 94706
Berkeley: 94702–94710, 94712, 94720
Dublin: 94568
Emeryville: 94608
Fremont: 94536–94539, 94555
Hayward: 94541–94545
Livermore: 94550, 94551
Newark: 94560
Oakland: 94601–94613, 94618–94621
Piedmont: 94610, 94611
Pleasanton: 94566, 94588
San Leandro: 94577–94579
Union City: 94587
</t>
    </r>
    <r>
      <rPr>
        <rFont val="Arial"/>
        <b/>
        <color theme="1"/>
      </rPr>
      <t>Butte County:</t>
    </r>
    <r>
      <rPr>
        <rFont val="Arial"/>
        <color theme="1"/>
      </rPr>
      <t xml:space="preserve">
Biggs: 95917
Chico: 95926–95929, 95973, 95976
Durham: 95938
Gridley: 95948
Oroville: 95965, 95966
Paradise: 95967, 95969
</t>
    </r>
    <r>
      <rPr>
        <rFont val="Arial"/>
        <b/>
        <color theme="1"/>
      </rPr>
      <t>Contra Costa County:</t>
    </r>
    <r>
      <rPr>
        <rFont val="Arial"/>
        <color theme="1"/>
      </rPr>
      <t xml:space="preserve">
Antioch: 94509, 94531
Brentwood: 94513
Concord: 94518–94521
Danville: 94506, 94526
El Cerrito: 94530
Hercules: 94547
Lafayette: 94549
Martinez: 94553
Moraga: 94556
Oakley: 94561
Orinda: 94563
Pinole: 94564
Pittsburg: 94565
Pleasant Hill: 94523
Richmond: 94801–94808, 94850
San Pablo: 94806
San Ramon: 94582, 94583
Walnut Creek: 94595–94598
</t>
    </r>
    <r>
      <rPr>
        <rFont val="Arial"/>
        <b/>
        <color theme="1"/>
      </rPr>
      <t>El Dorado County:</t>
    </r>
    <r>
      <rPr>
        <rFont val="Arial"/>
        <color theme="1"/>
      </rPr>
      <t xml:space="preserve">
Cameron Park: 95682
El Dorado: 95623
El Dorado Hills: 95762
Placerville: 95667
</t>
    </r>
    <r>
      <rPr>
        <rFont val="Arial"/>
        <b/>
        <color theme="1"/>
      </rPr>
      <t>Fresno County:</t>
    </r>
    <r>
      <rPr>
        <rFont val="Arial"/>
        <color theme="1"/>
      </rPr>
      <t xml:space="preserve">
Clovis: 93611, 93612, 93619
Coalinga: 93210
Firebaugh: 93622
Fowler: 93625
Fresno: 93650, 93701–93712, 93720–93730, 93737, 93740, 93741, 93744–93745, 93747, 93750, 93755, 93760–93762, 93764–93765, 93771–93779, 93786, 93790–93794, 93844, 93888
</t>
    </r>
    <r>
      <rPr>
        <rFont val="Arial"/>
        <b/>
        <color theme="1"/>
      </rPr>
      <t>Kern County:</t>
    </r>
    <r>
      <rPr>
        <rFont val="Arial"/>
        <color theme="1"/>
      </rPr>
      <t xml:space="preserve">
Bakersfield: 93301–93309, 93311–93314
Delano: 93215
Ridgecrest: 93555
Tehachapi: 93561
</t>
    </r>
    <r>
      <rPr>
        <rFont val="Arial"/>
        <b/>
        <color theme="1"/>
      </rPr>
      <t>Kings County:</t>
    </r>
    <r>
      <rPr>
        <rFont val="Arial"/>
        <color theme="1"/>
      </rPr>
      <t xml:space="preserve">
Hanford: 93230
Lemoore: 93245
</t>
    </r>
    <r>
      <rPr>
        <rFont val="Arial"/>
        <b/>
        <color theme="1"/>
      </rPr>
      <t>Los Angeles County:</t>
    </r>
    <r>
      <rPr>
        <rFont val="Arial"/>
        <color theme="1"/>
      </rPr>
      <t xml:space="preserve">
Los Angeles: 90001–90084, 90086–90089, 90091, 90093–90097, 90099, 90101–90103, 90174, 90185, 90189
Long Beach: 90801–90810, 90813–90815, 90822, 90831–90835, 90840, 90842, 90844, 90846–90848, 90853
Pasadena: 91101–91110, 91114–91117, 91121, 91123–91126, 91129, 91131, 91175, 91182, 91184, 91185, 91188, 91189, 91199
</t>
    </r>
    <r>
      <rPr>
        <rFont val="Arial"/>
        <b/>
        <color theme="1"/>
      </rPr>
      <t>Madera County:</t>
    </r>
    <r>
      <rPr>
        <rFont val="Arial"/>
        <color theme="1"/>
      </rPr>
      <t xml:space="preserve">
Chowchilla: 93610
Madera: 93637–93639
</t>
    </r>
    <r>
      <rPr>
        <rFont val="Arial"/>
        <b/>
        <color theme="1"/>
      </rPr>
      <t>Mariposa County:</t>
    </r>
    <r>
      <rPr>
        <rFont val="Arial"/>
        <color theme="1"/>
      </rPr>
      <t xml:space="preserve">
Mariposa: 95338
</t>
    </r>
    <r>
      <rPr>
        <rFont val="Arial"/>
        <b/>
        <color theme="1"/>
      </rPr>
      <t>Merced County:</t>
    </r>
    <r>
      <rPr>
        <rFont val="Arial"/>
        <color theme="1"/>
      </rPr>
      <t xml:space="preserve">
Merced: 95340–95341, 95344
Los Banos: 93635
</t>
    </r>
    <r>
      <rPr>
        <rFont val="Arial"/>
        <b/>
        <color theme="1"/>
      </rPr>
      <t xml:space="preserve">
Monterey County:</t>
    </r>
    <r>
      <rPr>
        <rFont val="Arial"/>
        <color theme="1"/>
      </rPr>
      <t xml:space="preserve">
Monterey: 93940, 93942, 93943
Salinas: 93901–93902, 93905–93908, 93912, 93915
</t>
    </r>
    <r>
      <rPr>
        <rFont val="Arial"/>
        <b/>
        <color theme="1"/>
      </rPr>
      <t>Napa County:</t>
    </r>
    <r>
      <rPr>
        <rFont val="Arial"/>
        <color theme="1"/>
      </rPr>
      <t xml:space="preserve">
Napa: 94558–94559
St. Helena: 94574
</t>
    </r>
    <r>
      <rPr>
        <rFont val="Arial"/>
        <b/>
        <color theme="1"/>
      </rPr>
      <t>Orange County:</t>
    </r>
    <r>
      <rPr>
        <rFont val="Arial"/>
        <color theme="1"/>
      </rPr>
      <t xml:space="preserve">
Anaheim: 92801–92809, 92812, 92814–92817, 92825, 92850, 92899
Santa Ana: 92701–92707, 92711, 92712, 92725, 92735
Irvine: 92602–92604, 92606, 92612, 92614, 92616–92620, 92623, 92697
</t>
    </r>
    <r>
      <rPr>
        <rFont val="Arial"/>
        <b/>
        <color theme="1"/>
      </rPr>
      <t>Placer County:</t>
    </r>
    <r>
      <rPr>
        <rFont val="Arial"/>
        <color theme="1"/>
      </rPr>
      <t xml:space="preserve">
Auburn: 95602–95604
Roseville: 95661, 95678, 95747
Riverside County:
Riverside: 92501–92509, 92513–92519, 92521–92522
Palm Springs: 92262–92264
Sacramento County:
Sacramento: 94203–94209, 94211, 94229–94230, 94232, 94234–94237, 94239–94240, 94244, 94247–94250, 94252, 94254, 94256–94259, 94261–94263, 94267–94269, 94271, 94273–94274, 94277–94280, 94282, 94284–94291, 94293–94299
Elk Grove: 95624, 95757–95759
San Benito County:
Hollister: 95023, 95024
San Bernardino County:
San Bernardino: 92401–92408, 92410–92413, 92415, 92418, 92423–92424, 92427
Ontario: 91758, 91761–91762, 91764
San Diego County:
San Diego: 92101–92124, 92126–92140, 92142–92143, 92145, 92147, 92149–92155, 92158–92161, 92163–92179, 92182, 92184, 92186–92187, 92190–92199
Chula Vista: 91909–91915, 91921
San Francisco County:
San Francisco: 94102–94105, 94107–94112, 94114–94127, 94129–94134, 94137, 94139–94147, 94151, 94153, 94156, 94158–94161, 94163–94164, 94172, 94177, 94188
San Joaquin County:
Stockton: 95201–95207, 95209–95210, 95212,
San Luis Obispo County:
San Luis Obispo: 93401, 93403, 93405, 93407, 93408, 93409, 93410
Arroyo Grande: 93420
Atascadero: 93422, 93423
Avila Beach: 93424
Los Osos: 93402
Morro Bay: 93443
Nipomo: 93444
Oceano: 93445
Paso Robles: 93446, 93447
Pismo Beach: 93448, 93449
San Simeon: 93452
Templeton: 93465
San Mateo County:
Belmont: 94002
Brisbane: 94005
Burlingame: 94010
Daly City: 94014, 94015
East Palo Alto: 94303
Foster City: 94404
Half Moon Bay: 94019
Hillsborough: 94010
Menlo Park: 94025
Millbrae: 94030
Pacifica: 94044
Portola Valley: 94028
Redwood City: 94061, 94062, 94063
San Bruno: 94066
San Carlos: 94070
San Mateo: 94401, 94402
South San Francisco: 94080, 94083
Santa Barbara County:
Buellton: 93427
Casmalia: 93429
Guadalupe: 93434
Lompoc: 93436, 93437, 93438
Los Alamos: 93440
Los Olivos: 93441
Lompoc: 93436, 93437, 93438
Montecito: 93108
Nipomo: 93444
Santa Barbara: 93101, 93103, 93105, 93108, 93109, 93110, 93111, 93117, 93118, 93120, 93121, 93130, 93140, 93150, 93160, 93190
Santa Maria: 93454, 93455, 93456, 93458, 93459, 93460, 93463, 93464, 93465, 93454
Solvang: 93463
Santa Clara County:
Campbell: 95008
Cupertino: 95014
Gilroy: 95020
Los Altos: 94022, 94023
Los Gatos: 95030, 95032
Milpitas: 95035
Monte Sereno: 95030
Morgan Hill: 95037
Mountain View: 94040, 94041, 94043
Palo Alto: 94301, 94303, 94304, 94306
San Jose: 95101–95196
Santa Clara: 95050, 95051, 95054
Saratoga: 95070
Sunnyvale: 94085, 94086, 94087
Santa Cruz County:
Aptos: 95001
Capitola: 95010
Castroville: 95012
Chualar: 93925
Coyote: 95013
Felton: 95018
Freedom: 95019
La Selva Beach: 95076
Larkin Valley: 95076
Mount Hermon: 95041
Pasatiempo: 95076
Scotts Valley: 95066
Seacliff: 95003
Solano County:
94533 (Fairfield)
94534 (Fairfield)
94535 (Travis AFB)
94571 (Suisun City)
94585 (Rio Vista)
94589 (Vallejo)
94590 (Vallejo)
94591 (Vallejo)
94592 (Vallejo)
95620 (Dixon)
95625 (Elmira)
95627 (Fairfield)
95688 (Vacaville)
95696 (Winters)
Sonoma County:
94923 (Bodega Bay)
94928 (Santa Rosa)
94931 (Petaluma)
94952 (Petaluma)
94954 (Petaluma)
94955 (Petaluma)
94971 (Sebastopol)
94972 (Sebastopol)
94973 (Sebastopol)
94975 (Sonoma)
94999 (Santa Rosa)
Stanislaus County:
95307 (Ceres)
95315 (Empire)
95316 (Escalon)
95320 (Hughson)
95322 (Keyes)
95323 (Knights Ferry)
95326 (La Grange)
95330 (Modesto)
95351 (Modesto)
95353 (Modesto)
95356 (Modesto)
95357 (Modesto)
95358 (Modesto)
95363 (Oakdale)
95365 (Oakdale)
95367 (Ripon)
95368 (Riverbank)
95369 (Salida)
95380 (Turlock)
95382 (Turlock)
95383 (Turlock)
95385 (Waterford)
Sutter County:
95918 (Yuba City)
95991 (Yuba City)
Tulare County:
93218 (Exeter)
93221 (Farmersville)
93230 (Porterville)
93232 (Porterville)
93238 (Porterville)
93242 (Porterville)
93251 (Springville)
93257 (Strathmore)
93261 (Visalia)
93265 (Woodlake)
93274 (Tulare)
93275 (Tulare)
93277 (Tulare)
93291 (Visalia)
93292 (Visalia)
93293 (Visalia)
93299 (Visalia)
Ventura County:
93001 (Ventura)
93003 (Ventura)
93004 (Ojai)
93010 (Camarillo)
93012 (Camarillo)
93015 (Fillmore)
93021 (Moorpark)
93023 (Ojai)
93030 (Oxnard)
93031 (Oxnard)
93033 (Oxnard)
93035 (Port Hueneme)
93036 (Simi Valley)
93040 (Somis)
93041 (Ventura)
93060 (Santa Paula)
93061 (Santa Paula)
93063 (Simi Valley)
93065 (Simi Valley)
Yolo County:
95605 (Woodland)
95607 (Woodland)
95608 (Citrus Heights)
95616 (Davis)
95618 (Davis)
95620 (Dixon)
95623 (Esparto)
95625 (Elmira)
95637 (Knights Landing)
95641 (Madison)
95653 (Patterson)
95662 (Rio Linda)
95667 (Sacramento)
95691 (West Sacramento)
95776 (West Sacramento)
Clever should already have the following zip codes in your system for us:
* 94501, 94502, 94505, 94514, 94536, 94538, 94539, 94540, 94541, 94542, 94543, 94544, 94545, 94546, 94550, 94551, 94552, 94555, 94557, 94560, 94566, 94568, 94577, 94578, 94579, 94580, 94586, 94587, 94588, 94601, 94602, 94603, 94604, 94605, 94606, 94607, 94608, 94609, 94610, 94611, 94612, 94613, 94614, 94615, 94617, 94618, 94619, 94620, 94621, 94622, 94623, 94624, 94649, 94659, 94660, 94661, 94662, 94666, 94701, 94702, 94703, 94704, 94705, 94706, 94707, 94708, 94709, 94710, 94712, 94505, 94506, 94507, 94509, 94513, 94514, 94516, 94517, 94518, 94519, 94520, 94521, 94522, 94523, 94524, 94525, 94526, 94528, 94529, 94530, 94531, 94547, 94548, 94549, 94553, 94556, 94561, 94563, 94564, 94565, 94569, 94570, 94572, 94575, 94582, 94583, 94595, 94596, 94597, 94598, 94801, 94802, 94803, 94804, 94805, 94806, 95623, 95762, 95667, 95682, 96150, 95726, 95672, 95709, 95619, 93627, 93628, 93630, 93631, 93633, 93634, 93640, 93641, 93642, 93646, 93648, 93650, 93651, 93652, 93654, 93656, 93657, 93660, 93662, 93664, 93665, 93667, 93668, 93675, 93701, 93702, 93703, 93704, 93705, 93706, 93707, 93708, 93709, 93710, 93711, 93712, 93714, 93715, 93716, 93717, 93718, 93720, 93721, 93722, 93723, 93724, 93725, 93726, 93727, 93728, 93729, 93730, 93737, 93740, 93741, 93744, 93745, 93747, 93750, 93755, 93760, 93761, 93764, 93765, 93771, 93772, 93773, 93774, 93775, 93776, 93777, 93778, 93779, 93786, 93790, 93791, 93792, 93793, 93220, 93222, 93224, 93225, 93226, 93238, 93240, 93241, 93243, 93245, 93247, 93249, 93250, 93251, 93252, 93253, 93255, 93256, 93257, 93260, 93261, 93262, 93263, 93264, 93265, 93267, 93268, 93270, 93271, 93272, 93274, 93275, 93276, 93277, 93278, 93279, 93280, 93282, 93283, 93284, 93285, 93286, 93287, 93202, 93204, 93210, 93212, 93230, 93232, 93239, 93242, 93245, 93246, 93249, 93250, 93256, 93601, 93602, 93604, 93610, 93614, 93616, 93623, 93626, 93630, 93637, 93638, 93639, 93644, 93653, 93669, 94901, 94903, 94904, 94912, 94913, 94914, 94915, 94920, 94924, 94925, 94929, 94930, 94933, 94937, 94938, 94939, 94940, 94941, 94942, 94945, 94946, 94947, 94948, 94949, 94950, 94952, 94956, 94957, 94960, 94963, 94964, 94965, 94966, 94970, 94971, 94973, 94974, 94976, 94977, 94978, 94979, 94998, 93610, 93620, 93622, 93635, 93661, 93665, 95301, 95303, 95312, 95315, 95317, 95322, 95324, 95333, 95334, 95340, 95341, 95343, 95344, 95348, 95365, 95369, 95374, 95388, 93901, 93902, 93905, 93906, 93907, 93908, 93920, 93921, 93923, 93924, 93925, 93926, 93927, 93928, 93930, 93932, 93933, 93940, 93941, 93942, 93943, 93944, 93950, 93953, 93954, 93955, 93960, 93962, 95012, 94558, 94559, 94581, 95602, 95603, 95604, 95626, 95631, 95648, 95650, 95658, 95661, 95663, 95664, 95668, 95677, 95678, 95681, 95701, 95703, 95713, 95714, 95715, 95717, 95722, 95724, 95736, 95746, 95747, 95765, 96140, 96141, 96142, 96143, 96145, 96146, 96148, 96161, 96162, 94203, 94204, 94205, 94206, 94207, 94208, 94209, 94211, 94229, 94230, 94232, 94234, 94235, 94236, 94237, 94239, 94240, 94244, 94245, 94246, 94247, 94248, 94249, 94250, 94252, 94254, 94256, 94257, 94258, 94259, 94261, 94262, 94263, 94267, 94268, 94269, 94271, 94273, 94274, 94277, 94278, 94279, 94280, 94282, 94284, 94285, 95004, 95020, 95023, 95024, 95043, 95045, 95075, 94102, 94103, 94104, 94105, 94107, 94108, 94109, 94110, 94111, 94112, 94114, 94115, 94116, 94117, 94118, 94121, 94122, 94123, 94124, 94127, 94129, 94130, 94131, 94132, 94133, 94134, 94158, 95201, 95202, 95203, 95204, 95205, 95206, 95207, 95209, 95210, 95211, 95212, 95215, 95219, 95220, 95227, 95230, 95231, 95234, 95236, 95237, 95240, 95242, 95253, 95258, 95320, 95330, 95336, 95337, 95361, 95366, 95376, 95377, 95385, 95391, 93252, 93401, 93402, 93403, 93405, 93406, 93407, 93408, 93409, 93410, 93412, 93420, 93421, 93422, 93423, 93424, 93426, 93428, 93430, 93432, 93433, 93435, 93442, 93443, 93444, 93445, 93446, 93447, 93448, 93449, 93451, 93452, 93453, 93454, 93461, 93465, 93475, 93483, 94002, 94005, 94010, 94011, 94014, 94015, 94016, 94017, 94018, 94019, 94020, 94021, 94022, 94023, 94024, 94025, 94026, 94027, 94028, 94030, 94037, 94038, 94044, 94060, 94061, 94062, 94063, 94064, 94065, 94066, 94070, 94074, 94080, 94083, 94401, 94402, 94403, 94404, 94497, 93101, 93102, 93103, 93105, 93108, 93109, 93110, 93111, 93117, 93120, 93121, 93130, 93140, 93150, 93160, 93190, 95050, 95051, 95052, 95053, 95054, 95055, 95056, 95070, 95071, 95101, 95103, 95106, 95108, 95109, 95110, 95111, 95112, 95113, 95116, 95117, 95118, 95119, 95120, 95121, 95122, 95123, 95124, 95125, 95126, 95127, 95128, 95129, 95130, 95131, 95132, 95133, 95134, 95135, 95136, 95138, 95139, 95140, 95141, 95148, 95150, 95151, 95152, 95153, 95154, 95155, 95156, 95157, 95158, 95159, 95160, 95161, 95164, 95170, 95172, 95173, 95190, 95191, 95192, 95193, 95194, 95196, 95060, 95061, 95062, 95063, 95064, 95065, 95066, 95067, 95073, 95076, 94510, 94512, 94533, 94534, 94535, 94571, 94585, 94589, 94590, 94591, 94592, 95401, 95402, 95403, 95404, 95405, 95406, 95407, 95409, 95410, 95412, 95416, 95419, 95421, 95425, 95430, 95431, 95433, 95436, 95439, 95441, 95442, 95444, 95446, 95448, 95450, 95452, 95462, 95465, 95471, 95472, 95473, 95476, 95487, 95492, 95307, 95313, 95315, 95316, 95319, 95322, 95323, 95326, 95328, 95329, 95350, 95351, 95352, 95353, 95354, 95355, 95356, 95357, 95358, 95360, 95361, 95363, 95367, 95368, 95380, 95381, 95382, 95385, 95386, 95387, 95397, 95648, 95659, 95668, 95674, 95676, 95692, 95776, 93201, 93207, 93208, 93218, 93221, 93223, 93227, 93235, 93237, 93238, 93244, 93247, 93256, 93257, 93258, 93260, 93261, 93262, 93265, 93267, 93270, 93271, 93272, 93274, 93275, 93277, 93278, 93279, 93280, 93286, 93290, 93291, 93292, 93001, 93002, 93003, 93004, 93005, 93006, 93007, 93009, 93010, 93011, 93012, 93013, 93014, 93015, 93016, 93020, 93021, 93022, 93023, 93024, 93030, 93031, 93032, 93033, 93034, 93035, 93036, 93040, 93041, 93042, 93043, 93044, 93060, 93061, 93062, 93063, 93064, 93065, 93066, 93067, 93093, 93460, 95605, 95606, 95607, 95612, 95616, 95617, 95618, 95627, 95645, 95691, 95694, 95697, 95776, 95798, 95799, 95901, 95903, 95961, 95962, 95991, 95992, 95993</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</si>
  <si>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</si>
  <si>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Brittany</t>
  </si>
  <si>
    <t>Wedgewood - Kylie</t>
  </si>
  <si>
    <t>https://app.hubspot.com/contacts/3298701/record/0-1/60361064050</t>
  </si>
  <si>
    <r>
      <rPr>
        <rFont val="Arial"/>
        <b/>
        <color theme="1"/>
      </rPr>
      <t>Property Type:</t>
    </r>
    <r>
      <rPr>
        <rFont val="Arial"/>
        <color theme="1"/>
      </rPr>
      <t xml:space="preserve"> Single Family Residence
</t>
    </r>
    <r>
      <rPr>
        <rFont val="Arial"/>
        <b/>
        <color theme="1"/>
      </rPr>
      <t>On-Market Status:</t>
    </r>
    <r>
      <rPr>
        <rFont val="Arial"/>
        <color theme="1"/>
      </rPr>
      <t xml:space="preserve"> Off Market Only
</t>
    </r>
    <r>
      <rPr>
        <rFont val="Arial"/>
        <b/>
        <color theme="1"/>
      </rPr>
      <t xml:space="preserve">Year Built: </t>
    </r>
    <r>
      <rPr>
        <rFont val="Arial"/>
        <color theme="1"/>
      </rPr>
      <t xml:space="preserve">1940 - 2015
</t>
    </r>
    <r>
      <rPr>
        <rFont val="Arial"/>
        <b/>
        <color theme="1"/>
      </rPr>
      <t>Property Condition:</t>
    </r>
    <r>
      <rPr>
        <rFont val="Arial"/>
        <color theme="1"/>
      </rPr>
      <t xml:space="preserve"> Move in ready with older finishes, Needs few repairs, Needs major repairs
</t>
    </r>
    <r>
      <rPr>
        <rFont val="Arial"/>
        <b/>
        <color theme="1"/>
      </rPr>
      <t xml:space="preserve">Minimum/Maximum Purchase Price: </t>
    </r>
    <r>
      <rPr>
        <rFont val="Arial"/>
        <color theme="1"/>
      </rPr>
      <t xml:space="preserve">
</t>
    </r>
    <r>
      <rPr>
        <rFont val="Arial"/>
        <b/>
        <color theme="1"/>
      </rPr>
      <t>Timeframe:</t>
    </r>
    <r>
      <rPr>
        <rFont val="Arial"/>
        <color theme="1"/>
      </rPr>
      <t xml:space="preserve"> ASAP, 1 to 4 weeks, 1 to 3 months
</t>
    </r>
    <r>
      <rPr>
        <rFont val="Arial"/>
        <b/>
        <color theme="1"/>
      </rPr>
      <t xml:space="preserve">Other Notes: </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</si>
  <si>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</si>
  <si>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t>
    </r>
    <r>
      <rPr>
        <rFont val="Arial"/>
        <b/>
        <color theme="1"/>
      </rPr>
      <t>Arkansas:</t>
    </r>
    <r>
      <rPr>
        <rFont val="Arial"/>
        <color theme="1"/>
      </rPr>
      <t xml:space="preserve">
72701, 72703, 72704, 72762, 72764, 72730, 72753, 72744, 72727, 72737, 72774, 72959, 72741, 72770, 72728, 72735, 72769, 72712, 72714, 72716, 72715, 72756, 72757, 72758, 72761, 72719, 72736, 72734, 72751, 72722, 72745, 72732, 72718, 72711, 72768​
</t>
    </r>
    <r>
      <rPr>
        <rFont val="Arial"/>
        <b/>
        <color theme="1"/>
      </rPr>
      <t>Texas:</t>
    </r>
    <r>
      <rPr>
        <rFont val="Arial"/>
        <color theme="1"/>
      </rPr>
      <t xml:space="preserve">
77001, 77010, 77046, 77052, 77202, 77203, 77204, 77205, 77206, 77207, 77208, 77210, 77212, 77213, 77215, 77216, 77217, 77218, 77219, 77220, 77221, 77222, 77223, 77224, 77225, 77226, 77227, 77228, 77229, 77230, 77231, 77233, 77234, 77235, 77236, 77237, 77238, 77240, 77241, 77242, 77243, 77244, 77245, 77248, 77249, 77251, 77252, 77253, 77254, 77255, 77256, 77257, 77258, 77259, 77261, 77262, 77263, 77265, 77266, 77267, 77268, 77269, 77270, 77271, 77272, 77273, 77274, 77275, 77277, 77279, 77280, 77282, 77284, 77287, 77288, 77289, 77290, 77291, 77292, 77293, 77297, 77299, 77315, 77325, 77347, 77383, 77389, 77391, 77401, 77402, 77410, 77411, 77413, 77491, 77501, 77507, 77508, 77522, 77535, 77546, 77572, 77581​
</t>
    </r>
    <r>
      <rPr>
        <rFont val="Arial"/>
        <b/>
        <color theme="1"/>
      </rPr>
      <t>Utah:</t>
    </r>
    <r>
      <rPr>
        <rFont val="Arial"/>
        <color theme="1"/>
      </rPr>
      <t xml:space="preserve">
84010, 84011, 84014, 84015, 84016, 84022, 84025, 84029, 84034, 84037, 84040, 84041, 84054, 84056, 84069, 84071, 84074, 84075, 84080, 84083, 84087, 84089, 84101, 84102, 84103, 84104, 84105, 84106, 84107, 84108, 84109, 84110, 84111, 84112, 84113, 84114, 84115, 84116, 84117, 84118, 84119, 84120, 84121, 84122, 84123, 84124​
</t>
    </r>
    <r>
      <rPr>
        <rFont val="Arial"/>
        <b/>
        <color theme="1"/>
      </rPr>
      <t>New Mexico:</t>
    </r>
    <r>
      <rPr>
        <rFont val="Arial"/>
        <color theme="1"/>
      </rPr>
      <t xml:space="preserve">
87008, 87010, 87015, 87022, 87047, 87048, 87056, 87059, 87101, 87102, 87103, 87104, 87105, 87106, 87107, 87108, 87109, 87110, 87111, 87112, 87113, 87114, 87115, 87116, 87117, 87119, 87120, 87121, 87122, 87123, 87125, 87131, 87151, 87153, 87154, 87158, 87176, 87181, 87184, 87185, 87187, 87190, 87191, 87192, 87193, 87194, 87195, 87196, 87197, 87198, 87199​
</t>
    </r>
    <r>
      <rPr>
        <rFont val="Arial"/>
        <b/>
        <color theme="1"/>
      </rPr>
      <t xml:space="preserve">Wyoming:
</t>
    </r>
    <r>
      <rPr>
        <rFont val="Arial"/>
        <color theme="1"/>
      </rPr>
      <t xml:space="preserve">
82063, 82070, 82082​
</t>
    </r>
    <r>
      <rPr>
        <rFont val="Arial"/>
        <b/>
        <color theme="1"/>
      </rPr>
      <t>Nebraska:</t>
    </r>
    <r>
      <rPr>
        <rFont val="Arial"/>
        <color theme="1"/>
      </rPr>
      <t xml:space="preserve">
69128, 69145</t>
    </r>
  </si>
  <si>
    <r>
      <rPr>
        <rFont val="Arial"/>
        <b/>
        <color theme="1"/>
      </rPr>
      <t>Full States:</t>
    </r>
    <r>
      <rPr>
        <rFont val="Arial"/>
        <color theme="1"/>
      </rPr>
      <t xml:space="preserve"> ---
</t>
    </r>
    <r>
      <rPr>
        <rFont val="Arial"/>
        <b/>
        <color theme="1"/>
      </rPr>
      <t>Zip Codes:</t>
    </r>
    <r>
      <rPr>
        <rFont val="Arial"/>
        <color theme="1"/>
      </rPr>
      <t xml:space="preserve"> ---</t>
    </r>
  </si>
  <si>
    <t>Kylie Moeller</t>
  </si>
  <si>
    <t>Maximized Home Offer / Spark Capital USA</t>
  </si>
  <si>
    <t>https://app.hubspot.com/contacts/3298701/record/0-1/38890486037</t>
  </si>
  <si>
    <t>Wholesale, Novation, Creative / Seller Finance</t>
  </si>
  <si>
    <t>Portal Updates</t>
  </si>
  <si>
    <r>
      <rPr>
        <rFont val="Arial"/>
        <b/>
        <color theme="1"/>
      </rPr>
      <t xml:space="preserve">Property Type: </t>
    </r>
    <r>
      <rPr>
        <rFont val="Arial"/>
        <color theme="1"/>
      </rPr>
      <t>Single Family Residence, Land, Commercial (Retail), Mobile Home (with Land), Manufactured Home, Multi-Family Residential (Duplex - Quadplex), Multi-Family Commercial (Fiveplex+), Townhomes, Condominiums, Farm</t>
    </r>
    <r>
      <rPr>
        <rFont val="Arial"/>
        <b/>
        <color theme="1"/>
      </rPr>
      <t xml:space="preserve">
*On-Market Status: </t>
    </r>
    <r>
      <rPr>
        <rFont val="Arial"/>
        <color theme="1"/>
      </rPr>
      <t>FSBO, Off Market Only</t>
    </r>
    <r>
      <rPr>
        <rFont val="Arial"/>
        <b/>
        <color theme="1"/>
      </rPr>
      <t xml:space="preserve">
Year Built: </t>
    </r>
    <r>
      <rPr>
        <rFont val="Arial"/>
        <color theme="1"/>
      </rPr>
      <t xml:space="preserve">1920+
</t>
    </r>
    <r>
      <rPr>
        <rFont val="Arial"/>
        <b/>
        <color theme="1"/>
      </rPr>
      <t xml:space="preserve">Property Condition: </t>
    </r>
    <r>
      <rPr>
        <rFont val="Arial"/>
        <color theme="1"/>
      </rPr>
      <t>Move-in Ready with Modern Finishes, Move-in Ready with Older Finishes, Needs Few Repairs, Needs Major Repairs</t>
    </r>
    <r>
      <rPr>
        <rFont val="Arial"/>
        <b/>
        <color theme="1"/>
      </rPr>
      <t xml:space="preserve">
Minimum/Maximum Purchase Price: </t>
    </r>
    <r>
      <rPr>
        <rFont val="Arial"/>
        <color theme="1"/>
      </rPr>
      <t>$50,000-$2,000,000</t>
    </r>
    <r>
      <rPr>
        <rFont val="Arial"/>
        <b/>
        <color theme="1"/>
      </rPr>
      <t xml:space="preserve">
Timeframe: </t>
    </r>
    <r>
      <rPr>
        <rFont val="Arial"/>
        <color theme="1"/>
      </rPr>
      <t>1 - 7 Days, 1 to 4 Weeks, 3 to 6 Months, 6 to 12 Months, 12+ Months</t>
    </r>
    <r>
      <rPr>
        <rFont val="Arial"/>
        <b/>
        <color theme="1"/>
      </rPr>
      <t xml:space="preserve">
Other Notes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</si>
  <si>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</si>
  <si>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AZ, CA, TX, MO, AL, PA, NM, GA, NC
</t>
    </r>
    <r>
      <rPr>
        <rFont val="Arial"/>
        <b/>
        <color theme="1"/>
      </rPr>
      <t>Zip Codes:</t>
    </r>
    <r>
      <rPr>
        <rFont val="Arial"/>
        <color theme="1"/>
      </rPr>
      <t xml:space="preserve"> ---</t>
    </r>
  </si>
  <si>
    <r>
      <rPr>
        <rFont val="Arial"/>
        <b/>
        <color theme="1"/>
      </rPr>
      <t>Full States:</t>
    </r>
    <r>
      <rPr>
        <rFont val="Arial"/>
        <color theme="1"/>
      </rPr>
      <t xml:space="preserve"> 
AL
AK
AZ
AR
CA
CO
CT
DE
FL
GA
HI
ID
IL
IN
IA
KS
KY
LA
ME
MD
MA
MI
MN
MS
MO
MT
NE
NV
NH
NJ
NM
NY
NC
ND
OH
OK
OR
PA
RI
SC
SD
TN
TX
UT
VT
VA
WA
WV
WI
WY
</t>
    </r>
    <r>
      <rPr>
        <rFont val="Arial"/>
        <b/>
        <color theme="1"/>
      </rPr>
      <t>Zip Codes:</t>
    </r>
    <r>
      <rPr>
        <rFont val="Arial"/>
        <color theme="1"/>
      </rPr>
      <t xml:space="preserve"> ---</t>
    </r>
  </si>
  <si>
    <t>Manuel Vargas</t>
  </si>
  <si>
    <t>My Tennessee Home Solution</t>
  </si>
  <si>
    <t>https://app.hubspot.com/contacts/3298701/record/0-1/54550025841</t>
  </si>
  <si>
    <t>Direct Purchase, Wholesale, Creative / Seller Finance</t>
  </si>
  <si>
    <t>Active, Wholesaler, Direct Purchase</t>
  </si>
  <si>
    <t>4</t>
  </si>
  <si>
    <r>
      <rPr>
        <rFont val="Arial"/>
        <b/>
        <color theme="1"/>
      </rPr>
      <t>Property Type: 
On-Market Status:</t>
    </r>
    <r>
      <rPr>
        <rFont val="Arial"/>
        <color theme="1"/>
      </rPr>
      <t xml:space="preserve"> NO LISTED PROPERTIES
</t>
    </r>
    <r>
      <rPr>
        <rFont val="Arial"/>
        <b/>
        <color theme="1"/>
      </rPr>
      <t xml:space="preserve">Year Built: 
Property Condition: 
Minimum/Maximum Purchase Price: 
Timeframe: 
Other Notes: </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</si>
  <si>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</si>
  <si>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37010, 37011, 37012, 37013, 37014, 37015, 37016, 37018, 37019, 37020, 37022, 37023, 37024, 37025, 37027, 37028, 37029, 37030, 37031, 37032, 37033, 37034, 37035, 37036, 37037, 37040, 37041, 37042, 37043, 37044, 37046, 37047, 37048, 37049, 37050, 37051, 37052, 37055, 37056, 37057, 37058, 37059, 37060, 37061, 37062, 37063, 37064, 37065, 37066, 37067, 37068, 37069, 37070, 37071, 37072, 37073, 37074, 37075, 37076, 37077, 37078, 37079, 37080, 37081, 37082, 37083, 37085, 37086, 37087, 37088, 37089, 37090, 37091, 37095, 37101, 37102, 37103, 37104, 37105, 37106, 37107, 37108, 37109, 37110, 37111, 37115, 37116, 37118, 37119, 37121, 37122, 37127, 37128, 37129, 37130, 37131, 37132, 37133, 37134, 37135, 37136, 37137, 37138, 37140, 37141, 37142, 37143, 37144, 37145, 37146, 37148, 37149, 37150, 37151, 37152, 37153, 37160, 37161, 37162, 37165, 37166, 37167, 37171, 37172, 37174, 37175, 37178, 37179, 37180, 37181, 37182, 37183, 37184, 37185, 37186, 37187, 37188, 37189, 37190, 37191, 37201, 37202, 37203, 37204, 37205, 37206, 37207, 37208, 37209, 37210, 37211, 37212, 37213, 37214, 37215, 37216, 37217, 37218, 37219, 37220, 37221, 37222, 37223, 37224, 37225, 37226, 37227, 37228, 37229, 37230, 37231, 37232, 37233, 37234, 37235, 37236, 37237, 37238, 37239, 37240, 37241, 37242, 37243, 37244, 37245, 37246, 37247, 37248, 37249, 37250</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</si>
  <si>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</si>
  <si>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Vallejo Capital</t>
  </si>
  <si>
    <t>https://app.hubspot.com/contacts/3298701/record/0-1/899058301</t>
  </si>
  <si>
    <t>Wholesale, Creative / Seller Finance</t>
  </si>
  <si>
    <t>Wholesaler</t>
  </si>
  <si>
    <r>
      <rPr>
        <rFont val="Arial"/>
        <b/>
        <color theme="1"/>
      </rPr>
      <t>Property Type: SFH, No Land
On-Market Status: 
Year Built: 1910+
Property Condition: Move in Ready with Older Finishes, Needs Few Repairs, Needs Major Repairs
Minimum/Maximum Purchase Price: 30,000-1,000,000 
Timeframe: ,
Other Notes: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</si>
  <si>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</si>
  <si>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Zip Codes:</t>
    </r>
    <r>
      <rPr>
        <rFont val="Arial"/>
        <color theme="1"/>
      </rPr>
      <t xml:space="preserve"> CA
90001
90002
90003
90004
90005
90006
90007
90008
90009
90010
90011
90012
90013
90014
90015
90016
90017
90018
90019
90020
90021
90022
90023
90024
90025
90026
90027
90028
90029
90030
90031
90032
90033
90034
90035
90036
90037
90038
90039
90040
90041
90042
90043
90044
90045
90046
90047
90048
90049
90050
90051
90052
90053
90054
90055
90056
90057
90058
90059
90060
90061
90062
90063
90064
90065
90066
90067
90068
90069
90070
90071
90072
90073
90074
90075
90076
90077
90078
90079
90080
90081
90082
90083
90084
90085
90086
90087
90088
90089
90189
90201
90202
90203
90204
90205
90206
90207
90208
90209
90210
90211
90212
90213
90214
90215
90216
90217
90218
90219
90220
90221
90222
90223
90224
90225
90226
90227
90228
90229
90230
90231
90232
90233
90234
90235
90236
90237
90238
90239
90240
90241
90242
90243
90244
90245
90246
90247
90248
90249
90250
90251
90252
90253
90254
90255
90256
90257
90258
90259
90260
90261
90262
90263
90264
90265
90266
90267
90268
90269
90270
90271
90272
90273
90274
90275
90276
90277
90278
90279
90280
90281
90282
90283
90284
90285
90286
90287
90288
90289
90290
90291
90292
90293
90301
90302
90303
90304
90305
90306
90307
90308
90309
90310
90311
90312
90401
90402
90403
90404
90405
90406
90407
90408
90409
90410
90411
90501
90502
90503
90504
90505
90506
90507
90508
90509
90510
90601
90602
90603
90604
90605
90606
90607
90608
90609
90610
90611
90612
90613
90614
90615
90616
90617
90618
90619
90620
90621
90622
90623
90624
90625
90626
90627
90628
90629
90630
90631
90632
90633
90634
90635
90636
90637
90638
90639
90640
90641
90642
90643
90644
90645
90646
90647
90648
90649
90650
90651
90652
90653
90654
90655
90656
90657
90658
90659
90660
90661
90662
90663
90664
90665
90666
90667
90668
90669
90670
90701
90702
90703
90704
90705
90706
90707
90708
90709
90710
90711
90712
90713
90714
90715
90716
90717
90718
90719
90720
90721
90722
90723
90724
90725
90726
90727
90728
90729
90730
90731
90732
90733
90734
90735
90736
90737
90738
90739
90740
90741
90742
90743
90744
90745
90746
90747
90748
90749
90801
90802
90803
90804
90805
90806
90807
90808
90809
90810
90811
90812
90813
90814
90815
90816
90817
90818
90819
90820
90821
90822
90823
90824
90825
90826
90827
90828
90829
90830
90831
90832
90833
90834
90835
90836
90837
90838
90839
90840
90841
90842
90843
90844
90845
90846
90847
90848
90849
90850
90851
90852
90853
90854
90855
90856
90857
90858
90859
90860
90861
90862
90863
90864
90865
90866
90867
90868
90869
90870
90871
90872
90873
90874
90875
90876
90877
90878
90879
90880
90881
90882
90883
90884
90885
90886
90887
90888
90889
90890
90891
90892
90893
90894
90895
90896
90897
90898
90899
91001
91002
91003
91004
91005
91006
91007
91008
91009
91010
91011
91012
91013
91014
91015
91016
91017
91018
91019
91020
91021
91022
91023
91024
91025
91026
91027
91028
91029
91030
91031
91032
91033
91034
91035
91036
91037
91038
91039
91040
91041
91042
91043
91101
91102
91103
91104
91105
91106
91107
91108
91109
91110
91111
91112
91113
91114
91115
91116
91117
91118
91119
91120
91121
91122
91123
91124
91125
91126
91127
91128
91129
91130
91131
91132
91133
91134
91135
91136
91137
91138
91139
91140
91141
91142
91143
91144
91145
91146
91147
91148
91149
91150
91151
91152
91153
91154
91155
91156
91157
91158
91159
91160
91161
91162
91163
91164
91165
91166
91167
91168
91169
91170
91171
91172
91173
91174
91175
91176
91177
91178
91179
91180
91181
91182
91183
91184
91185
91186
91187
91188
91189
91190
91191
91201
91202
91203
91204
91205
91206
91207
91208
91209
91210
91211
91212
91213
91214
91215
91216
91217
91218
91219
91220
91221
91222
91223
91224
91225
91226
91301
91302
91303
91304
91305
91306
91307
91308
91309
91310
91311
91312
91313
91314
91315
91316
91317
91318
91319
91320
91321
91322
91323
91324
91325
91326
91327
91328
91329
91330
91331
91332
91333
91334
91335
91336
91337
91338
91339
91340
91341
91342
91343
91344
91345
91346
91347
91348
91349
91350
91351
91352
91353
91354
91355
91356
91357
91358
91359
91360
91361
91362
91363
91364
91365
91366
91367
91368
91369
91370
91371
91372
91373
91374
91375
91376
91377
91378
91379
91380
91381
91382
91383
91384
91385
91386
91387
91388
91389
91390
91391
91392
91393
91394
91395
91396
91401
91402
91403
91404
91405
91406
91407
91408
91409
91410
91411
91412
91413
91414
91415
91416
91417
91418
91419
91420
91421
91422
91423
91424
91425
91426
91427
91428
91429
91430
91431
91432
91433
91434
91435
91436
91437
91438
91439
91440
91441
91442
91443
91444
91445
91446
91447
91448
91449
91450
91451
91452
91453
91454
91455
91456
91457
91458
91459
91460
91461
91462
91463
91464
91465
91466
91467
91468
91469
91470
91471
91472
91473
91474
91475
91476
91477
91478
91479
91480
91481
91482
91483
91484
91485
91486
91487
91488
91489
91490
91491
91492
91493
91494
91495
91496
91497
91498
91499
91501
91502
91503
91504
91505
91506
91507
91508
91509
91510
91511
91512
91513
91514
91515
91516
91517
91518
91519
91520
91521
91522
91523
91524
91525
91526
91601
91602
91603
91604
91605
91606
91607
91608
91609
91610
91611
91612
91613
91614
91615
91616
91617
91618
91701
91901
91902
91903
91904
91905
91906
91907
91908
91909
91910
91911
91912
91913
91914
91915
91916
91917
91918
91919
91920
91921
91922
91923
91924
91925
91926
91927
91928
91929
91930
91931
91932
91933
91934
91935
91936
91937
91938
91939
91940
91941
91942
91943
91944
91945
91946
91947
91948
91949
91950
91951
91952
91953
91954
91955
91956
91957
91958
91959
91960
91961
91962
91963
91964
91965
91966
91967
91968
91969
91970
91971
91972
91973
91974
91975
91976
91977
91978
91979
91980
91981
91982
91983
91984
91985
91986
91987
91988
91989
91990
91991
91992
91993
91994
91995
91996
91997
91998
91999
92000
92001
92002
92003
92004
92005
92006
92007
92008
92009
92010
92011
92012
92013
92014
92015
92016
92017
92018
92019
92020
92021
92022
92023
92024
92025
92026
92027
92028
92029
92030
92031
92032
92033
92034
92035
92036
92037
92038
92039
92040
92041
92042
92043
92044
92045
92046
92047
92048
92049
92050
92051
92052
92053
92054
92055
92056
92057
92058
92059
92060
92061
92062
92063
92064
92065
92066
92067
92068
92069
92070
92071
92072
92073
92074
92075
92076
92077
92078
92079
92080
92081
92082
92083
92084
92085
92086
92087
92088
92089
92090
92091
92092
92093
92094
92095
92096
92097
92098
92099
92100
92101
92102
92103
92104
92105
92106
92107
92108
92109
92110
92111
92112
92113
92114
92115
92116
92117
92118
92119
92120
92121
92122
92123
92124
92125
92126
92127
92128
92129
92130
92131
92132
92133
92134
92135
92136
92137
92138
92139
92140
92141
92142
92143
92144
92145
92146
92147
92148
92149
92150
92151
92152
92153
92154
92155
92156
92157
92158
92159
92160
92161
92162
92163
92164
92165
92166
92167
92168
92169
92170
92171
92172
92173
92174
92175
92176
92177
92178
92179
92180
92181
92182
92183
92184
92185
92186
92187
92188
92189
92190
92191
92192
92193
92194
92195
92196
92197
92198
92199
92201
92202
92203
92204
92205
92206
92207
92208
92209
92210
92211
92212
92213
92214
92215
92216
92217
92218
92219
92220
92221
92222
92223
92224
92225
92226
92227
92228
92229
92230
92231
92232
92233
92234
92235
92236
92237
92238
92239
92240
92241
92242
92243
92244
92245
92246
92247
92248
92249
92250
92251
92252
92253
92254
92255
92256
92257
92258
92259
92260
92261
92262
92263
92264
92265
92266
92267
92268
92269
92270
92271
92272
92273
92274
92275
92276
92277
92278
92279
92280
92281
92282
92283
92284
92285
92286
92287
92288
92289
92290
92291
92292
92293
92294
92295
92296
92297
92298
92299
92300
92301
92302
92303
92304
92305
92306
92307
92308
92309
92310
92311
92312
92313
92314
92315
92316
92317
92318
92319
92320
92321
92322
92323
92324
92325
92326
92327
92328
92329
92330
92331
92332
92333
92334
92335
92336
92337
92338
92339
92340
92341
92342
92343
92344
92345
92346
92347
92348
92349
92350
92351
92352
92353
92354
92355
92356
92357
92358
92359
92360
92361
92362
92363
92364
92365
92366
92367
92368
92369
92370
92371
92372
92373
92374
92375
92376
92377
92378
92379
92380
92381
92382
92383
92384
92385
92386
92387
92388
92389
92390
92391
92392
92393
92394
92395
92396
92397
92398
92399
92400
92401
92402
92403
92404
92405
92406
92407
92408
92409
92410
92411
92412
92413
92414
92415
92416
92417
92418
92419
92420
92421
92422
92423
92424
92425
92426
92427
92428
92429
92430
92431
92432
92433
92434
92435
92436
92437
92438
92439
92440
92441
92442
92443
92444
92445
92446
92447
92448
92449
92450
92451
92452
92453
92454
92455
92456
92457
92458
92459
92460
92461
92462
92463
92464
92465
92466
92467
92468
92469
92470
92471
92472
92473
92474
92475
92476
92477
92478
92479
92480
92481
92482
92483
92484
92485
92486
92487
92488
92489
92490
92491
92492
92493
92494
92495
92496
92497
92498
92499
92500
92501
92502
92503
92504
92505
92506
92507
92508
92509
92510
92511
92512
92513
92514
92515
92516
92517
92518
92519
92520
92521
92522
92523
92524
92525
92526
92527
92528
92529
92530
92531
92532
92533
92534
92535
92536
92537
92538
92539
92540
92541
92542
92543
92544
92545
92546
92547
92548
92549
92550
92551
92552
92553
92554
92555
92556
92557
92558
92559
92560
92561
92562
92563
92564
92565
92566
92567
92568
92569
92570
92571
92572
92573
92574
92575
92576
92577
92578
92579
92580
92581
92582
92583
92584
92585
92586
92587
92588
92589
92590
92591
92592
92593
92594
92595
92596
92597
92598
92599
92602
92603
92604
92605
92606
92607
92608
92609
92610
92611
92612
92613
92614
92615
92616
92617
92618
92619
92620
92621
92622
92623
92624
92625
92626
92627
92628
92629
92630
92631
92632
92633
92634
92635
92636
92637
92638
92639
92640
92641
92642
92643
92644
92645
92646
92647
92648
92649
92650
92651
92652
92653
92654
92655
92656
92657
92658
92659
92660
92661
92662
92663
92664
92665
92666
92667
92668
92669
92670
92671
92672
92673
92674
92675
92676
92677
92678
92679
92680
92681
92682
92683
92684
92685
92686
92687
92688
92689
92690
92691
92692
92693
92694
92695
92696
92697
92698
92701
92702
92703
92704
92705
92706
92707
92708
92709
92710
92711
92712
92713
92714
92715
92716
92717
92718
92719
92720
92721
92722
92723
92724
92725
92726
92727
92728
92729
92730
92731
92732
92733
92734
92735
92736
92737
92738
92739
92740
92741
92742
92743
92744
92745
92746
92747
92748
92749
92750
92751
92752
92753
92754
92755
92756
92757
92758
92759
92760
92761
92762
92763
92764
92765
92766
92767
92768
92769
92770
92771
92772
92773
92774
92775
92776
92777
92778
92779
92780
92781
92782
92783
92784
92785
92786
92787
92788
92789
92790
92791
92792
92793
92794
92795
92796
92797
92798
92799
92801
92802
92803
92804
92805
92806
92807
92808
92809
92810
92811
92812
92813
92814
92815
92816
92817
92818
92819
92820
92821
92822
92823
92824
92825
92826
92827
92828
92829
92830
92831
92832
92833
92834
92835
92836
92837
92838
92839
92840
92841
92842
92843
92844
92845
92846
92847
92848
92849
92850
92851
92852
92853
92854
92855
92856
92857
92858
92859
92860
92861
92862
92863
92864
92865
92866
92867
92868
92869
92870
92871
92872
92873
92874
92875
92876
92877
92878
92879
92880
92881
92882
92883
92884
92885
92886
92887
92888
92889
92890
92891
92892
92893
92894
92895
92896
92897
92898
92899
93001
93002
93003
93004
93005
93006
93007
93008
93009
93010
93011
93012
93013
93014
93015
93016
93017
93018
93019
93020
93021
93022
93023
93024
93025
93026
93027
93028
93029
93030
93031
93032
93033
93034
93035
93036
93040
93041
93042
93043
93044
93045
93046
93047
93048
93049
93050
93051
93052
93053
93054
93055
93056
93057
93058
93059
93060
93061
93062
93063
93064
93065
93099
93562
93592
94002
94003
94004
94005
94006
94007
94008
94009
94010
94011
94012
94013
94014
94015
94016
94017
94018
94019
94020
94021
94022
94023
94024
94025
94026
94027
94028
94029
94030
94031
94032
94033
94034
94035
94036
94037
94038
94039
94040
94041
94042
94043
94044
94045
94046
94047
94048
94049
94050
94051
94052
94053
94054
94055
94056
94057
94058
94059
94060
94061
94062
94063
94064
94065
94066
94067
94068
94069
94070
94071
94072
94073
94074
94075
94076
94077
94078
94079
94080
94081
94082
94083
94084
94085
94086
94087
94088
94089
94090
94091
94092
94093
94094
94095
94096
94097
94098
94099
94100
94101
94102
94103
94104
94105
94106
94107
94108
94109
94110
94111
94112
94113
94114
94115
94116
94117
94118
94119
94120
94121
94122
94123
94124
94125
94126
94127
94128
94129
94130
94131
94132
94133
94134
94135
94136
94137
94138
94139
94140
94141
94142
94143
94144
94145
94146
94147
94148
94149
94150
94151
94152
94153
94154
94155
94156
94157
94158
94159
94160
94161
94162
94163
94164
94165
94166
94167
94168
94169
94170
94171
94172
94173
94174
94175
94176
94177
94178
94179
94180
94181
94182
94183
94184
94185
94186
94187
94188
94189
94190
94191
94192
94193
94194
94195
94196
94197
94198
94199
94200
94201
94202
94203
94204
94205
94206
94207
94208
94209
94210
94211
94212
94213
94214
94215
94216
94217
94218
94219
94220
94221
94222
94223
94224
94225
94226
94227
94228
94229
94230
94231
94232
94233
94234
94235
94236
94237
94238
94239
94240
94241
94242
94243
94244
94245
94246
94247
94248
94249
94250
94251
94252
94253
94254
94255
94256
94257
94258
94259
94260
94261
94262
94263
94264
94265
94266
94267
94268
94269
94270
94271
94272
94273
94274
94275
94276
94277
94278
94279
94280
94281
94282
94283
94284
94285
94286
94287
94288
94289
94290
94291
94292
94293
94294
94295
94296
94297
94298
94299
94300
94301
94302
94303
94304
94305
94306
94307
94308
94309
94310
94311
94312
94313
94314
94315
94316
94317
94318
94319
94320
94321
94322
94323
94324
94325
94326
94327
94328
94329
94330
94331
94332
94333
94334
94335
94336
94337
94338
94339
94340
94341
94342
94343
94344
94345
94346
94347
94348
94349
94350
94351
94352
94353
94354
94355
94356
94357
94358
94359
94360
94361
94362
94363
94364
94365
94366
94367
94368
94369
94370
94371
94372
94373
94374
94375
94376
94377
94378
94379
94380
94381
94382
94383
94384
94385
94386
94387
94388
94389
94390
94391
94392
94393
94394
94395
94396
94397
94398
94399
94400
94401
94402
94403
94404
94405
94406
94407
94408
94409
94410
94411
94412
94413
94414
94415
94416
94417
94418
94419
94420
94421
94422
94423
94424
94425
94426
94427
94428
94429
94430
94431
94432
94433
94434
94435
94436
94437
94438
94439
94440
94441
94442
94443
94444
94445
94446
94447
94448
94449
94450
94451
94452
94453
94454
94455
94456
94457
94458
94459
94460
94461
94462
94463
94464
94465
94466
94467
94468
94469
94470
94471
94472
94473
94474
94475
94476
94477
94478
94479
94480
94481
94482
94483
94484
94485
94486
94487
94488
94489
94490
94491
94492
94493
94494
94495
94496
94497
94498
94499
94500
94501
94502
94503
94504
94505
94506
94507
94508
94509
94510
94511
94512
94513
94514
94515
94516
94517
94518
94519
94520
94521
94522
94523
94524
94525
94526
94527
94528
94529
94530
94531
94532
94533
94534
94535
94536
94537
94538
94539
94540
94541
94542
94543
94544
94545
94546
94547
94548
94549
94550
94551
94552
94553
94554
94555
94556
94557
94558
94559
94560
94561
94562
94563
94564
94565
94566
94567
94568
94569
94570
94571
94572
94573
94574
94575
94576
94577
94578
94579
94580
94581
94582
94583
94584
94585
94586
94587
94588
94589
94590
94591
94592
94593
94594
94595
94596
94597
94598
94599
94600
94601
94602
94603
94604
94605
94606
94607
94608
94609
94610
94611
94612
94613
94614
94615
94616
94617
94618
94619
94620
94621
94622
94623
94624
94625
94626
94627
94628
94629
94630
94631
94632
94633
94634
94635
94636
94637
94638
94639
94640
94641
94642
94643
94644
94645
94646
94647
94648
94649
94650
94651
94652
94653
94654
94655
94656
94657
94658
94659
94660
94661
94662
94663
94664
94665
94666
94667
94668
94669
94670
94671
94672
94673
94674
94675
94676
94677
94678
94679
94680
94681
94682
94683
94684
94685
94686
94687
94688
94689
94690
94691
94692
94693
94694
94695
94696
94697
94698
94699
94700
94701
94702
94703
94704
94705
94706
94707
94708
94709
94710
94711
94712
94713
94714
94715
94716
94717
94718
94719
94720
94721
94722
94723
94724
94725
94726
94727
94728
94729
94730
94731
94732
94733
94734
94735
94736
94737
94738
94739
94740
94741
94742
94743
94744
94745
94746
94747
94748
94749
94750
94751
94752
94753
94754
94755
94756
94757
94758
94759
94760
94761
94762
94763
94764
94765
94766
94767
94768
94769
94770
94771
94772
94773
94774
94775
94776
94777
94778
94779
94780
94781
94782
94783
94784
94785
94786
94787
94788
94789
94790
94791
94792
94793
94794
94795
94796
94797
94798
94799
94800
94801
94802
94803
94804
94805
94806
94807
94808
94809
94810
94811
94812
94813
94814
94815
94816
94817
94818
94819
94820
94821
94822
94823
94824
94825
94826
94827
94828
94829
94830
94831
94832
94833
94834
94835
94836
94837
94838
94839
94840
94841
94842
94843
94844
94845
94846
94847
94848
94849
94850
94851
94852
94853
94854
94855
94856
94857
94858
94859
94860
94861
94862
94863
94864
94865
94866
94867
94868
94869
94870
94871
94872
94873
94874
94875
94876
94877
94878
94879
94880
94881
94882
94883
94884
94885
94886
94887
94888
94889
94890
94891
94892
94893
94894
94895
94896
94897
94898
94899
94900
94901
94902
94903
94904
94905
94906
94907
94908
94909
94910
94911
94912
94913
94914
94915
94916
94917
94918
94919
94920
94921
94922
94923
94924
94925
94926
94927
94928
94929
94930
94931
94932
94933
94934
94935
94936
94937
94938
94939
94940
94941
94942
94943
94944
94945
94946
94947
94948
94949
94950
94951
94952
94953
94954
94955
94956
94957
94958
94959
94960
94961
94962
94963
94964
94965
94966
94967
94968
94969
94970
94971
94972
94973
94974
94975
94976
94977
94978
94979
94980
94981
94982
94983
94984
94985
94986
94987
94988
94989
94990
94991
94992
94993
94994
94995
94996
94997
94998
94999
95000
95001
95002
95003
95004
95005
95006
95007
95008
95009
95010
95011
95012
95013
95014
95015
95016
95017
95018
95019
95020
95021
95022
95023
95024
95025
95026
95027
95028
95029
95030
95031
95032
95033
95034
95035
95036
95037
95038
95039
95040
95041
95042
95043
95044
95045
95046
95047
95048
95049
95050
95051
95052
95053
95054
95055
95056
95057
95058
95059
95060
95061
95062
95063
95064
95065
95066
95067
95068
95069
95070
95071
95072
95073
95074
95075
95076
95077
95078
95079
95080
95081
95082
95083
95084
95085
95086
95087
95088
95089
95090
95091
95092
95093
95094
95095
95096
95097
95098
95099
95100
95101
95102
95103
95104
95105
95106
95107
95108
95109
95110
95111
95112
95113
95114
95115
95116
95117
95118
95119
95120
95121
95122
95123
95124
95125
95126
95127
95128
95129
95130
95131
95132
95133
95134
95135
95136
95137
95138
95139
95140
95141
95142
95143
95144
95145
95146
95147
95148
95149
95150
95151
95152
95153
95154
95155
95156
95157
95158
95159
95160
95161
95162
95163
95164
95165
95166
95167
95168
95169
95170
95171
95172
95173
95174
95175
95176
95177
95178
95179
95180
95181
95182
95183
95184
95185
95186
95187
95188
95189
95190
95191
95192
95193
95194
95195
95196
95197
95198
95199
95200
95201
95202
95203
95204
95205
95206
95207
95208
95209
95210
95211
95212
95213
95214
95215
95216
95217
95218
95219
95220
95221
95222
95223
95224
95225
95226
95227
95228
95229
95230
95231
95232
95233
95234
95235
95236
95237
95238
95239
95240
95241
95242
95243
95244
95245
95246
95247
95248
95249
95250
95251
95252
95253
95254
95255
95256
95257
95258
95259
95260
95261
95262
95263
95264
95265
95266
95267
95268
95269
95270
95271
95272
95273
95274
95275
95276
95277
95278
95279
95280
95281
95282
95283
95284
95285
95286
95287
95288
95289
95290
95291
95292
95293
95294
95295
95296
95297
95298
95299
95300
95301
95302
95303
95304
95305
95306
95307
95308
95309
95310
95311
95312
95313
95314
95315
95316
95317
95318
95319
95320
95321
95322
95323
95324
95325
95326
95327
95328
95329
95330
95331
95332
95333
95334
95335
95336
95337
95338
95339
95340
95341
95342
95343
95344
95345
95346
95347
95348
95349
95350
95351
95352
95353
95354
95355
95356
95357
95358
95359
95360
95361
95362
95363
95364
95365
95366
95367
95368
95369
95370
95371
95372
95373
95374
95375
95376
95377
95378
95379
95380
95381
95382
95383
95384
95385
95386
95387
95388
95389
95390
95391
95392
95393
95394
95395
95396
95397
95398
95399
95400
95401
95402
95403
95404
95405
95406
95407
95408
95409
95410
95411
95412
95413
95414
95415
95416
95417
95418
95419
95420
95421
95422
95423
95424
95425
95426
95427
95428
95429
95430
95431
95432
95433
95434
95435
95436
95437
95438
95439
95440
95441
95442
95443
95444
95445
95446
95447
95448
95449
95450
95451
95452
95453
95454
95455
95456
95457
95458
95459
95460
95461
95462
95463
95464
95465
95466
95467
95468
95469
95470
95471
95472
95473
95474
95475
95476
95477
95478
95479
95480
95481
95482
95483
95484
95485
95486
95487
95488
95489
95490
95491
95492
95493
95494
95495
95496
95497
95498
95499
95500
95501
95502
95503
95504
95505
95506
95507
95508
95509
95510
95511
95512
95513
95514
95515
95516
95517
95518
95519
95520
95521
95522
95523
95524
95525
95526
95527
95528
95529
95530
95531
95532
95533
95534
95535
95536
95537
95538
95539
95540
95541
95542
95543
95544
95545
95546
95547
95548
95549
95550
95551
95552
95553
95554
95555
95556
95557
95558
95559
95560
95561
95562
95563
95564
95565
95566
95567
95568
95569
95570
95571
95572
95573
95574
95575
95576
95577
95578
95579
95580
95581
95582
95583
95584
95585
95586
95587
95588
95589
95590
95591
95592
95593
95594
95595
95596
95597
95598
95599
95600
95601
95602
95603
95604
95605
95606
95607
95608
95609
95610
95611
95612
95613
95614
95615
95616
95617
95618
95619
95620
95621
95622
95623
95624
95625
95626
95627
95628
95629
95630
95631
95632
95633
95634
95635
95636
95637
95638
95639
95640
95641
95642
95643
95644
95645
95646
95647
95648
95649
95650
95651
95652
95653
95654
95655
95656
95657
95658
95659
95660
95661
95662
95663
95664
95665
95666
95667
95668
95669
95670
95671
95672
95673
95674
95675
95676
95677
95678
95679
95680
95681
95682
95683
95684
95685
95686
95687
GA
30006
30007
30008
30060
30061
30062
30063
30064
30065
30066
30067
30068
30069
30080
30081
30082
30090
30101
30106
30111
30120
30126
30127
30132
30134
30137
30141
30144
30152
30156
30160
30168
30301
30302
30303
30304
30305
30306
30307
30308
30309
30310
30311
30312
30313
30314
30315
30316
30317
30318
30319
30320
30321
30322
30324
30325
30326
30327
30328
30329
30331
30332
30333
30334
30336
30337
30338
30339
30340
30341
30342
30343
30344
30345
30346
30348
30349
30350
30353
30354
30355
30356
30357
30358
30359
30360
30361
30362
30363
30364
30366
30368
30369
30370
30371
30374
30375
30377
30378
30380
30384
30385
30388
30392
30394
30396
30398
30002
30021
30030
30031
30032
30033
30034
30035
30036
30037
30038
30079
30083
30084
30085
30086
30087
30088
30093
30094
30307
30316
30317
30319
30322
30329
30340
30341
30345
30346
30356
30360
30003
30004
30005
30010
30017
30019
30024
30039
30042
30043
30044
30045
30046
30047
30048
30049
30052
30071
30072
30078
30084
30087
30091
30092
30093
30095
30096
30097
30099
30236
30237
30238
30250
30260
30273
30274
30281
30287
30288
30294
30296
30297
30298
30248
30252
30253
30281
30205
30214
30215
30269
30290
30263
30265
30268
30277
30289
30122
30133
30134
30135
30154
30102
30107
30114
30115
30142
30146
30151
30183
30188
30189
30101
30132
30134
30141
30152
30157
30028
30040
30041
30024
30518
30501
30502
30503
30504
30506
30507
30542
30566
30567
30519
30601
30602
30603
30604
30605
30606
30607
30608
30609
31201
31202
31203
31204
31205
31206
31207
31208
31209
31210
31211
31213
31216
31217
31219
31220
31221
31294
31295
31296
31302
31322
31401
31402
31403
31404
31405
31406
31407
31408
31409
31410
31411
31412
31414
31415
31416
31418
31419
31420
31421
NC
27216
28027
28075
28082
28215
28262
28269
27517
27519
27523
27562
28301
28302
28303
28304
28305
28306
28309
28314
28331
28348
27127
27263
27265
27293
27294
27295
27360
27361
27373
27560
27701
27702
27703
27704
27705
27706
27707
27708
27709
27710
27711
27713
27715
27717
27722
27012
27023
27040
27045
27094
27098
27099
27101
27102
27103
27104
27105
27106
27107
27108
27109
27110
27111
27113
27114
27115
27116
27117
27120
27127
27130
27150
27152
27155
27157
27198
27199
27284
27587
27235
27260
27261
27262
27263
27264
27265
27268
27284
27310
27313
27401
27402
27403
27404
27405
27406
27407
27408
27409
27410
27411
27412
27413
27415
27416
27417
27419
27420
27425
27427
27429
27435
27438
27455
27495
27497
27498
27499
28376
27520
27527
27528
27529
27545
27591
27593
28070
28078
28104
28105
28130
28134
28201
28202
28203
28204
28205
28206
28207
28208
28209
28210
28211
28212
28213
28214
28215
28216
28217
28218
28219
28220
28221
28222
28223
28224
28226
28227
28228
28229
28230
28231
28232
28233
28234
28235
28236
28237
28241
28242
28243
28244
28246
28247
28253
28254
28255
28256
28258
28260
28262
28263
28265
28266
28269
28270
28271
28272
28273
28274
28275
28277
28278
28280
28281
28282
28284
28285
28287
28288
28289
28290
28296
28297
28299
27510
27514
27515
27517
27599
27203
27204
27205
27263
28023
28026
28083
28088
28079
28104
28105
28106
28107
28108
28110
28111
28173
28174
28227
27502
27511
27512
27513
27518
27519
27523
27526
27529
27539
27540
27545
27560
27562
27571
27587
27588
27592
27597
27601
27602
27603
27604
27605
27606
27607
27608
27609
27610
27611
27612
27613
27614
27615
27616
27617
27619
27620
27622
27623
27624
27625
27626
27627
27628
27629
27634
27635
27636
27640
27650
27656
27658
27661
27668
27675
27690
27695
27697
27698
27699
27703
27894
27895
TN
37011
37013
37014
37015
37016
37024
37027
37031
37040
37041
37042
37043
37044
37046
37064
37065
37066
37067
37068
37069
37070
37071
37072
37075
37076
37077
37080
37082
37085
37086
37087
37088
37089
37090
37115
37116
37118
37121
37122
37127
37128
37129
37130
37131
37132
37133
37135
37136
37138
37143
37149
37152
37153
37167
37174
37179
37184
37189
37201
37202
37203
37204
37205
37206
37207
37208
37209
37210
37211
37212
37213
37214
37215
37216
37217
37218
37219
37220
37221
37222
37224
37227
37228
37229
37230
37232
37234
37235
37236
37238
37240
37241
37242
37243
37244
37246
37250
37302
37303
37304
37307
37308
37309
37310
37311
37312
37315
37316
37320
37321
37322
37323
37325
37327
37331
37336
37338
37339
37340
37341
37343
37347
37350
37351
37353
37361
37363
37364
37365
37370
37371
37373
37374
37377
37379
37380
37384
37387
37396
37397
37401
37402
37403
37404
37405
37406
37407
37408
37409
37410
37411
37412
37414
37415
37416
37419
37421
37422
37424
37450
37501
37544
37701
37721
37725
37737
37760
37764
37771
37772
37777
37778
37802
37804
37806
37813
37814
37815
37816
37820
37830
37831
37849
37853
37865
37871
37877
37890
37901
37902
37909
37912
37914
37915
37916
37917
37918
37919
37920
37921
37922
37923
37924
37927
37928
37929
37930
37931
37932
37933
37934
37938
37939
37940
37950
37995
37996
37997
37998
38002
38004
38010
38011
38014
38016
38017
38018
38027
38028
38029
38036
38048
38049
38053
38054
38055
38057
38058
38060
38066
38068
38071
38076
38083
38088
38101
38103
38104
38105
38106
38107
38108
38111
38112
38114
38115
38116
38117
38118
38119
38120
38122
38124
38125
38126
38127
38128
38130
38131
38132
38133
38134
38135
38136
38137
38138
38139
38141
38145
38148
38150
38151
38152
38157
38159
38161
38163
38166
38167
38168
38173
38174
38175
38177
38181
38182
38183
38184
38186
38187
38188
38190
38193
38194
38197
TX 
73301
73344
75001
75002
75006
75007
75009
75010
75011
75013
75014
75015
75016
75017
75019
75022
75023
75024
75025
75026
75027
75028
75029
75030
75032
75033
75034
75035
75036
75038
75039
75040
75041
75042
75043
75044
75045
75046
75047
75048
75049
75050
75051
75052
75053
75054
75056
75057
75058
75059
75060
75061
75062
75063
75064
75065
75067
75068
75069
75070
75071
75072
75074
75075
75077
75078
75080
75081
75082
75083
75085
75086
75087
75088
75089
75090
75091
75092
75093
75094
75097
75098
75099
75104
75106
75114
75115
75116
75118
75119
75120
75121
75123
75125
75126
75132
75134
75135
75137
75138
75141
75142
75146
75149
75150
75152
75154
75157
75158
75159
75160
75161
75164
75165
75166
75167
75168
75169
75172
75173
75180
75181
75182
75185
75187
75189
75201
75202
75203
75204
75205
75206
75207
75208
75209
75210
75211
75212
75214
75215
75216
75217
75218
75219
75220
75221
75222
75223
75224
75225
75226
75227
75228
75229
75230
75231
75232
75233
75234
75235
75236
75237
75238
75240
75241
75242
75243
75244
75246
75247
75248
75249
75250
75251
75252
75253
75254
75260
75261
75262
75263
75264
75265
75266
75267
75270
75275
75277
75283
75284
75285
75287
75301
75303
75312
75313
75315
75320
75326
75336
75339
75342
75354
75355
75356
75357
75358
75359
75360
75367
75368
75370
75371
75372
75373
75374
75376
75378
75379
75380
75381
75382
75389
75390
75391
75392
75393
75394
75395
75397
75398
75402
75403
75404
75407
75409
75414
75423
75424
75442
75454
75458
75459
75474
75485
75489
75490
75491
75495
76001
76002
76003
76004
76005
76006
76007
76008
76009
76010
76011
76012
76013
76014
76015
76016
76017
76018
76019
76020
76021
76022
76023
76028
76031
76033
76034
76035
76036
76039
76040
76044
76048
76049
76050
76051
76052
76053
76054
76058
76059
76060
76061
76063
76064
76065
76066
76067
76068
76070
76071
76073
76077
76078
76082
76084
76085
76086
76087
76088
76092
76094
76095
76096
76097
76098
76099
76101
76102
76103
76104
76105
76106
76107
76108
76109
76110
76111
76112
76113
76114
76115
76116
76117
76118
76119
76120
76121
76122
76123
76124
76126
76127
76129
76130
76131
76132
76133
76134
76135
76136
76137
76140
76147
76148
76150
76155
76161
76162
76163
76164
76166
76177
76179
76180
76181
76182
76185
76190
76191
76192
76193
76195
76196
76197
76198
76199
76201
76202
76203
76204
76205
76206
76207
76208
76209
76210
76225
76226
76227
76233
76234
76238
76239
76241
76244
76246
76247
76248
76249
76250
76258
76259
76262
76263
76266
76267
76268
76270
76271
76272
76426
76431
76433
76439
76458
76462
76465
76467
76472
76476
76485
76486
76487
76490
76501
76502
76503
76504
76508
76513
76519
76522
76524
76526
76528
76533
76538
76540
76541
76542
76543
76544
76547
76548
76549
76554
76557
76558
76559
76561
76564
76569
76570
76579
76596
76597
76598
76599
76621
76622
76624
76630
76631
76632
76633
76635
76638
76640
76642
76643
76648
76653
76654
76655
76656
76657
76660
76661
76664
76673
76676
76678
76680
76682
76684
76685
76687
76689
76691
76701
76702
76703
76704
76705
76706
76707
76708
76710
76711
76712
76714
76715
76716
76797
76798
76799
77001
77002
77003
77004
77005
77006
77007
77008
77009
77010
77011
77012
77013
77014
77015
77016
77017
77018
77019
77020
77021
77022
77023
77024
77025
77026
77027
77028
77029
77030
77031
77032
77033
77034
77035
77036
77037
77038
77039
77040
77041
77042
77043
77044
77045
77046
77047
77048
77049
77050
77051
77052
77053
77054
77055
77056
77057
77059
77060
77061
77063
77064
77065
77066
77067
77068
77069
77070
77071
77072
77073
77074
77075
77076
77077
77078
77079
77080
77081
77082
77083
77084
77085
77086
77087
77088
77089
77090
77091
77092
77093
77094
77095
77096
77098
77099
77201
77202
77203
77204
77205
77206
77207
77208
77210
77212
77213
77215
77216
77217
77218
77219
77220
77221
77222
77223
77224
77225
77226
77227
77228
77229
77230
77231
77233
77234
77235
77236
77237
77238
77240
77241
77242
77243
77244
77245
77248
77249
77251
77252
77253
77254
77255
77256
77257
77258
77259
77261
77262
77263
77265
77266
77267
77268
77269
77270
77271
77272
77273
77274
77275
77277
77279
77280
77282
77284
77287
77288
77289
77290
77291
77292
77293
77297
77299
77301
77302
77304
77305
77306
77315
77325
77336
77337
77338
77339
77345
77346
77347
77357
77365
77372
77373
77375
77377
77379
77380
77381
77382
77383
77384
77385
77386
77387
77388
77389
77391
77393
77396
77401
77402
77407
77410
77411
77413
77429
77433
77449
77450
77477
77478
77487
77489
77491
77492
77493
77494
77496
77497
77498
77501
77502
77503
77504
77505
77506
77507
77508
77520
77521
77522
77523
77530
77532
77536
77547
77562
77571
77572
77581
77584
77587
77588
78002
78009
78015
78016
78023
78039
78050
78052
78054
78056
78059
78063
78064
78065
78066
78069
78073
78101
78108
78109
78112
78114
78115
78121
78123
78124
78130
78131
78132
78135
78148
78150
78152
78154
78155
78156
78161
78163
78201
78202
78203
78204
78205
78206
78207
78208
78209
78210
78211
78212
78213
78214
78215
78216
78217
78218
78219
78220
78221
78222
78223
78224
78225
78226
78227
78228
78229
78230
78231
78232
78233
78234
78235
78236
78237
78238
78239
78240
78241
78242
78243
78244
78245
78246
78247
78248
78249
78250
78251
78252
78253
78254
78255
78256
78257
78258
78259
78260
78261
78263
78264
78265
78266
78268
78269
78270
78278
78279
78280
78283
78284
78285
78288
78289
78291
78292
78293
78294
78295
78296
78297
78298
78299
78617
78652
78701
78702
78703
78704
78705
78708
78709
78710
78711
78712
78713
78714
78715
78716
78718
78719
78720
78721
78722
78723
78724
78725
78727
78730
78731
78733
78735
78736
78738
78739
78741
78742
78744
78745
78746
78747
78748
78749
78751
78752
78753
78754
78755
78756
78757
78758
78759
78760
78761
78762
78763
78764
78765
78766
78767
78768
78772
78773
78774
78778
78779
78783
78799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</si>
  <si>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FL        IL        MO        OH        VA
32701        46168        63141        44003        22901
32703        46123        63131        44004        22902
32704        46112        63122        44005        22903
32707        46158        63127        44010        22911
32708        46234        63167        44030        24521
32710        46231        63074        44032        24522
32712        46113        63126        44041        22201
32713        46278        63132        44047        22202
32714        46077        63124        44048        22203
32715        46214        63145        44068        22204
32716        46183        63114        44076        22205
32718        46254        63144        44082        22206
32719        46241        63119        44084        22207
32725        46224        63134        44085        22209
32728        46221        63117        44088        22211
32730        46268        63140        44093        22213
32732        46222        63105        44099        24401
32733        46217        63032        45011        24411
32745        46228        63130        45012        24430
32746        46213        63123        45014        24431
32747        46285        63143        45015        24437
32750        46260        63133        45018        24440
32751        46142        63121        45044        24459
32752        46032        63135        45055        24463
32753        46208        63125        45067        24467
32762        46225        63109        45069        24477
32763        46202        63139        45071        24482
32765        46074        63112        45111        24486
32766        46290        63033        45305        24523
32768        46288        63110        45341        24077
32771        46282        63116        45426        24127
32772        46204        63120        45050        24501
32773        46253        63136        45103        24502
32776        46206        63108        45140        24550
32779        46207        63111        45150        24551
32789        46209        63113        45160        24588
32790        46230        63115        43920        22427
32791        46242        63118        43945        22428
32792        46244        63147        43962        22514
32793        46247        63103        43968        22538
32794        46251        62239        44408        22546
32795        46255        63107        44413        22580
32798        46277        63104        44415        23112
32799        46262        62236        44423        23113
32801        46280        63106        44427        23114
32802        46205        63180        44431        23224
32803        46227        63137        44432        23225
32804        46283        63155        44441        23234
32805        46082        63164        44445        23236
32806        46240        63156        44455        23297
32807        46298        63157        44460        22301
32808        46201        63158        44490        22302
32809        46220        63160        44492        22303
32810        46143        63163        44493        22304
32811        46218        63166        44625        22305
32812        46203        63169        44634        22306
32814        46107        63171        44665        22307
32816        46237        63177        44017        22308
32817        46033        63178        44022        22309
32818        46184        63179        44040        22310
32819        46250        63188        44070        22311
32820        46226        63195        44101        22312
32821        46219        63197        44102        22314
32822        46062        63199        44103        22315
32824        46061        63150        44104        24201
32825        46249        63101        44105        24202
32826        46216        63102        44106        24203
32827        46038        63138        44107        24416
32828        46085        62240        44108        22901
32829        46239        62059        44109        22902
32830        46259        62090        44110        22903
32831        46256        62206        44111        22904
32832        46235        62202        44112        23320
32835        46236        62071        44113        23321
32836        46229        62060        44114        23322
32837        46162        62201        44115        23323
32839        46037        62207        44116        23324
32853        46110        62205        44117        23325
32854        46055        62040        44118        23326
32855        46163        62260        44119        23327
32856        46126        62204        44120        23328
32857        46040        62024        44121        24540
32858        46130        62048        44122        24541
32859        46129        62095        44123        22030
32860                62203        44124        22031
32861                62084        44125        22032
32862                62087        44126        22046
32867                62223        44127        22401
32868                62232        44128        23605
32869                62208        44129        23661
32872                62026        44130        23662
32877                62226        44131        23663
32878                62222        44132        23664
32885                62234        44133        23665
32886                62062        44134        23666
32887                62034        44135        23667
32891                62025        44136        23668
32896                62269        44137        23669
32897                62294        44138        23670
32899                        44139        23681
33002                        44140        22801
33004                        44141        22802
33008                        44142        22807
33009                        44143        24450
33010                        44144        24501
33011                        44145        24502
33012                        44146        24503
33013                        44147        24504
33014                        44149        24515
33015                        44181        20110
33016                        44199        20111
33017                        43015        24112
33018                        43016        23601
33019                        43017        23602
33020                        43021        23603
33021                        43035        23604
33022                        43065        23605
33023                        43069        23606
33024                        43074        23607
33025                        43081        23608
33026                        43082        23502
33027                        43240        23503
33028                        43109        23504
33029                        43110        23505
33032                        43136        23507
33054                        43147        23508
33055                        43002        23509
33056                        43004        23510
33060                        43026        23511
33061                        43068        23513
33062                        43085        23517
33063                        43119        23518
33064                        43123        23523
33065                        43126        23662
33066                        43137        23701
33067                        43194        23702
33068                        43195        23703
33069                        43199        23704
33071                        43201        23707
33073                        43202        23708
33074                        43203        23709
33075                        43204        24141
33076                        43205        23219
33077                        43206        23220
33081                        43207        23221
33082                        43208        23222
33083                        43209        23223
33084                        43210        23224
33093                        43211        23225
33097                        43212        23226
33101                        43213        23227
33102                        43214        23230
33106                        43215        23231
33109                        43216        23234
33112                        43217        23235
33114                        43218        23284
33116                        43219        23298
33119                        43220        24011
33122                        43221        24012
33124                        43222        24013
33125                        43223        24014
33126                        43224        24015
33127                        43225        24016
33128                        43226        24017
33129                        43227        24018
33130                        43228        24019
33131                        43229        24153
33132                        43230        24401
33133                        43231        23432
33134                        43232        23433
33135                        43234        23434
33136                        43235        23435
33137                        43236        23436
33138                        43240        23437
33139                        43251        23438
33140                        43260        23439
33141                        43266        23451
33142                        43268        23452
33143                        43270        23453
33144                        43271        23454
33145                        43272        23455
33146                        43279        23456
33147                        43287        23457
33149                        43291        23459
33150                        44021        23460
33152                        44023        23461
33153                        44024        23462
33154                        44026        23464
33155                        44033        22980
33156                        44046        23185
33157                        44062        23186
33158                        44064        23187
33160                        44065        22601
33161                        44072        20135
33162                        44080        22611
33163                        44086        22620
33164                        45301        22646
33165                        45324        22663
33166                        45341        20120
33167                        45385        20121
33168                        45420        20124
33169                        45431        20151
33170                        45433        20170
33172                        45434        20171
33173                        45435        20190
33174                        45440        20191
33175                        45174        20192
33176                        45201        20194
33177                        45203        20195
33178                        45205        20196
33179                        45206        22003
33180                        45207        22015
33181                        45208        22027
33182                        45209        22030
33183                        45210        22031
33184                        45211        22032
33185                        45212        22033
33186                        45213        22039
33188                        45214        22041
33189                        45215        22042
33190                        45216        22043
33191                        45217        22044
33192                        45218        22046
33193                        45219        22060
33194                        45220        22066
33195                        45221        22079
33197                        45222        22081
33198                        45223        22082
33199                        45224        22101
33206                        45225        22102
33222                        45226        22124
33231                        45227        22150
33233                        45228        22151
33234                        45229        22152
33238                        45230        22153
33239                        45231        22180
33242                        45232        22181
33243                        45233        22182
33245                        45234        24091
33247                        45235        22963
33255                        45236        22602
33256                        45237        22603
33257                        45238        22624
33261                        45239        22625
33265                        45240        22630
33266                        45241        22637
33269                        45242        22645
33280                        45243        22654
33283                        45244        22655
33296                        45245        22656
33299                        45246        24134
33301                        45247        23038
33302                        45248        23063
33303                        45249        23084
33304                        45250        22968
33305                        45251        24520
33306                        45253        24526
33307                        45254        24528
33308                        45255        24534
33309                        45258        24558
33310                        45262        24565
33311                        45263        24577
33312                        45264        24589
33313                        45267        24592
33314                        45268        24598
33315                        45269        23005
33316                        45270        23111
33317                        45271        23116
33318                        45273        23192
33319                        45274        23228
33320                        45277        23229
33321                        45280        23233
33322                        45296        23238
33323                        45298        23294
33324                        45299        24054
33325                        45999        24055
33326                        44045        24078
33328                        44057        24112
33329                        44060        23430
33330                        44061        23487
33331                        44077        23185
33334                        44081        23188
33335                        44092        22485
33338                        44094        24243
33339                        44095        24244
33340                        44096        24248
33345                        44097        24263
33346                        43018        24265
33348                        43054        24277
33351                        43068        20105
33355                        43073        20117
33359                        44001        20129
33388                        44011        20132
33394                        44012        20135
33401                        44028        20141
33402                        44035        20147
33403                        44036        20148
33404                        44039        20158
33405                        44044        20164
33406                        44049        20165
33407                        44050        20166
33408                        44052        20170
33409                        44053        20175
33410                        44054        20176
33413                        44055        23093
33415                        44074        24060
33416                        44090        24061
33417                        43537        24073
33419                        43560        22922
33420                        43601        22958
33421                        43603        23124
33422                        43604        23141
33424                        43605        22810
33425                        43606        22827
33426                        43607        22835
33427                        43608        22849
33428                        43609        22851
33429                        43610        24531
33431                        43611        24549
33432                        43612        24557
33433                        43613        24566
33434                        43614        24586
33435                        43615        23139
33436                        43616        20109
33437                        43617        20110
33441                        43619        20111
33442                        43620        20112
33443                        43623        20136
33444                        43635        20137
33445                        43652        20155
33446                        43654        20169
33448                        43656        20181
33454                        43657        24301
33460                        43659        24018
33461                        43660        24019
33462                        43661        24059
33463                        43666        24153
33464                        43667        24179
33465                        43681        24416
33466                        43682        24445
33467                        43697        24450
33468                        43699        24483
33472                        44401        22801
33473                        44405        22802
33474                        44406        22810
33480                        44416        22811
33481                        44422        22812
33482                        44429        22815
33483                        44436        22820
33484                        44442        22821
33486                        44443        22827
33487                        44449        22831
33488                        44451        22834
33496                        44452        22841
33497                        44454        22846
33498                        44471        22847
33499                        44501        22848
33508                        44502        24441
33509                        44503        24251
33510                        44504        24258
33511                        44505        24269
33534                        44506        24271
33548                        44507        24279
33549                        44509        22652
33550                        44510        22657
33556                        44511        22664
33558                        44512        22844
33559                        44513        22845
33568                        44514        22847
33569                        44515        22407
33572                        44609        22408
33578                        44619        22551
33583                        44672        22553
33584                        44212        22565
33594                        44215        22405
33595                        44233        22554
33601                        44235        22556
33602                        44251        22610
33603                        44253        22630
33604                        44254        22642
33605                        44256        22650
33606                        44258        24210
33607                        44273        24211
33608                        44274        24212
33609                        44275        23690
33610                        44280        23691
33611                        44281        23692
33612                        44282        23693
33613                        45371        23696
33614                        45315        
33615                        45322        
33616                        45342        
33617                        45343        
33618                        45377        
33619                        45401        
33620                        45402        
33621                        45403        
33622                        45404        
33623                        45405        
33624                        45406        
33625                        45409        
33626                        45410        
33629                        45412        
33630                        45413        
33631                        45414        
33633                        45415        
33634                        45416        
33635                        45417        
33637                        45419        
33646                        45420        
33647                        45422        
33650                        45423        
33655                        45424        
33660                        45426        
33664                        45428        
33672                        45429        
33673                        45430        
33674                        45431        
33675                        45432        
33677                        45433        
33679                        45434        
33680                        45435        
33681                        45437        
33682                        45439        
33684                        45440        
33685                        45441        
33686                        45448        
33687                        45449        
33688                        45458        
33689                        45459        
33694                        45469        
33701                        45470        
33702                        45475        
33703                        45479        
33704                        45481        
33705                        45482        
33706                        45490        
33707                        44201        
33708                        44202        
33709                        44211        
33710                        44231        
33711                        44234        
33712                        44240        
33713                        44241        
33714                        44242        
33715                        44243        
33716                        44255        
33729                        44260        
33730                        44265        
33731                        44266        
33732                        44272        
33733                        44285        
33734                        44288        
33736                        44411        
33738                        44412        
33740                        44601        
33741                        44608        
33742                        44613        
33743                        44614        
33744                        44626        
33747                        44630        
33755                        44632        
33756                        44640        
33757                        44641        
33758                        44643        
33759                        44646        
33760                        44647        
33761                        44648        
33762                        44650        
33763                        44652        
33764                        44657        
33765                        44662        
33766                        44666        
33767                        44669        
33769                        44670        
33770                        44685        
33771                        44688        
33772                        44689        
33773                        44701        
33774                        44702        
33775                        44703        
33776                        44704        
33777                        44705        
33778                        44706        
33779                        44707        
33780                        44708        
33781                        44709        
33782                        44710        
33784                        44711        
33785                        44714        
33786                        44718        
33901                        44720        
33902                        44721        
33903                        44730        
33904                        44735        
33906                        44056        
33907                        44067        
33909                        44087        
33910                        44203        
33914                        44210        
33915                        44216        
33916                        44221        
33917                        44222        
33918                        44223        
33919                        44224        
33927                        44232        
33938                        44236        
33948                        44250        
33949                        44262        
33950                        44264        
33951                        44278        
33952                        44286        
33953                        44301        
33954                        44302        
33955                        44303        
33966                        44304        
33980                        44305        
33981                        44306        
33983                        44307        
33990                        44308        
33991                        44309        
33993                        44310        
33994                        44311        
34201                        44312        
34202                        44313        
34203                        44314        
34204                        44319        
34205                        44320        
34206                        44321        
34207                        44322        
34208                        44333        
34209                        44334        
34210                        44372        
34211                        44402        
34215                        44403        
34216                        44404        
34217                        44410        
34218                        44417        
34220                        44418        
34221                        44420        
34222                        44424        
34228                        44425        
34230                        44428        
34231                        44430        
34232                        44437        
34233                        44438        
34234                        44439        
34235                        44440        
34236                        44444        
34237                        44446        
34239                        44450        
34242                        44453        
34243                        44470        
34249                        44473        
34250                        44481        
34260                        44482        
34264                        44483        
34270                        44484        
34276                        44485        
34277                        44491        
34280                        45005        
34281                        45034        
34282                        45036        
34288                        45039        
34652                        45040        
34655                        45065        
34660                        45066        
34677                        43460        
34680                                
34681                                
34682                                
34683                                
34684                                
34685                                
34688                                
34689                                
34690                                
34691                                
34692                                
34695                                
34697                                
34698                                
34715                                
34729                                
34734                                
34740                                
34741                                
34742                                
34743                                
34744                                
34745                                
34746                                
34755                                
34756                                
34760                                
34761                                
34770                                
34777                                
34778                                
34786                                
34787                                </t>
    </r>
  </si>
  <si>
    <t>Caesar Vallejo</t>
  </si>
  <si>
    <t>Grayscale Enterprises LLC</t>
  </si>
  <si>
    <t>https://app.hubspot.com/contacts/3298701/record/0-1/77096136525</t>
  </si>
  <si>
    <r>
      <rPr>
        <rFont val="Arial"/>
        <b/>
        <color theme="1"/>
      </rPr>
      <t>Property Type:</t>
    </r>
    <r>
      <rPr>
        <rFont val="Arial"/>
        <color theme="1"/>
      </rPr>
      <t xml:space="preserve"> Single Family Residence, Land, Mobile Home (with Land), Townhomes, Condominiums
</t>
    </r>
    <r>
      <rPr>
        <rFont val="Arial"/>
        <b/>
        <color theme="1"/>
      </rPr>
      <t xml:space="preserve">On-Market Status: </t>
    </r>
    <r>
      <rPr>
        <rFont val="Arial"/>
        <color theme="1"/>
      </rPr>
      <t>Listed on the MLS with a Full service agent, Flat Fee MLS or Limited Service Listings, FSBO, Off Market Only</t>
    </r>
    <r>
      <rPr>
        <rFont val="Arial"/>
        <b/>
        <color theme="1"/>
      </rPr>
      <t xml:space="preserve">
Year Built: </t>
    </r>
    <r>
      <rPr>
        <rFont val="Arial"/>
        <color theme="1"/>
      </rPr>
      <t>1950 or newer</t>
    </r>
    <r>
      <rPr>
        <rFont val="Arial"/>
        <b/>
        <color theme="1"/>
      </rPr>
      <t xml:space="preserve">
Property Condition: </t>
    </r>
    <r>
      <rPr>
        <rFont val="Arial"/>
        <color theme="1"/>
      </rPr>
      <t>Move in Ready with Older Finishes, Needs Few Repairs, Needs Major Repairs</t>
    </r>
    <r>
      <rPr>
        <rFont val="Arial"/>
        <b/>
        <color theme="1"/>
      </rPr>
      <t xml:space="preserve">
Minimum/Maximum Purchase Price: </t>
    </r>
    <r>
      <rPr>
        <rFont val="Arial"/>
        <color theme="1"/>
      </rPr>
      <t>80,000 - 2,000,000</t>
    </r>
    <r>
      <rPr>
        <rFont val="Arial"/>
        <b/>
        <color theme="1"/>
      </rPr>
      <t xml:space="preserve">
Timeframe:</t>
    </r>
    <r>
      <rPr>
        <rFont val="Arial"/>
        <color theme="1"/>
      </rPr>
      <t xml:space="preserve"> 1 - 7 Days, 1 to 4 Weeks, 3 to 6 Months, 6 to 12 Months</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</si>
  <si>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</si>
  <si>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t>
    </r>
    <r>
      <rPr>
        <rFont val="Arial"/>
        <b/>
        <color theme="1"/>
      </rPr>
      <t xml:space="preserve">
Zip Codes:</t>
    </r>
    <r>
      <rPr>
        <rFont val="Arial"/>
        <color theme="1"/>
      </rPr>
      <t xml:space="preserve"> 
</t>
    </r>
    <r>
      <rPr>
        <rFont val="Arial"/>
        <b/>
        <color theme="1"/>
      </rPr>
      <t>Maricopa County</t>
    </r>
    <r>
      <rPr>
        <rFont val="Arial"/>
        <color theme="1"/>
      </rPr>
      <t xml:space="preserve">
85001, 85002, 85003, 85004, 85005, 85006, 85007, 85008, 85009, 85010, 85011, 85012, 85013, 85014, 85015, 85016, 85017, 85018, 85019, 85020, 85021, 85022, 85023, 85024, 85025, 85026, 85027, 85028, 85029, 85030, 85031, 85032, 85033, 85034, 85035, 85036, 85037, 85038, 85039, 85040, 85041, 85042, 85043, 85044, 85045, 85046, 85048, 85050, 85051, 85052, 85053, 85054, 85055, 85060, 85061, 85062, 85063, 85064, 85065, 85066, 85067, 85068, 85069, 85070, 85071, 85072, 85073, 85074, 85075, 85076, 85077, 85078, 85079, 85080, 85082, 85085, 85086, 85087, 85096, 85097, 85098, 85099, 85119, 85120, 85127, 85139, 85142, 85201, 85202, 85203, 85204, 85205, 85206, 85207, 85208, 85210, 85211, 85212, 85213, 85214, 85215, 85216, 85224, 85225, 85226, 85227, 85233, 85234, 85235, 85236, 85244, 85246, 85248, 85249, 85250, 85251, 85252, 85253, 85254, 85255, 85256, 85257, 85258, 85259, 85260, 85261, 85262, 85263, 85264, 85266, 85267, 85268, 85269, 85271, 85274, 85275, 85276, 85277, 85280, 85281, 85282, 85283, 85284, 85285, 85287, 85290, 85295, 85296, 85297, 85299, 85301, 85302, 85303, 85304, 85305, 85306, 85307, 85308, 85309, 85310, 85311, 85312, 85318, 85320, 85322, 85323, 85324, 85326, 85327, 85329, 85331, 85333, 85335, 85337, 85338, 85339, 85340, 85342, 85343, 85345, 85351, 85353, 85354, 85355, 85358, 85361, 85363, 85372, 85373, 85374, 85375, 85376, 85377, 85378, 85379, 85380, 85381, 85382, 85383, 85385, 85387, 85388, 85390, 85392, 85395, 85396
</t>
    </r>
    <r>
      <rPr>
        <rFont val="Arial"/>
        <b/>
        <color theme="1"/>
      </rPr>
      <t>Pinal County</t>
    </r>
    <r>
      <rPr>
        <rFont val="Arial"/>
        <color theme="1"/>
      </rPr>
      <t xml:space="preserve">
85117, 85118, 85119, 85120, 85121, 85122, 85123, 85128, 85130, 85131, 85132, 85137, 85138, 85139, 85140, 85141, 85142, 85143, 85144, 85145, 85147, 85172, 85173, 85178, 85190, 85191, 85192, 85193, 85194, 85217, 85218, 85219, 85220, 85221, 85222, 85223, 85228, 85230, 85231, 85232, 85237, 85239, 85241, 85245, 85247, 85272, 85273, 85278, 85279, 85291, 85618, 85623, 85631, 85658, 85739, 85755
</t>
    </r>
    <r>
      <rPr>
        <rFont val="Arial"/>
        <b/>
        <color theme="1"/>
      </rPr>
      <t>Coconino County</t>
    </r>
    <r>
      <rPr>
        <rFont val="Arial"/>
        <color theme="1"/>
      </rPr>
      <t xml:space="preserve">
85931, 86001, 86002, 86003, 86004, 86005, 86011, 86015, 86016, 86017, 86018, 86020, 86021, 86022, 86023, 86024, 86030, 86035, 86036, 86037, 86038, 86039, 86040, 86044, 86045, 86046, 86047, 86052, 86053, 86320, 86336, 86337, 86339, 86435
</t>
    </r>
    <r>
      <rPr>
        <rFont val="Arial"/>
        <b/>
        <color theme="1"/>
      </rPr>
      <t>Yavapai County</t>
    </r>
    <r>
      <rPr>
        <rFont val="Arial"/>
        <color theme="1"/>
      </rPr>
      <t xml:space="preserve">
85324, 85332, 85362, 86301, 86302, 86303, 86304, 86305, 86306, 86308, 86312, 86313, 86314, 86315, 86316, 86317, 86318, 86320, 86321, 86322, 86323, 86324, 86325, 86326, 86327, 86329, 86331, 86332, 86333, 86334, 86335, 86336, 86337, 86338, 86340, 86341, 86342, 86343, 86351
</t>
    </r>
    <r>
      <rPr>
        <rFont val="Arial"/>
        <b/>
        <color theme="1"/>
      </rPr>
      <t>Clark County, Nevada</t>
    </r>
    <r>
      <rPr>
        <rFont val="Arial"/>
        <color theme="1"/>
      </rPr>
      <t xml:space="preserve"> 
89002, 89004, 89005, 89006, 89007, 89009, 89011, 89012, 89014, 89015, 89016, 89018, 89019, 89021, 89024, 89025, 89027, 89028, 89029, 89030, 89031, 89032, 89033, 89034, 89036, 89037, 89039, 89040, 89044, 89046, 89052, 89053, 89054, 89070, 89074, 89077, 89081, 89084, 89085, 89086, 89101, 89102, 89103, 89104, 89105, 89106, 89107, 89108, 89109, 89110, 89111, 89112, 89113, 89114, 89115, 89116, 89117, 89118, 89119, 89120, 89121, 89122, 89123, 89124, 89125, 89126, 89127, 89128, 89129, 89130, 89131, 89132, 89133, 89134, 89135, 89136, 89137, 89138, 89139, 89140, 89141, 89142, 89143, 89144, 89145, 89146, 89147, 89148, 89149, 89150, 89151, 89152, 89153, 89154, 89155, 89156, 89157, 89158, 89160, 89161, 89162, 89163, 89165, 89166, 89169, 89170, 89173, 89177, 89178, 89179, 89180, 89183, 89185, 89191, 89193, 89195, 89199</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</si>
  <si>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</si>
  <si>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Brendan Grey</t>
  </si>
  <si>
    <t>Trusted Home Offer</t>
  </si>
  <si>
    <t>https://app.hubspot.com/contacts/3298701/record/0-2/31294596096</t>
  </si>
  <si>
    <t>Wholesale, Creative / Seller Finance, Direct Purchase</t>
  </si>
  <si>
    <t>Change of company owner</t>
  </si>
  <si>
    <r>
      <rPr>
        <rFont val="Arial"/>
        <b/>
        <color theme="1"/>
      </rPr>
      <t>Property Type:  Single Family Residence
On-Market Status:</t>
    </r>
    <r>
      <rPr>
        <rFont val="Arial"/>
        <color theme="1"/>
      </rPr>
      <t xml:space="preserve"> NOT on the mls
</t>
    </r>
    <r>
      <rPr>
        <rFont val="Arial"/>
        <b/>
        <color theme="1"/>
      </rPr>
      <t>Year Built: 
Property Condition: 
Minimum/Maximum Purchase Price:</t>
    </r>
    <r>
      <rPr>
        <rFont val="Arial"/>
        <color theme="1"/>
      </rPr>
      <t xml:space="preserve"> 0 - 600,000 
</t>
    </r>
    <r>
      <rPr>
        <rFont val="Arial"/>
        <b/>
        <color theme="1"/>
      </rPr>
      <t xml:space="preserve">Timeframe: </t>
    </r>
    <r>
      <rPr>
        <rFont val="Arial"/>
        <color theme="1"/>
      </rPr>
      <t xml:space="preserve">
</t>
    </r>
    <r>
      <rPr>
        <rFont val="Arial"/>
        <b/>
        <color theme="1"/>
      </rPr>
      <t>Other Notes:</t>
    </r>
    <r>
      <rPr>
        <rFont val="Arial"/>
        <color theme="1"/>
      </rPr>
      <t xml:space="preserve"> Must be 60% of ARV unless it's turnkey.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</si>
  <si>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</si>
  <si>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UT, ID
</t>
    </r>
    <r>
      <rPr>
        <rFont val="Arial"/>
        <b/>
        <color theme="1"/>
      </rPr>
      <t>Zip Codes: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</si>
  <si>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</si>
  <si>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Clinton</t>
  </si>
  <si>
    <t>Peerpoint Property Solutions</t>
  </si>
  <si>
    <t>https://app.hubspot.com/contacts/3298701/record/0-2/31417873676</t>
  </si>
  <si>
    <t>Direct Purchase, Wholesale, Novation, Creative / Seller Finance</t>
  </si>
  <si>
    <t>Wholesaler, Direct Purchase</t>
  </si>
  <si>
    <t xml:space="preserve">Property Type: Single Family Residence
On-Market Status: FSBO, Off Market Only
Year Built: 1900- 2015
Property Condition: Move in Ready with Older Finishes, Needs Few Repairs, Needs Major Repairs
Minimum/Maximum Purchase Price: $100,000-700,000
Timeframe: 1 - 7 Days, 1 to 4 Weeks, 3 to 6 Months
Other Notes:  UP TO 5 BEDROOMS, 3 BATH
</t>
  </si>
  <si>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</si>
  <si>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55016
55020
55024
55031
55044
55054
55055
55065
55068
55071
55075
55076
55077
55085
55088
55101
55102
55103
55104
55105
55106
55107
55108
55109
55111
55112
55113
55114
55116
55117
55118
55120
55121
55122
55123
55124
55130
55150
55155
55303
55304
55305
55306
55311
55315
55316
55317
55318
55327
55331
55337
55343
55344
55345
55346
55347
55356
55364
55369
55372
55375
55378
55379
55384
55386
55391
55401
55402
55403
55404
55405
55406
55407
55408
55409
55410
55411
55412
55413
55414
55415
55416
55417
55418
55419
55420
55421
55422
55423
55424
55425
55426
55427
55428
55429
55430
55431
55432
55433
55434
55435
55436
55437
55438
55439
55441
55442
55443
55444
55445
55446
55447
55448
55450
55454
55455
55901
55902
55904
55906</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</si>
  <si>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</si>
  <si>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Molly Ancel</t>
  </si>
  <si>
    <t>Avatar Group</t>
  </si>
  <si>
    <t>https://app.hubspot.com/contacts/3298701/record/0-2/31461256753</t>
  </si>
  <si>
    <t>Direct Purchase, Creative / Seller Finance</t>
  </si>
  <si>
    <t>TEST</t>
  </si>
  <si>
    <r>
      <rPr>
        <rFont val="Arial"/>
        <b/>
        <color theme="1"/>
      </rPr>
      <t xml:space="preserve">Property Type: SFH/MFH, NO CONDOS
On-Market Status: 
Year Built: </t>
    </r>
    <r>
      <rPr>
        <rFont val="Arial"/>
        <color theme="1"/>
      </rPr>
      <t xml:space="preserve">
</t>
    </r>
    <r>
      <rPr>
        <rFont val="Arial"/>
        <b/>
        <color theme="1"/>
      </rPr>
      <t>Property Condition:</t>
    </r>
    <r>
      <rPr>
        <rFont val="Arial"/>
        <color theme="1"/>
      </rPr>
      <t xml:space="preserve"> any condition, rehab and flip only
</t>
    </r>
    <r>
      <rPr>
        <rFont val="Arial"/>
        <b/>
        <color theme="1"/>
      </rPr>
      <t xml:space="preserve">Minimum/Maximum Purchase Price: </t>
    </r>
    <r>
      <rPr>
        <rFont val="Arial"/>
        <color theme="1"/>
      </rPr>
      <t xml:space="preserve">up to 400k
</t>
    </r>
    <r>
      <rPr>
        <rFont val="Arial"/>
        <b/>
        <color theme="1"/>
      </rPr>
      <t xml:space="preserve">Timeframe: 
Other Notes: </t>
    </r>
    <r>
      <rPr>
        <rFont val="Arial"/>
        <color theme="1"/>
      </rPr>
      <t>Metro Atlanta, up to 400k, any condition, rehab and flip only</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</si>
  <si>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</si>
  <si>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30301        30030        30003        30340        30047        30042        30106        30006        30319        30188        30346        30114        30101        30075        30004        30028        30004        30515        30022        30024        30083        30344        30337
30302        30031        30010        30360        30048        30043        30168        30007                30189                30115        30102        30076        30005        30040                30518        30097                30086        30364        
30303        30032        30071        30362                30044                30008                                30169                30077        30009        30041                30519                        30087                
30304        30033        30091                        30045                30060                                                        30022                                                30088                
30305        30034        30092                        30046                30061                                                        30023                                                                
30306        30035        30093                        30049                30062                                                                                                                        
30307        30036                                                30063                                                                                                                        
30308        30037                                                30064                                                                                                                        
30309                                                        30065                                                                                                                        
30310                                                        30066                                                                                                                        
30311                                                        30067                                                                                                                        
30312                                                        30068                                                                                                                        
30313                                                        30069                                                                                                                        
30314                                                        30090                                                                                                                        
30315                                                                                                                                                                                
30316                                                                                                                                                                                
30317                                                                                                                                                                                
30319                                                                                                                                                                                
30320                                                                                                                                                                                
30321                                                                                                                                                                                
30322                                                                                                                                                                                
30324                                                                                                                                                                                
30325                                                                                                                                                                                
30326                                                                                                                                                                                
30327                                                                                                                                                                                
30328                                                                                                                                                                                
30329                                                                                                                                                                                
30330                                                                                                                                                                                
30331                                                                                                                                                                                
30332                                                                                                                                                                                
30333                                                                                                                                                                                
30334                                                                                                                                                                                
30336                                                                                                                                                                                
30337                                                                                                                                                                                
30338                                                                                                                                                                                
30339                                                                                                                                                                                
30340                                                                                                                                                                                
30341                                                                                                                                                                                
30342                                                                                                                                                                                
30343                                                                                                                                                                                
30344                                                                                                                                                                                
30345                                                                                                                                                                                
30346                                                                                                                                                                                
30347                                                                                                                                                                                
30348                                                                                                                                                                                
30349                                                                                                                                                                                
30350                                                                                                                                                                                
30353                                                                                                                                                                                
30354                                                                                                                                                                                
30355                                                                                                                                                                                
30356                                                                                                                                                                                
30357                                                                                                                                                                                
30358                                                                                                                                                                                
30359                                                                                                                                                                                
30360                                                                                                                                                                                
30361                                                                                                                                                                                
30362                                                                                                                                                                                
30363                                                                                                                                                                                
30364                                                                                                                                                                                
30366                                                                                                                                                                                
30368                                                                                                                                                                                
30369                                                                                                                                                                                
30370                                                                                                                                                                                
30371                                                                                                                                                                                
30374                                                                                                                                                                                
30375                                                                                                                                                                                
30376                                                                                                                                                                                
30377                                                                                                                                                                                
30378                                                                                                                                                                                
30379                                                                                                                                                                                
30380                                                                                                                                                                                
30384                                                                                                                                                                                
30388                                                                                                                                                                                
30390                                                                                                                                                                                
30392                                                                                                                                                                                
30394                                                                                                                                                                                
30396                                                                                                                                                                                
30398                                                                                                                                                                                
31106                                                                                                                                                                                
31107                                                                                                                                                                                
31119                                                                                                                                                                                
31126                                                                                                                                                                                
31131                                                                                                                                                                                
31136                                                                                                                                                                                
31139                                                                                                                                                                                
31141                                                                                                                                                                                
31145                                                                                                                                                                                
31146                                                                                                                                                                                
31150                                                                                                                                                                                
31156                                                                                                                                                                                
31192                                                                                                                                                                                
31193                                                                                                                                                                                
31195                                                                                                                                                                                
31196                                                                                                                                                                                
39901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</si>
  <si>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</si>
  <si>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Antonio Sandoval</t>
  </si>
  <si>
    <t>Sandeep Gandhi - Gandhi Investments</t>
  </si>
  <si>
    <t>https://app.hubspot.com/contacts/3298701/record/0-2/31944926532</t>
  </si>
  <si>
    <t>5</t>
  </si>
  <si>
    <r>
      <rPr>
        <rFont val="Arial"/>
        <b/>
        <color theme="1"/>
      </rPr>
      <t xml:space="preserve">Property Type: </t>
    </r>
    <r>
      <rPr>
        <rFont val="Arial"/>
        <color theme="1"/>
      </rPr>
      <t>Single Family Residence, Land, Commercial (Retail), Multi-Family Residential (Duplex - Quadplex), Multi-Family Commercial (Fiveplex+), Townhomes, Condominiums</t>
    </r>
    <r>
      <rPr>
        <rFont val="Arial"/>
        <b/>
        <color theme="1"/>
      </rPr>
      <t xml:space="preserve">
On-Market Status: </t>
    </r>
    <r>
      <rPr>
        <rFont val="Arial"/>
        <color theme="1"/>
      </rPr>
      <t>Listed on the MLS with a Full service agent, Flat Fee MLS or Limited Service Listings, FSBO, Off Market Only</t>
    </r>
    <r>
      <rPr>
        <rFont val="Arial"/>
        <b/>
        <color theme="1"/>
      </rPr>
      <t xml:space="preserve">
Year Built: </t>
    </r>
    <r>
      <rPr>
        <rFont val="Arial"/>
        <color theme="1"/>
      </rPr>
      <t>1940 to 2025</t>
    </r>
    <r>
      <rPr>
        <rFont val="Arial"/>
        <b/>
        <color theme="1"/>
      </rPr>
      <t xml:space="preserve">
Property Condition: </t>
    </r>
    <r>
      <rPr>
        <rFont val="Arial"/>
        <color theme="1"/>
      </rPr>
      <t>Move in Ready with Modern Finishes, Move in Ready with Older Finishes, Needs Few Repairs, Needs Major Repairs</t>
    </r>
    <r>
      <rPr>
        <rFont val="Arial"/>
        <b/>
        <color theme="1"/>
      </rPr>
      <t xml:space="preserve">
Minimum/Maximum Purchase Price: </t>
    </r>
    <r>
      <rPr>
        <rFont val="Arial"/>
        <color theme="1"/>
      </rPr>
      <t>10,000 to 3,000,000</t>
    </r>
    <r>
      <rPr>
        <rFont val="Arial"/>
        <b/>
        <color theme="1"/>
      </rPr>
      <t xml:space="preserve">
Timeframe: </t>
    </r>
    <r>
      <rPr>
        <rFont val="Arial"/>
        <color theme="1"/>
      </rPr>
      <t>1 - 7 Days, 1 to 4 Weeks, 3 to 6 Months</t>
    </r>
    <r>
      <rPr>
        <rFont val="Arial"/>
        <b/>
        <color theme="1"/>
      </rPr>
      <t xml:space="preserve">
Other Notes: </t>
    </r>
    <r>
      <rPr>
        <rFont val="Arial"/>
        <color theme="1"/>
      </rPr>
      <t>I buy anything</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</si>
  <si>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</si>
  <si>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92503,92509,92592,92880,92553,92563,92882,92201,92562,92571,92324,92530,92570,92507,92584,92223,92504,92544,92557,92505,92879,92234,92555,92506,92545,92236,92591,92596,92675,92240,92253,92508,92583,92543,91752,92551,92595,92373,92220,92883,92881,92203,92260,92262,92860,92284,92585,92211,92277,92532,92225,92501,92587,92586,92264,92582,92270,92274,92567,92320,92241,92276,92254,92590,92548,92210,92539,92536,92561,92282,92257,92230,92549,92518,92239,92292,92515,92521,92878,92877,92261,92263,92280,92502,92513,92514,92517,92516,92519,92522,92531,92546,92552,92554,92556,92564,92572,92581,92589,92593,92599,92202,92226,92235,92248,92247,92255,92258,92336,92335,92345,92376,91710,92880,91709,91730,92407,92404,91761,92346,92392,92324,91764,91786,91762,92399,92374,92410,92395,92308,92307,91739,91701,91763,92394,92337,92311,92301,92373,93555,92405,92316,92411,91784,92284,92371,86406,92277,92377,91737,92354,92887,92344,92408,92313,92314,91708,92364,92252,92359,92365,92356,91798,92325,92342,92372,92352,92315,92363,92285,92397,92256,93516,92382,93562,92391,89019,92322,92415,92401,92310,92305,92242,92347,92321,92350,92341,92386,92317,92385,92332,92368,92358,91759,92327,92333,92339,92398,92378,92268,92318,92304,92267,92326,92412,92414,92424,93528,92338,92278,92286,92309,92312,92323,92329,92334,92340,92357,92366,92369,92375,92393,92402,92403,92406,92413,92423,92418,92427,91743,91758,91785,91729,92331,92683,92804,92704,92805,90631,92801,92703,92677,92630,92627,92647,92530,92780,92708,92620,92707,92646,92618,92840,92870,92833,92656,92626,92705,92701,90630,92843,92886,90620,92691,92692,92821,92648,92688,92867,92802,92806,92807,92675,92679,92831,92649,92672,92841,92869,90621,92660,92706,92883,92612,92602,92673,92604,92653,92835,92614,92868,90680,92629,92782,92694,92606,90740,92832,92651,92844,90720,92663,92887,92865,92808,92603,92637,92617,92845,92866,90623,92625,92610,92657,92861,92624,92655,92823,92676,92661,92662,92697,92698,92710,92725,92863,92628,92616,92619,92678,92684,92799,92822,92857,92871,90633,92709,92623,92650,92652,92654,92659,92658,92674,92685,92690,92693,92702,92711,92712,92735,92728,92781,92803,92811,92809,92814,92812,92816,92815,92817,92825,92834,92837,92836,92838,92842,92846,92856,92850,92859,92862,92864,92885,92899,90622,90624,90632,90721,90743,90742,92605,92609,92607,92615,90011,90650,91331,90044,90201,90250,90805,90280,91342,91744,93550,90706,93535,91335,93536,91706,90003,90255,91766,90631,90026,91402,90262,90037,90022,90731,91343,90001,90640,90660,90019,91702,90004,91770,90042,91732,90006,90066,90813,90744,91406,93551,90745,91344,90002,91745,91304,91801,91405,90221,90047,90723,91605,90063,90034,90018,91767,90703,90046,90638,91306,90220,90065,90023,90057,90033,91789,91352,90027,92821,91790,90032,90247,90242,90025,91367,90043,93534,90241,90016,90503,91733,91748,91765,90024,91311,90007,90806,90059,90815,90501,93552,90278,90605,90275,91016,91401,91606,91387,91350,90810,90604,90045,90808,90301,91355,91321,90802,91776,90505,90804,90012,90036,90031,91711,91104,90277,91205,91001,90020,91325,90266,90049,91601,91326,91780,90062,90260,91340,91722,91006,90222,91754,91768,90230,90008,91773,90504,91107,91750,91007,90601,91791,90712,90807,90029,91505,91351,90606,91214,91423,91607,91724,91206,91604,90803,91792,91324,91303,91731,90005,90061,90028,91356,91354,91803,90041,91316,90713,90302,90039,90710,91746,90405,90304,90038,91740,91010,90017,91755,91030,91741,90035,91103,91302,91042,90064,91364,91504,90746,90249,90291,90274,91301,90270,90015,91307,90240,90602,91384,91403,90303,91411,90185,91390,91775,90404,90292,91106,90403,91201,90717,90272,91040,91011,91202,90068,90069,90715,90732,90603,91101,90845,90670,91497,91602,90254,90048,91388,90265,90210,90502,90814,90174,91506,91501,91203,91361,91345,91204,91723,90245,91381,90701,90097,90232,91436,91841,90313,91502,91208,90248,91105,90716,90305,91108,90013,90293,91207,90755,90040,90402,90398,90010,90212,93543,91024,91799,90659,90397,91399,90102,90665,90094,90077,90401,90211,91312,90056,91187,90888,93591,91020,91175,90014,93510,90290,90095,90612,91131,91191,90058,93532,90021,90704,92397,91186,90089,93553,93544,90067,90071,93243,91330,91008,91210,90822,91759,90506,93563,90840,91608,90090,90831,90073,91188,91795,91797,90101,90103,90835,90834,90899,90510,93539,93599,90009,90747,90844,90263,91383,91409,90233,93584,93590,93586,90030,90050,90052,90051,90054,90053,90055,90060,90070,90072,90295,90294,90296,90307,90306,90309,90308,90311,90310,90312,90406,90408,90407,90410,90409,90411,90507,90509,90508,90607,90609,90608,90610,90637,90639,90652,90651,90662,90661,90671,90702,90707,90711,90714,90733,90734,90749,90748,90801,90809,90833,90832,90842,90847,90846,90853,90848,90895,90074,90076,90075,90078,90080,90079,90082,90081,90084,90083,90087,90086,90088,90093,90091,90096,90099,90189,90209,90202,90213,90223,90224,90231,90239,90251,90261,90264,90267,91003,91009,91012,91017,91023,91021,91025,91031,91041,91043,91066,91046,91077,91102,91109,91114,91110,91116,91115,91118,91117,91123,91121,91125,91124,91129,91126,91184,91182,91185,91189,91209,91221,91224,91734,91735,91747,91749,91756,91769,91771,91772,91778,91788,91793,91802,91804,91899,91896,91222,91226,91225,91305,91308,91310,91309,91313,91322,91327,91329,91328,91334,91333,91337,91341,91346,91353,91357,91365,91372,91371,91376,91380,91382,91385,91386,91393</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</si>
  <si>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</si>
  <si>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Sandeep Gandhi</t>
  </si>
  <si>
    <t>Mastiff Home Buyers</t>
  </si>
  <si>
    <t>Mastiff Home Buyers and Renovation Corp</t>
  </si>
  <si>
    <t>Direct Purchase, Wholesale</t>
  </si>
  <si>
    <r>
      <rPr>
        <rFont val="Arial"/>
        <b/>
        <color theme="1"/>
      </rPr>
      <t>Property Type:</t>
    </r>
    <r>
      <rPr>
        <rFont val="Arial"/>
        <color theme="1"/>
      </rPr>
      <t xml:space="preserve"> Single Family Residence, Mobile Home (with Land), Mobile Home (without Land), Manufactured Home
</t>
    </r>
    <r>
      <rPr>
        <rFont val="Arial"/>
        <b/>
        <color theme="1"/>
      </rPr>
      <t>On-Market Status:</t>
    </r>
    <r>
      <rPr>
        <rFont val="Arial"/>
        <color theme="1"/>
      </rPr>
      <t xml:space="preserve"> FSBO, Off Market Only
</t>
    </r>
    <r>
      <rPr>
        <rFont val="Arial"/>
        <b/>
        <color theme="1"/>
      </rPr>
      <t>Year Built:</t>
    </r>
    <r>
      <rPr>
        <rFont val="Arial"/>
        <color theme="1"/>
      </rPr>
      <t xml:space="preserve"> 1950-2010
</t>
    </r>
    <r>
      <rPr>
        <rFont val="Arial"/>
        <b/>
        <color theme="1"/>
      </rPr>
      <t>Property Condition:</t>
    </r>
    <r>
      <rPr>
        <rFont val="Arial"/>
        <color theme="1"/>
      </rPr>
      <t xml:space="preserve"> Move in Ready with Older Finishes, Needs Few Repairs
</t>
    </r>
    <r>
      <rPr>
        <rFont val="Arial"/>
        <b/>
        <color theme="1"/>
      </rPr>
      <t>Minimum/Maximum Purchase Price:</t>
    </r>
    <r>
      <rPr>
        <rFont val="Arial"/>
        <color theme="1"/>
      </rPr>
      <t xml:space="preserve"> $1,000-$500,000
</t>
    </r>
    <r>
      <rPr>
        <rFont val="Arial"/>
        <b/>
        <color theme="1"/>
      </rPr>
      <t>Timeframe:</t>
    </r>
    <r>
      <rPr>
        <rFont val="Arial"/>
        <color theme="1"/>
      </rPr>
      <t xml:space="preserve"> 1 - 7 Days, 1 to 4 Weeks, 3 to 6 Months, 6 to 12 Months, 12+ Months
</t>
    </r>
    <r>
      <rPr>
        <rFont val="Arial"/>
        <b/>
        <color theme="1"/>
      </rPr>
      <t>Other Notes:</t>
    </r>
    <r>
      <rPr>
        <rFont val="Arial"/>
        <color theme="1"/>
      </rPr>
      <t xml:space="preserve"> Within 30-60 minutes of Belton, MO(Harrisonville is as far south as they would like to go). If lead is a match for LOCATION, not this BB info, its ok to still send, they will likely work as an assignment</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</si>
  <si>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</si>
  <si>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66204
66207
66212
66213
66214
66221
66223
66215
66219
66220
66227
66061
66062
66203
66216
66217
66218
66206
66209
66211
66224
66012
66101
66102
66103
66104
66106
66109
66111
66112
64014
64029
64055
64056
64057
64111
64114
64131
64134
64138
64030
64133
64012
64078
64080
64083</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</si>
  <si>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</si>
  <si>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Angel Hagen</t>
  </si>
  <si>
    <t>Bright Home Offer</t>
  </si>
  <si>
    <t>https://app.hubspot.com/contacts/3298701/record/0-1/116270932360/</t>
  </si>
  <si>
    <r>
      <rPr>
        <rFont val="Arial"/>
        <b/>
        <color theme="1"/>
      </rPr>
      <t xml:space="preserve">Property Type: </t>
    </r>
    <r>
      <rPr>
        <rFont val="Arial"/>
        <color theme="1"/>
      </rPr>
      <t>Single Family Residence, Mobile Home (with Land), Manufactured Home, Multi-Family Residential (Duplex - Quadplex), Townhomes, Condominiums</t>
    </r>
    <r>
      <rPr>
        <rFont val="Arial"/>
        <b/>
        <color theme="1"/>
      </rPr>
      <t xml:space="preserve">
On-Market Status: </t>
    </r>
    <r>
      <rPr>
        <rFont val="Arial"/>
        <color theme="1"/>
      </rPr>
      <t>Off-Market Only</t>
    </r>
    <r>
      <rPr>
        <rFont val="Arial"/>
        <b/>
        <color theme="1"/>
      </rPr>
      <t xml:space="preserve">
Year Built: </t>
    </r>
    <r>
      <rPr>
        <rFont val="Arial"/>
        <color theme="1"/>
      </rPr>
      <t>1940 or newer</t>
    </r>
    <r>
      <rPr>
        <rFont val="Arial"/>
        <b/>
        <color theme="1"/>
      </rPr>
      <t xml:space="preserve">
Property Condition: </t>
    </r>
    <r>
      <rPr>
        <rFont val="Arial"/>
        <color theme="1"/>
      </rPr>
      <t>Move in Ready with Modern Finishes, Move in Ready with Older Finishes, Needs Few Repairs, Needs Major Repairs</t>
    </r>
    <r>
      <rPr>
        <rFont val="Arial"/>
        <b/>
        <color theme="1"/>
      </rPr>
      <t xml:space="preserve">
Minimum/Maximum Purchase Price:</t>
    </r>
    <r>
      <rPr>
        <rFont val="Arial"/>
        <color theme="1"/>
      </rPr>
      <t xml:space="preserve"> $0 up to $350,000 </t>
    </r>
    <r>
      <rPr>
        <rFont val="Arial"/>
        <b/>
        <color theme="1"/>
      </rPr>
      <t xml:space="preserve">
Timeframe:</t>
    </r>
    <r>
      <rPr>
        <rFont val="Arial"/>
        <color theme="1"/>
      </rPr>
      <t xml:space="preserve"> 1 - 7 Days, 1 to 4 Weeks, 3 to 6 Months, 6 to 12 Months, 12+ Months</t>
    </r>
    <r>
      <rPr>
        <rFont val="Arial"/>
        <b/>
        <color theme="1"/>
      </rPr>
      <t xml:space="preserve">
Other Notes: </t>
    </r>
    <r>
      <rPr>
        <rFont val="Arial"/>
        <color theme="1"/>
      </rPr>
      <t>Thank you for the opportunity!</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</si>
  <si>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</si>
  <si>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NC
</t>
    </r>
    <r>
      <rPr>
        <rFont val="Arial"/>
        <b/>
        <color theme="1"/>
      </rPr>
      <t>Zip Codes: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</si>
  <si>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</si>
  <si>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Jasper Cool</t>
  </si>
  <si>
    <t>Swift Home Buyers LLC</t>
  </si>
  <si>
    <t>https://app.hubspot.com/contacts/3298701/record/0-2/32865113709?eschref=%2Fcontacts%2F3298701%2Frecord%2F0-1%2F118327721490</t>
  </si>
  <si>
    <t>Direct Purchase, Wholesale, Novation, Creative / Seller Finance, Sub To</t>
  </si>
  <si>
    <r>
      <rPr>
        <rFont val="Arial"/>
        <b/>
        <color theme="1"/>
      </rPr>
      <t>Property Type:</t>
    </r>
    <r>
      <rPr>
        <rFont val="Arial"/>
        <color theme="1"/>
      </rPr>
      <t xml:space="preserve"> Single Family Residence, Land, Mobile Home (with Land), Manufactured Home, Multi-Family Residential (Duplex - Quadplex), Multi-Family Commercial (Fiveplex+), Townhomes, Condominiums
</t>
    </r>
    <r>
      <rPr>
        <rFont val="Arial"/>
        <b/>
        <color theme="1"/>
      </rPr>
      <t>On-Market Status:</t>
    </r>
    <r>
      <rPr>
        <rFont val="Arial"/>
        <color theme="1"/>
      </rPr>
      <t xml:space="preserve"> Off Market Only
</t>
    </r>
    <r>
      <rPr>
        <rFont val="Arial"/>
        <b/>
        <color theme="1"/>
      </rPr>
      <t>Year Built:</t>
    </r>
    <r>
      <rPr>
        <rFont val="Arial"/>
        <color theme="1"/>
      </rPr>
      <t xml:space="preserve"> 1910+
</t>
    </r>
    <r>
      <rPr>
        <rFont val="Arial"/>
        <b/>
        <color theme="1"/>
      </rPr>
      <t>Property Condition:</t>
    </r>
    <r>
      <rPr>
        <rFont val="Arial"/>
        <color theme="1"/>
      </rPr>
      <t xml:space="preserve"> Move in Ready with Older Finishes, Needs Few Repairs, Needs Major Repairs
</t>
    </r>
    <r>
      <rPr>
        <rFont val="Arial"/>
        <b/>
        <color theme="1"/>
      </rPr>
      <t>Minimum/Maximum Purchase Price:</t>
    </r>
    <r>
      <rPr>
        <rFont val="Arial"/>
        <color theme="1"/>
      </rPr>
      <t xml:space="preserve"> 50,000 to 1,000,000
</t>
    </r>
    <r>
      <rPr>
        <rFont val="Arial"/>
        <b/>
        <color theme="1"/>
      </rPr>
      <t>Timeframe:</t>
    </r>
    <r>
      <rPr>
        <rFont val="Arial"/>
        <color theme="1"/>
      </rPr>
      <t xml:space="preserve"> 1 - 7 Days, 1 to 4 Weeks, 3 to 6 Months, 6 to 12 Months
</t>
    </r>
    <r>
      <rPr>
        <rFont val="Arial"/>
        <b/>
        <color theme="1"/>
      </rPr>
      <t>Other Notes:</t>
    </r>
    <r>
      <rPr>
        <rFont val="Arial"/>
        <color theme="1"/>
      </rPr>
      <t xml:space="preserve"> None</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</si>
  <si>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r>
      <rPr>
        <rFont val="Arial"/>
        <color theme="1"/>
        <sz val="10.0"/>
        <u/>
      </rPr>
      <t>Jacksonville</t>
    </r>
    <r>
      <rPr>
        <rFont val="Arial"/>
        <color theme="1"/>
        <sz val="10.0"/>
      </rPr>
      <t xml:space="preserve">
32210
32211
32277
32250
32266
32233
32223
32256
32257
32225
32224</t>
    </r>
  </si>
  <si>
    <r>
      <rPr>
        <rFont val="Arial"/>
        <b/>
        <color theme="1"/>
      </rPr>
      <t>Full States:</t>
    </r>
    <r>
      <rPr>
        <rFont val="Arial"/>
        <color theme="1"/>
      </rPr>
      <t xml:space="preserve"> ---
</t>
    </r>
    <r>
      <rPr>
        <rFont val="Arial"/>
        <b/>
        <color theme="1"/>
      </rPr>
      <t>Zip Codes:</t>
    </r>
    <r>
      <rPr>
        <rFont val="Arial"/>
        <color theme="1"/>
      </rPr>
      <t xml:space="preserve"> 33004
33008
33009
33019
33020
33021
33022
33023
33024
33025
33026
33027
33028
33029
33060
33061
33062
33063
33064
33065
33066
33067
33068
33069
33071
33072
33073
33074
33075
33076
33077
33081
33082
33083
33084
33093
33097
33301
33302
33303
33304
33305
33306
33307
33308
33309
33310
33311
33312
33313
33314
33315
33316
33317
33318
33319
33320
33321
33322
33323
33324
33325
33326
33327
33328
33329
33330
33331
33332
33334
33345
33346
33348
33349
33351
33355
33359
33388
33394
33441
33442
</t>
    </r>
    <r>
      <rPr>
        <rFont val="Arial"/>
        <b/>
        <color theme="1"/>
      </rPr>
      <t xml:space="preserve">
</t>
    </r>
    <r>
      <rPr>
        <rFont val="Arial"/>
        <color theme="1"/>
        <u/>
      </rPr>
      <t>Jacksonville</t>
    </r>
    <r>
      <rPr>
        <rFont val="Arial"/>
        <color theme="1"/>
      </rPr>
      <t xml:space="preserve">
32202
32204
32205
32206
32207
32208
32209
32210
32211
32218
32219
32216
32217
32220
32221
32222
32223
32224
32225
32226
32233
32244
32245
32246
32250
32254
32256
32257
32266
32277
32258
32043
32073
32068
32234
32260 32141
32163
32168
32169
32701
32703
32707
32708
32709
32712
32713
32714
32725
32726
32730
32732
32735
32736
32738
32746
32750
32751
32754
32757
32759
32763
32764
32765
32766
32768
32771
32773
32775
32776
32778
32779
32780
32784
32789
32792
32796
32798
32801
32803
32804
32805
32806
32807
32808
32809
32810
32811
32812
32814
32816
32817
32818
32819
32820
32821
32822
32824
32825
32826
32827
32828
32829
32830
32831
32832
32833
32835
32836
32837
32839
32899
32901
32904
32907
32908
32909
32920
32922
32925
32926
32927
32931
32934
32935
32937
32940
32952
32953
32955
32959
33514
33597
33801
33803
33805
33809
33810
33812
33815
33823
33830
33837
33838
33839
33840
33844
33848
33849
33850
33851
33858
33859
33868
33877
33880
33881
33884
33896
33897
33898
34705
34711
34714
34715
34729
34731
34734
34736
34737
34739
34741
34743
34744
34746
34747
34748
34753
34756
34758
34759
34760
34761
34762
34769
34771
34772
34773
34786
34787
34788
34797 </t>
    </r>
  </si>
  <si>
    <r>
      <rPr>
        <rFont val="Arial"/>
        <b/>
        <color theme="1"/>
      </rPr>
      <t>Full States:</t>
    </r>
    <r>
      <rPr>
        <rFont val="Arial"/>
        <color theme="1"/>
      </rPr>
      <t xml:space="preserve"> ---
</t>
    </r>
    <r>
      <rPr>
        <rFont val="Arial"/>
        <b/>
        <color theme="1"/>
      </rPr>
      <t>Zip Codes:</t>
    </r>
    <r>
      <rPr>
        <rFont val="Arial"/>
        <color theme="1"/>
      </rPr>
      <t xml:space="preserve"> 
</t>
    </r>
    <r>
      <rPr>
        <rFont val="Arial"/>
        <b/>
        <color theme="1"/>
      </rPr>
      <t>Tampa (Clearwater, St Pete)</t>
    </r>
    <r>
      <rPr>
        <rFont val="Arial"/>
        <color theme="1"/>
      </rPr>
      <t xml:space="preserve">
33605
33610
33619
33612
33604
33603
33607
33617
33613
33614
33615
33624
33647
33548
33611
33705
33712
33713
33701
33711
33714
33710
33709
33703
33702
33704
33707
33708
33715
33716
33755
33756
33759
33760
33761
33763
33764
33765
33767
33770
33771
33772
33773
33774
33778
</t>
    </r>
    <r>
      <rPr>
        <rFont val="Arial"/>
        <b/>
        <color theme="1"/>
      </rPr>
      <t>Orlando (Lakeland)</t>
    </r>
    <r>
      <rPr>
        <rFont val="Arial"/>
        <color theme="1"/>
      </rPr>
      <t xml:space="preserve">
32808
32818
32822
32824
32809
32811
32839
32805
32810
32812
33801
33805
33810
33813
33815
33803
33809
33811
33812
33823
</t>
    </r>
  </si>
  <si>
    <t>Steve Morales</t>
  </si>
  <si>
    <t>Local Home Buying LLC</t>
  </si>
  <si>
    <t>https://app.hubspot.com/contacts/3298701/record/0-2/32865135451?eschref=%2Fcontacts%2F3298701%2Frecord%2F0-1%2F118519235390</t>
  </si>
  <si>
    <r>
      <rPr>
        <rFont val="Arial"/>
        <b/>
        <color theme="1"/>
      </rPr>
      <t>Property Type:</t>
    </r>
    <r>
      <rPr>
        <rFont val="Arial"/>
        <color theme="1"/>
      </rPr>
      <t xml:space="preserve"> Single Family Residence
</t>
    </r>
    <r>
      <rPr>
        <rFont val="Arial"/>
        <b/>
        <color theme="1"/>
      </rPr>
      <t>On-Market Status:</t>
    </r>
    <r>
      <rPr>
        <rFont val="Arial"/>
        <color theme="1"/>
      </rPr>
      <t xml:space="preserve"> FSBO, Off Market Only
</t>
    </r>
    <r>
      <rPr>
        <rFont val="Arial"/>
        <b/>
        <color theme="1"/>
      </rPr>
      <t>Year Built:</t>
    </r>
    <r>
      <rPr>
        <rFont val="Arial"/>
        <color theme="1"/>
      </rPr>
      <t xml:space="preserve"> 1970+
</t>
    </r>
    <r>
      <rPr>
        <rFont val="Arial"/>
        <b/>
        <color theme="1"/>
      </rPr>
      <t>Property Condition:</t>
    </r>
    <r>
      <rPr>
        <rFont val="Arial"/>
        <color theme="1"/>
      </rPr>
      <t xml:space="preserve"> Needs Few Repairs, Needs Major Repairs
</t>
    </r>
    <r>
      <rPr>
        <rFont val="Arial"/>
        <b/>
        <color theme="1"/>
      </rPr>
      <t>Minimum/Maximum Purchase Price:</t>
    </r>
    <r>
      <rPr>
        <rFont val="Arial"/>
        <color theme="1"/>
      </rPr>
      <t xml:space="preserve"> $100,000 - $600,000
</t>
    </r>
    <r>
      <rPr>
        <rFont val="Arial"/>
        <b/>
        <color theme="1"/>
      </rPr>
      <t>Timeframe:</t>
    </r>
    <r>
      <rPr>
        <rFont val="Arial"/>
        <color theme="1"/>
      </rPr>
      <t xml:space="preserve"> 1 to 4 Weeks, 3 to 6 Months
</t>
    </r>
    <r>
      <rPr>
        <rFont val="Arial"/>
        <b/>
        <color theme="1"/>
      </rPr>
      <t>Other Notes:</t>
    </r>
    <r>
      <rPr>
        <rFont val="Arial"/>
        <color theme="1"/>
      </rPr>
      <t xml:space="preserve"> 1,100+ sqft, 3+ Bed, 2+ Bath, No 55+ communities; No rural areas; No flood zones; No homes fronting/backing RR tracks, gas stations, or 4-lane highways; No new construction,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</si>
  <si>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</si>
  <si>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35004
35005
35006
35007
35020
35022
35023
35035
35036
35040
35043
35046
35049
35051
35052
35054
35060
35061
35062
35063
35064
35068
35071
35073
35074
35079
35080
35085
35091
35094
35097
35111
35112
35114
35115
35116
35117
35118
35119
35120
35121
35124
35125
35126
35127
35128
35130
35131
35133
35139
35143
35146
35147
35172
35173
35176
35178
35180
35184
35186
35187
35188
35203
35204
35205
35206
35207
35208
35209
35210
35211
35212
35213
35214
35215
35216
35217
35218
35221
35222
35223
35224
35226
35228
35229
35233
35234
35235
35242
35243
35244
35254
35444
35475
35490
35579
35580
35953
35610
35611
35612
35613
35614
35615
35620
35647
35649
35652
35671
35739
35741
35742
35748
35749
35750
35756
35757
35758
35759
35760
35761
35762
35763
35767
35773
35776
35801
35802
35803
35804
35805
35806
35808
35810
35811
35814
35816
35824
85003
85004
85006
85007
85008
85009
85012
85013
85014
85015
85016
85017
85018
85019
85020
85021
85022
85023
85024
85027
85028
85029
85031
85032
85033
85034
85035
85037
85040
85041
85042
85043
85044
85048
85050
85051
85053
85054
85083
85085
85086
85087
85119
85120
85140
85142
85201
85202
85203
85204
85205
85206
85207
85208
85209
85210
85212
85213
85215
85224
85225
85226
85233
85234
85248
85249
85250
85251
85253
85254
85255
85257
85258
85259
85260
85266
85268
85281
85282
85283
85284
85286
85295
85296
85297
85298
85301
85302
85303
85304
85305
85306
85307
85308
85310
85323
85326
85331
85335
85338
85339
85340
85345
85351
85353
85363
85373
85374
85375
85377
85378
85379
85381
85382
85383
85388
85392
85395
85396
85321
85341
85601
85619
85622
85629
85633
85634
85639
85641
85645
85652
85653
85654
85658
85701
85702
85703
85704
85705
85706
85707
85708
85709
85710
85711
85712
85713
85714
85715
85716
85717
85718
85719
85720
85721
85722
85723
85724
85725
85726
85728
85730
85731
85732
85733
85734
85735
85736
85737
85738
85739
85740
85741
85742
85743
85744
85745
85746
85747
85748
85749
85750
85751
85752
85754
85755
85756
85757
85775
80003
80004
80005
80013
80014
80015
80017
80020
80021
80022
80031
80110
80122
80123
80125
80126
80128
80130
80134
80215
80219
80221
80228
80229
80233
80234
80239
80241
80249
80465
80601
80602
30002
30004
30005
30008
30009
30011
30012
30013
30014
30016
30017
30019
30021
30022
30024
30028
30030
30032
30033
30034
30035
30038
30039
30040
30041
30043
30044
30045
30046
30047
30052
30054
30055
30056
30504
30060
30062
30064
30066
30067
30068
30071
30075
30076
30078
30079
30080
30082
30083
30084
30087
30088
30092
30093
30094
30096
30097
30101
30102
30104
30106
30107
30114
30115
30120
30121
30122
30126
30127
30132
30134
30135
30137
30141
30144
30145
30148
30152
30153
30157
30168
30171
30178
30179
30180
30183
30184
30187
30188
30189
30542
30214
30215
30228
30236
30238
30517
30252
30253
30260
30268
30272
30273
30274
30277
30281
30506
30290
30534
30294
30296
30297
30303
30305
30306
30307
30308
30309
30310
30311
30312
30313
30314
30566
30316
30317
30318
30319
30324
30326
30327
30328
30329
30518
30336
30337
30338
30339
30340
30341
30342
30344
30345
30346
30519
30350
30354
30360
30363
30504
46011
46030
46031
46032
46033
46034
46036
46037
46038
46040
46048
46051
46052
46055
46056
46060
46062
46064
46069
46074
46075
46077
46106
46107
46110
46112
46113
46118
46122
46123
46124
46126
46130
46131
46140
46142
46143
46147
46149
46151
46157
46158
46160
46162
46163
46167
46168
46176
46181
46182
46183
46184
46186
46201
46202
46203
46204
46205
46208
46214
46216
46217
46218
46219
46220
46221
46222
46224
46225
46226
46227
46228
46229
46231
46234
46235
46236
46237
46239
46240
46241
46250
46254
46256
46259
46260
46268
46278
46280
46290
40004
40008
40010
40013
40014
40019
40020
40022
40023
40025
40026
40031
40041
40047
40048
40050
40055
40056
40059
40065
40067
40068
40070
40071
40077
40107
40109
40110
40118
40150
40165
40202
40203
40204
40205
40206
40207
40208
40209
40210
40211
40212
40213
40214
40215
40216
40217
40218
40219
40220
40222
40223
40228
40229
40231
40241
40242
40243
40245
40258
40272
40280
40291
40299
47110
47111
47112
47117
47119
47122
47129
47130
47135
47136
47141
47142
47143
47150
47162
47163
47172
63001
63005
63006
63010
63011
63012
63013
63014
63015
63016
63017
63019
63020
63021
63022
63023
63024
63025
63026
63028
63030
63031
63032
63033
63034
63037
63038
63039
63040
63041
63042
63044
63045
63047
63048
63049
63050
63051
63052
63053
63055
63056
63057
63060
63061
63065
63066
63068
63069
63070
63072
63073
63077
63079
63080
63084
63088
63089
63090
63099
63101
63103
63104
63109
63111
63116
63118
63119
63122
63123
63125
63126
63127
63128
63129
63131
63134
63135
63138
63139
63140
63141
63143
63144
63145
63146
63150
63151
63156
63157
63158
63160
63163
63164
63166
63167
63169
63171
63177
63178
63179
63180
63182
63188
63190
63195
63196
63197
63198
63199
63301
63302
63303
63304
63332
63338
63341
63342
63343
63346
63347
63348
63349
63357
63362
63365
63366
63367
63368
63369
63370
63373
63376
63377
63378
63379
63380
63381
63383
63385
63386
63387
63389
63390
64001
64002
64011
64012
64013
64014
64015
64016
64017
64018
64022
64024
64028
64029
64030
64034
64035
64036
64037
64048
64050
64051
64052
64053
64054
64055
64056
64057
64058
64060
64062
64063
64064
64065
64066
64068
64069
64070
64071
64072
64073
64074
64075
64076
64077
64078
64079
64080
64081
64082
64083
64084
64085
64086
64087
64088
64089
64090
64092
64096
64097
64098
64101
64102
64105
64106
64108
64109
64110
64111
64112
64113
64114
64116
64117
64118
64119
64120
64121
64123
64124
64125
64126
64127
64128
64129
64130
64131
64132
64133
64134
64136
64137
64138
64139
64141
64142
64144
64145
64146
64147
64148
64149
64150
64151
64152
64153
64154
64155
64156
64157
64158
64160
64161
64162
64163
64164
64165
64166
64167
64168
64170
64171
64172
64173
64179
64180
64183
64184
64185
64187
64188
64189
64190
64191
64192
64193
64194
64195
64196
64197
64198
64199
64401
64421
64422
64427
64430
64436
64439
64440
64443
64444
64447
64448
64449
64454
64459
64465
64469
64474
64477
64480
64483
64484
64485
64490
64492
64493
64494
64497
64501
64502
64507
64508
64625
64637
64644
64649
64650
64671
64701
64720
64722
64723
64734
64742
64743
64745
64746
64752
64780
64944
64999
65327
66007
66008
66010
66012
66013
66017
66018
66019
66020
66021
66027
66030
66031
66035
66036
66043
66048
66051
66052
66053
66061
66062
66063
66064
66071
66072
66083
66085
66086
66087
66090
66094
66101
66102
66103
66104
66105
66106
66109
66110
66111
66112
66113
66115
66117
66118
66119
66160
66201
66202
66203
66204
66205
66206
66207
66208
66209
66210
66211
66212
66213
66214
66215
66216
66217
66218
66219
66220
66221
66222
66223
66224
66225
66226
66227
66250
66251
66276
66279
66282
66283
66285
66286
66767
27006
27009
27012
27018
27019
27021
27023
27028
27040
27043
27045
27050
27051
27052
27055
27101
27103
27104
27105
27106
27107
27109
27110
27127
27214
27215
27233
27235
27249
27298
27301
27310
27313
27317
27320
27349
27355
27357
27358
27360
27377
27401
27403
27405
27406
27407
27408
27409
27410
27455
27262
27263
27265
27282
27283
27284
27295
27260
27231
27243
27278
27312
27501
27502
27503
27504
27508
27510
27511
27513
27514
27516
27517
27518
27519
27520
27521
27522
27523
27524
27525
27526
27527
27529
27539
27540
27541
27542
27545
27560
27562
27568
27571
27576
27577
27587
27591
27592
27596
27597
27601
27603
27604
27606
27607
27608
27609
27610
27612
27613
27614
27615
27616
27617
27701
27703
27704
27705
27707
27712
27713
28334
28339
28012
28025
28027
28031
28036
28052
28054
28075
28078
28079
28081
28083
28104
28105
28107
28110
28112
28115
28117
28120
28124
28134
28164
28173
28207
28208
28209
28210
28211
28212
28213
28214
28215
28216
28217
28226
28227
28262
28269
28270
28273
28277
28278
28203
28204
28205
28206
28202
43001
43003
43004
43015
43016
43017
43018
43021
43026
43031
43035
43045
43054
43061
43062
43064
43065
43066
43068
43074
43081
43082
43085
43103
43109
43110
43116
43119
43123
43125
43126
43136
43137
43146
43147
43154
43201
43202
43203
43204
43205
43206
43207
43209
43211
43212
43213
43214
43215
43217
43219
43220
43221
43222
43223
43224
43227
43228
43229
43230
43231
43232
43235
43240
37013
37014
37015
37022
37027
37037
37046
37062
37064
37066
37067
37069
37072
37075
37076
37080
37086
37087
37115
37118
37122
37127
37128
37129
37130
37132
37203
37204
37205
37206
37207
37208
37209
37210
37211
37212
37214
37215
37216
37217
37218
37220
37221
38476
37135
37138
37149
37153
37167
37174
37179
37189
37201
37354
37701
37705
37709
37710
37714
37715
37716
37719
37721
37726
37729
37730
37733
37737
37742
37748
37754
37756
37757
37762
37763
37764
37766
37769
37770
37771
37772
37774
37777
37779
37801
37802
37803
37804
37806
37807
37819
37825
37828
37829
37830
37840
37845
37846
37847
37848
37849
37852
37853
37854
37865
37866
37870
37996
37871
37872
37874
37878
37880
37882
37885
37886
37887
37888
37902
37909
37912
37914
37915
37916
37917
37918
37919
37920
37921
37922
37923
37924
37931
37932
37934
37938
38002
38016
38017
38018
38053
38104
38107
38115
38116
38118
38119
38125
38127
38128
38133
38134
38135
38138
38141
38637
38654
38671
38672
38680
75001
75002
75006
75007
75009
75010
75013
75019
75022
75023
75024
75025
75028
75032
75033
75034
75035
75036
75038
75039
75040
75041
75042
75043
75044
75048
75050
75051
75052
75054
75056
75057
75060
75061
75062
75063
75065
75067
75068
75069
75070
75071
75072
75074
75075
75077
75078
75080
75081
75082
75087
75088
75089
75093
75094
75098
75104
75114
75115
75116
75126
75134
75137
75141
75146
75149
75152
75154
75159
75172
75180
75182
75189
75201
75203
75204
75205
75206
75208
75209
75210
75211
75212
75214
75216
75217
75218
75219
75220
75223
75224
75225
75226
75227
75228
75229
75230
75231
75232
75233
75234
75235
75236
75237
75238
75240
75243
75244
75246
75247
75248
75249
75252
75253
75254
75287
75407
76001
76002
76005
76006
76008
76009
76010
76011
76012
76013
76014
76015
76016
76017
76018
76020
76021
76022
76023
76028
76034
76036
76039
76040
76051
76052
76053
76054
76058
76060
76063
76065
76071
76078
76084
76092
76102
76103
76104
76105
76106
76107
76108
76109
76110
76111
76112
76114
76115
76116
76117
76118
76119
76120
76126
76129
76131
76132
76133
76134
76135
76137
76140
76148
76155
76164
76177
76179
76180
76182
76201
76205
76207
76208
76209
76210
76226
76227
76234
76244
76247
76248
76249
76258
76259
76262
76266
73003
73007
73008
73012
73013
73020
73025
73034
73036
73045
73049
73054
73064
73078
73084
73090
73097
73099
73102
73103
73104
73105
73106
73107
73108
73109
73110
73111
73112
73114
73115
73117
73118
73119
73120
73121
73122
73127
73128
73129
73130
73131
73132
73134
73135
73139
73141
73142
73145
73149
73150
73151
73159
73160
73162
73165
73169
73170
73173
73179
74857
73116
32099
32201
32202
32203
32204
32205
32206
32207
32208
32209
32210
32211
32212
32214
32216
32217
32218
32219
32220
32221
32222
32223
32224
32225
32226
32227
32228
32229
32231
32232
32233
32234
32235
32236
32238
32239
32240
32241
32244
32245
32246
32247
32250
32254
32255
32256
32257
32258
32259
32260
32266
32277
33601
33602
33603
33604
33605
33606
33607
33608
33609
33610
33611
33612
33613
33614
33615
33616
33617
33618
33619
33620
33621
33622
33623
33624
33625
33626
33629
33630
33631
33634
33635
33637
33647
33672
33673
33674
33675
33677
33679
33680
33681
33682
33684
33685
33686
33687
33688
33689
33690
33694
33697
33755
33756
33757
33758
33759
33760
33761
33762
33763
33764
33765
33766
33767
33769
32754
32775
32780
32781
32783
32796
32815
32899
32901
32902
32903
32904
32905
32906
32907
32908
32909
32910
32911
32912
32919
32920
32922
32923
32924
32925
32926
32927
32931
32932
32934
32935
32936
32937
32940
32941
32948
32949
32950
32951
32952
32953
32954
32955
32956
32959
32976
32789
32801
32803
32804
32805
32806
32807
32808
32809
32810
32811
32812
32814
32819
32822
32824
32827
32829
32831
32832
32835
32839</t>
    </r>
  </si>
  <si>
    <r>
      <rPr>
        <rFont val="Arial"/>
        <b/>
        <color theme="1"/>
      </rPr>
      <t>Full States:</t>
    </r>
    <r>
      <rPr>
        <rFont val="Arial"/>
        <color theme="1"/>
      </rPr>
      <t xml:space="preserve"> ---</t>
    </r>
    <r>
      <rPr>
        <rFont val="Arial"/>
        <b/>
        <color theme="1"/>
      </rPr>
      <t xml:space="preserve">
Zip Codes:</t>
    </r>
    <r>
      <rPr>
        <rFont val="Arial"/>
        <color theme="1"/>
      </rPr>
      <t xml:space="preserve"> 
32301
32303
32304
32305
32308
32309
32310
32311
32312
32317
32601
32603
32605
32606
32607
32608
32609
32641
32114
32117
32118
32124
32129
32174
34470
34471
34472
34473
34474
34475
34476
34479
34480
34481
32137
32164
32135
28216
28205
28210
28273
28262
28211
28212
28214
28208
28226
28278
28270
28217
28209
28203
28202
27607
27614
27609
75201
75202
75203
75204
75205
75206
75207
75208
75209
75210
75211
75212
75214
75215
75216
75217
75218
75219
75220
75223
75224
75225
75226
75227
75228
75229
75230
75231
75232
75233
75234
75235
75236
75237
75238
75240
75241
75242
75243
75244
75245
77002
77003
77004
77005
77006
77007
77008
77009
77010
77011
77012
77013
77014
77015
77016
77017
77018
77019
77020
77021
77022
77023
77024
77025
77026
77027
77028
77029
77030
77031
77032
77033
77034
77035
77036
77037
77038
77039
77040
77041
78201
78202
78203
78204
78205
78207
78208
78209
78210
78211
78212
78213
78214
78215
78216
78217
78218
78219
78220
78221
78222
78223
78224
78225
78226
78227
78228
78229
78230
78231
78232
78233
78234
78235
78236
78237
78238
78239
78240
78241
73301
73344
73344
73344
73344
73344
73344
73344
73344
73344
73344
73344
73344
73344
73344
73344
73344
73344
73344
73344
73344
73344
73344
73344
73344
73344
73344
73344
73344
73344
73344
73344
73344
73344
73344
73344
73344
73344
73344
73344
78401
78402
78404
78405
78406
78407
78408
78409
78410
78411
78412
78413
78414
78415
78416
78417
78418
78419
78420
78421
78422
78423
78424
78425
78426
78427
78428
78429
78430
78431
78432
78433
78434
78435
78436
78437
78438
78439
78440
78441
75023
75024
75025
75074
75075
75093
75094
75094
75094
75094
75094
75094
75094
75094
75094
75094
75094
75094
75094
75094
75094
75094
75094
75094
75094
75094
75094
75094
75094
75094
75094
75094
75094
75094
75094
75094
75094
75094
75094
75094
79401
79402
79403
79404
79405
79406
79407
79408
79409
79410
79411
79412
79413
79414
79415
79416
79417
79418
79419
79420
79421
79422
79423
79424
79425
79426
79427
79428
79429
79430
79431
79432
79433
79434
79435
79436
79437
79438
79439
79440</t>
    </r>
  </si>
  <si>
    <t>Michael Hogrefe</t>
  </si>
  <si>
    <t>Three Doors Properties LLC</t>
  </si>
  <si>
    <t>https://app.hubspot.com/contacts/3298701/record/0-2/32862428220?eschref=%2Fcontacts%2F3298701%2Frecord%2F0-1%2F118570653857</t>
  </si>
  <si>
    <t>Direct Purchase, Creative / Seller Finance, Sub To, Wholesale</t>
  </si>
  <si>
    <r>
      <rPr>
        <rFont val="Arial"/>
        <b/>
        <color theme="1"/>
      </rPr>
      <t>Property Type:</t>
    </r>
    <r>
      <rPr>
        <rFont val="Arial"/>
        <color theme="1"/>
      </rPr>
      <t xml:space="preserve"> Single Family Residence, Land, Commercial (Retail), Manufactured Home, Multi-Family Residential (Duplex - Quadplex), Multi-Family Commercial (Fiveplex+), Townhomes, Condominiums, Farm
</t>
    </r>
    <r>
      <rPr>
        <rFont val="Arial"/>
        <b/>
        <color theme="1"/>
      </rPr>
      <t>On-Market Status:</t>
    </r>
    <r>
      <rPr>
        <rFont val="Arial"/>
        <color theme="1"/>
      </rPr>
      <t xml:space="preserve"> Listed on the MLS with a Full service agent, Flat Fee MLS or Limited Service Listings, FSBO, Off Market Only
</t>
    </r>
    <r>
      <rPr>
        <rFont val="Arial"/>
        <b/>
        <color theme="1"/>
      </rPr>
      <t>Year Built:</t>
    </r>
    <r>
      <rPr>
        <rFont val="Arial"/>
        <color theme="1"/>
      </rPr>
      <t xml:space="preserve"> 1800-2025
</t>
    </r>
    <r>
      <rPr>
        <rFont val="Arial"/>
        <b/>
        <color theme="1"/>
      </rPr>
      <t>Property Condition:</t>
    </r>
    <r>
      <rPr>
        <rFont val="Arial"/>
        <color theme="1"/>
      </rPr>
      <t xml:space="preserve"> Move in Ready with Modern Finishes, Move in Ready with Older Finishes, Needs Few Repairs, Needs Major Repairs
</t>
    </r>
    <r>
      <rPr>
        <rFont val="Arial"/>
        <b/>
        <color theme="1"/>
      </rPr>
      <t>Minimum/Maximum Purchase Price:</t>
    </r>
    <r>
      <rPr>
        <rFont val="Arial"/>
        <color theme="1"/>
      </rPr>
      <t xml:space="preserve"> 10,000-10,000,000
</t>
    </r>
    <r>
      <rPr>
        <rFont val="Arial"/>
        <b/>
        <color theme="1"/>
      </rPr>
      <t>Timeframe:</t>
    </r>
    <r>
      <rPr>
        <rFont val="Arial"/>
        <color theme="1"/>
      </rPr>
      <t xml:space="preserve"> 1 - 7 Days, 1 to 4 Weeks, 3 to 6 Months, 6 to 12 Months, 12+ Months
</t>
    </r>
    <r>
      <rPr>
        <rFont val="Arial"/>
        <b/>
        <color theme="1"/>
      </rPr>
      <t>Other Notes:</t>
    </r>
    <r>
      <rPr>
        <rFont val="Arial"/>
        <color theme="1"/>
      </rPr>
      <t xml:space="preserve"> Very flexible.</t>
    </r>
  </si>
  <si>
    <r>
      <rPr>
        <rFont val="Arial"/>
        <b/>
        <color theme="1"/>
        <sz val="10.0"/>
      </rPr>
      <t>Full States:</t>
    </r>
    <r>
      <rPr>
        <rFont val="Arial"/>
        <color theme="1"/>
        <sz val="10.0"/>
      </rPr>
      <t xml:space="preserve"> ---
</t>
    </r>
    <r>
      <rPr>
        <rFont val="Arial"/>
        <b/>
        <color theme="1"/>
        <sz val="10.0"/>
      </rPr>
      <t>Zip Codes:</t>
    </r>
    <r>
      <rPr>
        <rFont val="Arial"/>
        <color theme="1"/>
        <sz val="10.0"/>
      </rPr>
      <t xml:space="preserve"> ---
Illinois:
62001, 62025, 62026, 62040, 62208, 62220, 62221, 62223, 62225, 62232, 62233, 62234, 62241, 62242,
62244, 62249, 62258, 62260, 62264, 62275, 62277, 62278, 62285, 62293, 62294, 62298
Missouri:
63101, 63005, 63006, 63010, 63011, 63012, 63015, 63016, 63017, 63021, 63025, 63026, 63031, 63033,
63034, 63038, 63039, 63040, 63042, 63043, 63044, 63049, 63051, 63052, 63055, 63069, 63073, 63074,
63088, 63089, 63101, 63103, 63104, 63105, 63108, 63109, 63110, 63111, 63112, 63114, 63116, 63117,
63118, 63119, 63121, 63122, 63123, 63124, 63125, 63126, 63127, 63128, 63129, 63130, 63131, 63132,
63133, 63134, 63135, 63136, 63137, 63138, 63139, 63141, 63143, 63144, 63146, 63301, 63303, 63304,
63332, 63348, 63362, 63365, 63366, 63367, 63368, 63369, 63376, 63379, 63385, 63386, 63389, 63390</t>
    </r>
  </si>
  <si>
    <r>
      <rPr>
        <rFont val="Arial"/>
        <b/>
        <color theme="1"/>
      </rPr>
      <t>Full States:</t>
    </r>
    <r>
      <rPr>
        <rFont val="Arial"/>
        <color theme="1"/>
      </rPr>
      <t xml:space="preserve"> ---
</t>
    </r>
    <r>
      <rPr>
        <rFont val="Arial"/>
        <b/>
        <color theme="1"/>
      </rPr>
      <t>Zip Codes:</t>
    </r>
    <r>
      <rPr>
        <rFont val="Arial"/>
        <color theme="1"/>
      </rPr>
      <t xml:space="preserve">
Illinois:
62001, 62025, 62026, 62040, 62208, 62220, 62221, 62223, 62225, 62232, 62233, 62234, 62241, 62242,
62244, 62249, 62258, 62260, 62264, 62275, 62277, 62278, 62285, 62293, 62294, 62298
Missouri:
63101, 63005, 63006, 63010, 63011, 63012, 63015, 63016, 63017, 63021, 63025, 63026, 63031, 63033,
63034, 63038, 63039, 63040, 63042, 63043, 63044, 63049, 63051, 63052, 63055, 63069, 63073, 63074,
63088, 63089, 63101, 63103, 63104, 63105, 63108, 63109, 63110, 63111, 63112, 63114, 63116, 63117,
63118, 63119, 63121, 63122, 63123, 63124, 63125, 63126, 63127, 63128, 63129, 63130, 63131, 63132,
63133, 63134, 63135, 63136, 63137, 63138, 63139, 63141, 63143, 63144, 63146, 63301, 63303, 63304,
63332, 63348, 63362, 63365, 63366, 63367, 63368, 63369, 63376, 63379, 63385, 63386, 63389, 63390</t>
    </r>
  </si>
  <si>
    <r>
      <rPr>
        <rFont val="Arial"/>
        <b/>
        <color theme="1"/>
      </rPr>
      <t>Full States:</t>
    </r>
    <r>
      <rPr>
        <rFont val="Arial"/>
        <color theme="1"/>
      </rPr>
      <t xml:space="preserve"> MO
</t>
    </r>
    <r>
      <rPr>
        <rFont val="Arial"/>
        <b/>
        <color theme="1"/>
      </rPr>
      <t>Zip Codes:</t>
    </r>
    <r>
      <rPr>
        <rFont val="Arial"/>
        <color theme="1"/>
      </rPr>
      <t xml:space="preserve"> ---</t>
    </r>
  </si>
  <si>
    <t>Ryan Wessels</t>
  </si>
  <si>
    <t>James Roy Real Estate</t>
  </si>
  <si>
    <t>https://app.hubspot.com/contacts/3298701/record/0-2/33048564755?eschref=%2Fcontacts%2F3298701%2Frecord%2F0-1%2F118763633155</t>
  </si>
  <si>
    <t>Wholesale, Novation</t>
  </si>
  <si>
    <t>TEST, Licensed Agent</t>
  </si>
  <si>
    <r>
      <rPr>
        <rFont val="Arial"/>
        <b/>
        <color theme="1"/>
      </rPr>
      <t>Property Type:</t>
    </r>
    <r>
      <rPr>
        <rFont val="Arial"/>
        <color theme="1"/>
      </rPr>
      <t xml:space="preserve"> Single Family Residence, Mobile Home (with Land), Multi-Family Residential (Duplex - Quadplex), Townhomes
</t>
    </r>
    <r>
      <rPr>
        <rFont val="Arial"/>
        <b/>
        <color theme="1"/>
      </rPr>
      <t>On-Market Status:</t>
    </r>
    <r>
      <rPr>
        <rFont val="Arial"/>
        <color theme="1"/>
      </rPr>
      <t xml:space="preserve"> Off Market Only
</t>
    </r>
    <r>
      <rPr>
        <rFont val="Arial"/>
        <b/>
        <color theme="1"/>
      </rPr>
      <t>Year Built:</t>
    </r>
    <r>
      <rPr>
        <rFont val="Arial"/>
        <color theme="1"/>
      </rPr>
      <t xml:space="preserve"> 1950+
</t>
    </r>
    <r>
      <rPr>
        <rFont val="Arial"/>
        <b/>
        <color theme="1"/>
      </rPr>
      <t>Property Condition:</t>
    </r>
    <r>
      <rPr>
        <rFont val="Arial"/>
        <color theme="1"/>
      </rPr>
      <t xml:space="preserve"> Needs Few Repairs, Needs Major Repairs
</t>
    </r>
    <r>
      <rPr>
        <rFont val="Arial"/>
        <b/>
        <color theme="1"/>
      </rPr>
      <t>Minimum/Maximum Purchase Price:</t>
    </r>
    <r>
      <rPr>
        <rFont val="Arial"/>
        <color theme="1"/>
      </rPr>
      <t xml:space="preserve"> 50K-750K
</t>
    </r>
    <r>
      <rPr>
        <rFont val="Arial"/>
        <b/>
        <color theme="1"/>
      </rPr>
      <t>Ti meframe:</t>
    </r>
    <r>
      <rPr>
        <rFont val="Arial"/>
        <color theme="1"/>
      </rPr>
      <t xml:space="preserve">1 - 7 Days, 1 to 4 Weeks, 3 to 6 Months, 6 to 12 Months
</t>
    </r>
    <r>
      <rPr>
        <rFont val="Arial"/>
        <b/>
        <color theme="1"/>
      </rPr>
      <t>Other Notes:</t>
    </r>
    <r>
      <rPr>
        <rFont val="Arial"/>
        <color theme="1"/>
      </rPr>
      <t xml:space="preserve"> Nothing</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</si>
  <si>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</si>
  <si>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33647
33511
33578
33612
33810
33615
33610
33617
33614
33619
33579
33624
33604
33613
33594
33611
33596
33570
33626
33510
33625
33556
33584
33618
33558
33569
33563
33598
33573
33629
33547
33634
33607
33572
33566
33606
33603
33549
33635
33609
33637
33534
33559
33565
33527
33605
33602
33616
33592
33567
33548
33651
33697
33621
33663
33690
33662
33661
33586
33622
33503
33509
33508
33530
33550
33564
33568
33571
33575
33583
33587
33595
33601
33608
33620
33623
33630
33633
33631
33650
33655
33664
33673
33672
33675
33674
33679
33677
33681
33680
33682
33686
33688
33687
33689
33694
33646
33660
33684
33685</t>
    </r>
  </si>
  <si>
    <r>
      <rPr>
        <rFont val="Arial"/>
        <b/>
        <color theme="1"/>
        <sz val="10.0"/>
      </rPr>
      <t>Full States:</t>
    </r>
    <r>
      <rPr>
        <rFont val="Arial"/>
        <color theme="1"/>
        <sz val="10.0"/>
      </rPr>
      <t xml:space="preserve"> ---
</t>
    </r>
    <r>
      <rPr>
        <rFont val="Arial"/>
        <b/>
        <color theme="1"/>
        <sz val="10.0"/>
      </rPr>
      <t>Zip Codes:</t>
    </r>
    <r>
      <rPr>
        <rFont val="Arial"/>
        <color theme="1"/>
        <sz val="10.0"/>
      </rPr>
      <t xml:space="preserve"> 
34698
33710
34683
33756
33713
33702
33771
33764
33705
34684
33755
33781
33703
33770
33707
34689
33782
33772
33709
33712
34677
33774
33714
33763
34695
33761
33711
33777
33701
33759
33704
33773
33760
34685
33716
33706
33778
33765
33708
33776
34688
33767
33762
33715
33785
33786
33744
33728
33737
34681
34682
34697
34660
33758
33757
33766
33769
33775
33779
33780
33784
33729
33731
33730
33733
33732
33736
33734
33738
33741
33740
33743
33742
33747
34221
34208
34203
34207
34209
34243
34205
34219
34202
34212
34210
34211
34222
34251
34217
34201
34228
34215
34216
34250
34204
34206
34218
34220
34260
34264
34270
34280
34282
34281
34293
34232
34231
34243
34266
34287
34238
34275
34234
34286
34285
34233
34223
34237
34241
34292
34235
34239
34288
34240
34236
33981
34291
34242
34229
34289
34228
34278
34230
34272
34274
34277
34276
34284
34295
34249
34290
33844
33810
33880
33881
34759
33830
33803
33884
33813
33823
33809
33801
33837
33547
33811
33825
33860
33805
33897
33898
33868
33896
33812
33815
33843
33841
33853
33850
33859
33834
33838
33839
33827
33849
33846
33863
33867
33877
33807
33855
33856
33858
33882
33883
33888
33885
33802
33804
33806
33820
33831
33836
33835
33840
33845
33847
33851
33854
34668
34655
34638
34653
33543
34639
34667
33544
33556
33558
34652
34654
34689
33545
33541
33542
33525
33549
34691
33559
33523
34610
34669
34690
33540
34637
33576
34674
34673
34679
34680
34692
34656
33524
33526
33537
33539
33574
33593</t>
    </r>
  </si>
  <si>
    <t>James Roy</t>
  </si>
  <si>
    <t>Kernvestors</t>
  </si>
  <si>
    <t>https://app.hubspot.com/contacts/3298701/record/0-2/33840257191?eschref=%2Fcontacts%2F3298701%2Frecord%2F0-1%2F115859788672</t>
  </si>
  <si>
    <t>Sub To, Creative / Seller Finance, Wholesale, Direct Purchase</t>
  </si>
  <si>
    <t>Waiting on Referral Agreement</t>
  </si>
  <si>
    <r>
      <rPr>
        <rFont val="Arial"/>
        <b/>
        <color theme="1"/>
      </rPr>
      <t xml:space="preserve">Property Type: </t>
    </r>
    <r>
      <rPr>
        <rFont val="Arial"/>
        <b val="0"/>
        <color theme="1"/>
      </rPr>
      <t>Single Family Residence, Land, Multi-Family Residential (Duplex - Quadplex), Townhomes, Condominiums</t>
    </r>
    <r>
      <rPr>
        <rFont val="Arial"/>
        <b/>
        <color theme="1"/>
      </rPr>
      <t xml:space="preserve">
On-Market Status: </t>
    </r>
    <r>
      <rPr>
        <rFont val="Arial"/>
        <b val="0"/>
        <color theme="1"/>
      </rPr>
      <t>Listed on the MLS with a Full service agent, FSBO, Off Market Only</t>
    </r>
    <r>
      <rPr>
        <rFont val="Arial"/>
        <b/>
        <color theme="1"/>
      </rPr>
      <t xml:space="preserve">
Year Built: </t>
    </r>
    <r>
      <rPr>
        <rFont val="Arial"/>
        <b val="0"/>
        <color theme="1"/>
      </rPr>
      <t>1950 to 2015</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100,000 to $500,000</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Autohunt</t>
    </r>
    <r>
      <rPr>
        <rFont val="Arial"/>
        <b/>
        <color theme="1"/>
      </rPr>
      <t xml:space="preserve">
Other Notes: </t>
    </r>
  </si>
  <si>
    <r>
      <rPr>
        <rFont val="Arial"/>
        <b/>
        <color theme="1"/>
      </rPr>
      <t xml:space="preserve">Full States: ---
Zip Codes: 
Bakersfield </t>
    </r>
    <r>
      <rPr>
        <rFont val="Arial"/>
        <b val="0"/>
        <color theme="1"/>
      </rPr>
      <t xml:space="preserve">       93301, 93304, 93305, 93306, 93307, 93308, 93309, 93311, 93312, 93313</t>
    </r>
    <r>
      <rPr>
        <rFont val="Arial"/>
        <b/>
        <color theme="1"/>
      </rPr>
      <t xml:space="preserve">, 93314
</t>
    </r>
    <r>
      <rPr>
        <rFont val="Arial"/>
        <b val="0"/>
        <color theme="1"/>
      </rPr>
      <t>Delan</t>
    </r>
    <r>
      <rPr>
        <rFont val="Arial"/>
        <b/>
        <color theme="1"/>
      </rPr>
      <t xml:space="preserve">o       </t>
    </r>
    <r>
      <rPr>
        <rFont val="Arial"/>
        <b val="0"/>
        <color theme="1"/>
      </rPr>
      <t xml:space="preserve"> 9321</t>
    </r>
    <r>
      <rPr>
        <rFont val="Arial"/>
        <b/>
        <color theme="1"/>
      </rPr>
      <t xml:space="preserve">5
Arvin  </t>
    </r>
    <r>
      <rPr>
        <rFont val="Arial"/>
        <b val="0"/>
        <color theme="1"/>
      </rPr>
      <t xml:space="preserve">     </t>
    </r>
    <r>
      <rPr>
        <rFont val="Arial"/>
        <b/>
        <color theme="1"/>
      </rPr>
      <t xml:space="preserve"> 93203
S</t>
    </r>
    <r>
      <rPr>
        <rFont val="Arial"/>
        <b val="0"/>
        <color theme="1"/>
      </rPr>
      <t>hafte</t>
    </r>
    <r>
      <rPr>
        <rFont val="Arial"/>
        <b/>
        <color theme="1"/>
      </rPr>
      <t xml:space="preserve">r      </t>
    </r>
    <r>
      <rPr>
        <rFont val="Arial"/>
        <b val="0"/>
        <color theme="1"/>
      </rPr>
      <t xml:space="preserve">  932</t>
    </r>
    <r>
      <rPr>
        <rFont val="Arial"/>
        <b/>
        <color theme="1"/>
      </rPr>
      <t xml:space="preserve">63
Lamont   </t>
    </r>
    <r>
      <rPr>
        <rFont val="Arial"/>
        <b val="0"/>
        <color theme="1"/>
      </rPr>
      <t xml:space="preserve">     93241
</t>
    </r>
    <r>
      <rPr>
        <rFont val="Arial"/>
        <b/>
        <color theme="1"/>
      </rPr>
      <t xml:space="preserve">Taft        93268
</t>
    </r>
    <r>
      <rPr>
        <rFont val="Arial"/>
        <b val="0"/>
        <color theme="1"/>
      </rPr>
      <t xml:space="preserve">
Ridgecrest </t>
    </r>
    <r>
      <rPr>
        <rFont val="Arial"/>
        <b/>
        <color theme="1"/>
      </rPr>
      <t xml:space="preserve">       93555</t>
    </r>
    <r>
      <rPr>
        <rFont val="Arial"/>
        <b val="0"/>
        <color theme="1"/>
      </rPr>
      <t>, 935</t>
    </r>
    <r>
      <rPr>
        <rFont val="Arial"/>
        <b/>
        <color theme="1"/>
      </rPr>
      <t>56
Cali</t>
    </r>
    <r>
      <rPr>
        <rFont val="Arial"/>
        <b val="0"/>
        <color theme="1"/>
      </rPr>
      <t>forni</t>
    </r>
    <r>
      <rPr>
        <rFont val="Arial"/>
        <b/>
        <color theme="1"/>
      </rPr>
      <t>a City        93</t>
    </r>
    <r>
      <rPr>
        <rFont val="Arial"/>
        <b val="0"/>
        <color theme="1"/>
      </rPr>
      <t xml:space="preserve">504, </t>
    </r>
    <r>
      <rPr>
        <rFont val="Arial"/>
        <b/>
        <color theme="1"/>
      </rPr>
      <t>93505
Tehac</t>
    </r>
    <r>
      <rPr>
        <rFont val="Arial"/>
        <b val="0"/>
        <color theme="1"/>
      </rPr>
      <t xml:space="preserve">hapi </t>
    </r>
    <r>
      <rPr>
        <rFont val="Arial"/>
        <b/>
        <color theme="1"/>
      </rPr>
      <t xml:space="preserve">       93561</t>
    </r>
    <r>
      <rPr>
        <rFont val="Arial"/>
        <b val="0"/>
        <color theme="1"/>
      </rPr>
      <t xml:space="preserve">
Was</t>
    </r>
    <r>
      <rPr>
        <rFont val="Arial"/>
        <b/>
        <color theme="1"/>
      </rPr>
      <t>co        9</t>
    </r>
    <r>
      <rPr>
        <rFont val="Arial"/>
        <b val="0"/>
        <color theme="1"/>
      </rPr>
      <t xml:space="preserve">3280
</t>
    </r>
    <r>
      <rPr>
        <rFont val="Arial"/>
        <b/>
        <color theme="1"/>
      </rPr>
      <t xml:space="preserve">
Lake Isabell</t>
    </r>
    <r>
      <rPr>
        <rFont val="Arial"/>
        <b val="0"/>
        <color theme="1"/>
      </rPr>
      <t xml:space="preserve">a    </t>
    </r>
    <r>
      <rPr>
        <rFont val="Arial"/>
        <b/>
        <color theme="1"/>
      </rPr>
      <t xml:space="preserve">    93240
Ker</t>
    </r>
    <r>
      <rPr>
        <rFont val="Arial"/>
        <b val="0"/>
        <color theme="1"/>
      </rPr>
      <t>nville        93238</t>
    </r>
    <r>
      <rPr>
        <rFont val="Arial"/>
        <b/>
        <color theme="1"/>
      </rPr>
      <t xml:space="preserve">
McFarland    </t>
    </r>
    <r>
      <rPr>
        <rFont val="Arial"/>
        <b val="0"/>
        <color theme="1"/>
      </rPr>
      <t xml:space="preserve">    9</t>
    </r>
    <r>
      <rPr>
        <rFont val="Arial"/>
        <b/>
        <color theme="1"/>
      </rPr>
      <t xml:space="preserve">3250
Oakhurst  </t>
    </r>
    <r>
      <rPr>
        <rFont val="Arial"/>
        <b val="0"/>
        <color theme="1"/>
      </rPr>
      <t xml:space="preserve">     </t>
    </r>
    <r>
      <rPr>
        <rFont val="Arial"/>
        <b/>
        <color theme="1"/>
      </rPr>
      <t xml:space="preserve"> 93644
Coarse</t>
    </r>
    <r>
      <rPr>
        <rFont val="Arial"/>
        <b val="0"/>
        <color theme="1"/>
      </rPr>
      <t xml:space="preserve">gold </t>
    </r>
    <r>
      <rPr>
        <rFont val="Arial"/>
        <b/>
        <color theme="1"/>
      </rPr>
      <t xml:space="preserve">       93614
</t>
    </r>
    <r>
      <rPr>
        <rFont val="Arial"/>
        <b val="0"/>
        <color theme="1"/>
      </rPr>
      <t xml:space="preserve">
Sant</t>
    </r>
    <r>
      <rPr>
        <rFont val="Arial"/>
        <b/>
        <color theme="1"/>
      </rPr>
      <t xml:space="preserve">a Maria       </t>
    </r>
    <r>
      <rPr>
        <rFont val="Arial"/>
        <b val="0"/>
        <color theme="1"/>
      </rPr>
      <t xml:space="preserve"> 93454, 93455, 93458
Grover Beach        93433
Arroyo Grande        93420
Pismo Beach        93449
Atascadero        93422
Paso Robles        93446</t>
    </r>
  </si>
  <si>
    <r>
      <rPr>
        <rFont val="Arial"/>
        <b/>
        <color theme="1"/>
      </rPr>
      <t xml:space="preserve">Full States: ---
Zip Codes: 
Bakersfield </t>
    </r>
    <r>
      <rPr>
        <rFont val="Arial"/>
        <b val="0"/>
        <color theme="1"/>
      </rPr>
      <t xml:space="preserve">       93301, 93304, 93305, 93306, 93307, 93308, 93309, 93311, 93312, 93313</t>
    </r>
    <r>
      <rPr>
        <rFont val="Arial"/>
        <b/>
        <color theme="1"/>
      </rPr>
      <t xml:space="preserve">, 93314
</t>
    </r>
    <r>
      <rPr>
        <rFont val="Arial"/>
        <b val="0"/>
        <color theme="1"/>
      </rPr>
      <t>Delan</t>
    </r>
    <r>
      <rPr>
        <rFont val="Arial"/>
        <b/>
        <color theme="1"/>
      </rPr>
      <t xml:space="preserve">o       </t>
    </r>
    <r>
      <rPr>
        <rFont val="Arial"/>
        <b val="0"/>
        <color theme="1"/>
      </rPr>
      <t xml:space="preserve"> 9321</t>
    </r>
    <r>
      <rPr>
        <rFont val="Arial"/>
        <b/>
        <color theme="1"/>
      </rPr>
      <t xml:space="preserve">5
Arvin  </t>
    </r>
    <r>
      <rPr>
        <rFont val="Arial"/>
        <b val="0"/>
        <color theme="1"/>
      </rPr>
      <t xml:space="preserve">     </t>
    </r>
    <r>
      <rPr>
        <rFont val="Arial"/>
        <b/>
        <color theme="1"/>
      </rPr>
      <t xml:space="preserve"> 93203
S</t>
    </r>
    <r>
      <rPr>
        <rFont val="Arial"/>
        <b val="0"/>
        <color theme="1"/>
      </rPr>
      <t>hafte</t>
    </r>
    <r>
      <rPr>
        <rFont val="Arial"/>
        <b/>
        <color theme="1"/>
      </rPr>
      <t xml:space="preserve">r      </t>
    </r>
    <r>
      <rPr>
        <rFont val="Arial"/>
        <b val="0"/>
        <color theme="1"/>
      </rPr>
      <t xml:space="preserve">  932</t>
    </r>
    <r>
      <rPr>
        <rFont val="Arial"/>
        <b/>
        <color theme="1"/>
      </rPr>
      <t xml:space="preserve">63
Lamont   </t>
    </r>
    <r>
      <rPr>
        <rFont val="Arial"/>
        <b val="0"/>
        <color theme="1"/>
      </rPr>
      <t xml:space="preserve">     93241
</t>
    </r>
    <r>
      <rPr>
        <rFont val="Arial"/>
        <b/>
        <color theme="1"/>
      </rPr>
      <t xml:space="preserve">Taft        93268
</t>
    </r>
    <r>
      <rPr>
        <rFont val="Arial"/>
        <b val="0"/>
        <color theme="1"/>
      </rPr>
      <t xml:space="preserve">
Ridgecrest </t>
    </r>
    <r>
      <rPr>
        <rFont val="Arial"/>
        <b/>
        <color theme="1"/>
      </rPr>
      <t xml:space="preserve">       93555</t>
    </r>
    <r>
      <rPr>
        <rFont val="Arial"/>
        <b val="0"/>
        <color theme="1"/>
      </rPr>
      <t>, 935</t>
    </r>
    <r>
      <rPr>
        <rFont val="Arial"/>
        <b/>
        <color theme="1"/>
      </rPr>
      <t>56
Cali</t>
    </r>
    <r>
      <rPr>
        <rFont val="Arial"/>
        <b val="0"/>
        <color theme="1"/>
      </rPr>
      <t>forni</t>
    </r>
    <r>
      <rPr>
        <rFont val="Arial"/>
        <b/>
        <color theme="1"/>
      </rPr>
      <t>a City        93</t>
    </r>
    <r>
      <rPr>
        <rFont val="Arial"/>
        <b val="0"/>
        <color theme="1"/>
      </rPr>
      <t xml:space="preserve">504, </t>
    </r>
    <r>
      <rPr>
        <rFont val="Arial"/>
        <b/>
        <color theme="1"/>
      </rPr>
      <t>93505
Tehac</t>
    </r>
    <r>
      <rPr>
        <rFont val="Arial"/>
        <b val="0"/>
        <color theme="1"/>
      </rPr>
      <t xml:space="preserve">hapi </t>
    </r>
    <r>
      <rPr>
        <rFont val="Arial"/>
        <b/>
        <color theme="1"/>
      </rPr>
      <t xml:space="preserve">       93561</t>
    </r>
    <r>
      <rPr>
        <rFont val="Arial"/>
        <b val="0"/>
        <color theme="1"/>
      </rPr>
      <t xml:space="preserve">
Was</t>
    </r>
    <r>
      <rPr>
        <rFont val="Arial"/>
        <b/>
        <color theme="1"/>
      </rPr>
      <t>co        9</t>
    </r>
    <r>
      <rPr>
        <rFont val="Arial"/>
        <b val="0"/>
        <color theme="1"/>
      </rPr>
      <t xml:space="preserve">3280
</t>
    </r>
    <r>
      <rPr>
        <rFont val="Arial"/>
        <b/>
        <color theme="1"/>
      </rPr>
      <t xml:space="preserve">
Lake Isabell</t>
    </r>
    <r>
      <rPr>
        <rFont val="Arial"/>
        <b val="0"/>
        <color theme="1"/>
      </rPr>
      <t xml:space="preserve">a    </t>
    </r>
    <r>
      <rPr>
        <rFont val="Arial"/>
        <b/>
        <color theme="1"/>
      </rPr>
      <t xml:space="preserve">    93240
Ker</t>
    </r>
    <r>
      <rPr>
        <rFont val="Arial"/>
        <b val="0"/>
        <color theme="1"/>
      </rPr>
      <t>nville        93238</t>
    </r>
    <r>
      <rPr>
        <rFont val="Arial"/>
        <b/>
        <color theme="1"/>
      </rPr>
      <t xml:space="preserve">
McFarland    </t>
    </r>
    <r>
      <rPr>
        <rFont val="Arial"/>
        <b val="0"/>
        <color theme="1"/>
      </rPr>
      <t xml:space="preserve">    9</t>
    </r>
    <r>
      <rPr>
        <rFont val="Arial"/>
        <b/>
        <color theme="1"/>
      </rPr>
      <t xml:space="preserve">3250
Oakhurst  </t>
    </r>
    <r>
      <rPr>
        <rFont val="Arial"/>
        <b val="0"/>
        <color theme="1"/>
      </rPr>
      <t xml:space="preserve">     </t>
    </r>
    <r>
      <rPr>
        <rFont val="Arial"/>
        <b/>
        <color theme="1"/>
      </rPr>
      <t xml:space="preserve"> 93644
Coarse</t>
    </r>
    <r>
      <rPr>
        <rFont val="Arial"/>
        <b val="0"/>
        <color theme="1"/>
      </rPr>
      <t xml:space="preserve">gold </t>
    </r>
    <r>
      <rPr>
        <rFont val="Arial"/>
        <b/>
        <color theme="1"/>
      </rPr>
      <t xml:space="preserve">       93614
</t>
    </r>
    <r>
      <rPr>
        <rFont val="Arial"/>
        <b val="0"/>
        <color theme="1"/>
      </rPr>
      <t xml:space="preserve">
Sant</t>
    </r>
    <r>
      <rPr>
        <rFont val="Arial"/>
        <b/>
        <color theme="1"/>
      </rPr>
      <t xml:space="preserve">a Maria       </t>
    </r>
    <r>
      <rPr>
        <rFont val="Arial"/>
        <b val="0"/>
        <color theme="1"/>
      </rPr>
      <t xml:space="preserve"> 93454, 93455, 93458
Grover Beach        93433
Arroyo Grande        93420
Pismo Beach        93449
Atascadero        93422
Paso Robles        93446</t>
    </r>
  </si>
  <si>
    <t xml:space="preserve">Full States: ---
Zip Codes: 
Ventura County
Camarillo: 93010, 93012
Fillmore: 93015
Moorpark: 93021
Ojai: 93023
Oxnard: 93030, 93031, 93032, 93033, 93034, 93035, 93036
Port Hueneme: 93041
Santa Paula: 93060
Simi Valley: 93062, 93063, 93064, 93065, 93093, 93094, 93099
Thousand Oaks: 91360, 91362
Ventura (San Buenaventura): 93001, 93003, 93004
Los Angeles County
Agoura Hills: 91301, 91376, 91377
Alhambra: 91801, 91803
Arcadia: 91006, 91007
Artesia: 90701
Avalon: 90704
Azusa: 91702
Baldwin Park: 91706
Bell: 90201
Bell Gardens: 90201
Bellflower: 90706
Beverly Hills: 90210, 90211, 90212
Bradbury: 91008
Burbank: 91501, 91502, 91503, 91504, 91505, 91506
Calabasas: 91302
Carson: 90745, 90746, 90747, 90749, 90810
Cerritos: 90703
Claremont: 91711
Commerce: 90040
Compton: 90220, 90221, 90222, 90223, 90224
Covina: 91722, 91723, 91724
Cudahy: 90201
Culver City: 90230, 90231, 90232
Diamond Bar: 91765
Downey: 90240, 90241, 90242
Duarte: 91008, 91010
El Monte: 91731, 91732, 91733
El Segundo: 90245
Gardena: 90247, 90248, 90249
Glendale: 91201, 91202, 91203, 91204, 91205, 91206, 91207, 91208, 91209, 91210, 91214
Glendora: 91740, 91741
Hawaiian Gardens: 90716
Hawthorne: 90250, 90251
Hermosa Beach: 90254
Hidden Hills: 91302
Huntington Park: 90255
Industry: 91744, 91745, 91746, 91748, 91789
Inglewood: 90301, 90302, 90303, 90304, 90305
Irwindale: 91706
La Cañada Flintridge: 91011
La Habra Heights: 90631
La Mirada: 90638
La Puente: 91744, 91745, 91746
La Verne: 91750
Lakewood: 90712, 90713, 90714, 90715, 90716
Lancaster: 93534, 93535, 93536, 93539
Lawndale: 90260
Lomita: 90717
Long Beach: 90802, 90803, 90804, 90805, 90806, 90807, 90808, 90809, 90810, 90813, 90814, 90815, 90822, 90831, 90832, 90833, 90834, 90835, 90840, 90842, 90844, 90846, 90847, 90853
Los Angeles: 90001 – 90089 (all numbers), 90091, 90093, 90094, 90095, 90096, 90097, 90099, 90101, 90102, 90103, 90174, 90185, 90189
Lynwood: 90262
Malibu: 90263, 90264, 90265
Manhattan Beach: 90266, 90267
Maywood: 90270
Monrovia: 91016, 91017
Montebello: 90640
Monterey Park: 91754, 91755, 91756
Norwalk: 90650, 90651, 90652
Palmdale: 93550, 93551, 93552, 93590, 93591, 93592, 93599
Palos Verdes Estates: 90274
Paramount: 90723
Pasadena: 91101, 91102, 91103, 91104, 91105, 91106, 91107, 91108, 91109, 91110, 91114, 91115, 91116, 91117, 91118, 91121, 91123, 91124, 91125, 91126, 91129, 91182, 91184, 91185, 91188, 91189, 91199
Pico Rivera: 90660, 90661, 90662
Pomona: 91766, 91767, 91768, 91769, 91797
Rancho Palos Verdes: 90275
Redondo Beach: 90277, 90278
Rolling Hills: 90274
Rolling Hills Estates: 90274
Rosemead: 91770, 91771, 91772
San Dimas: 91773
San Fernando: 91340, 91341
San Gabriel: 91775, 91776, 91777, 91778
San Marino: 91108, 91118
Santa Clarita: 91350, 91351, 91354, 91355, 91380, 91381, 91382, 91383, 91384, 91385, 91386, 91387, 91390
Santa Fe Springs: 90670
Santa Monica: 90401, 90402, 90403, 90404, 90405, 90406, 90407, 90408, 90409, 90410, 90411
Sierra Madre: 91024, 91025
Signal Hill: 90755
South El Monte: 91733
South Gate: 90280
South Pasadena: 91030, 91031
Temple City: 91780
Torrance: 90501, 90502, 90503, 90504, 90505, 90506, 90507, 90508, 90509, 90510
Vernon: 90058
Walnut: 91788, 91789, 91795
West Covina: 91790, 91791, 91792, 91793
West Hollywood: 90046, 90048, 90069
Westlake Village: 91361, 91362
Whittier: 90601, 90602, 90603, 90604, 90605, 90606, 90607, 90608, 90609, 90610
Kings County
Avenal: 93204
Corcoran: 93212
Hanford: 93230
Lemoore: 93245
Tulare County
Dinuba: 93618
Exeter: 93221
Farmersville: 93223
Lindsay: 93247
Porterville: 93257
Tulare: 93274, 93275
Visalia: 93277, 93278, 93279, 93290, 93291, 93292
Woodlake: 93286
San Diego County
Carlsbad: 92008, 92009, 92010, 92011, 92018
Chula Vista: 91909, 91910, 91911, 91912, 91913, 91914, 91915, 91921
Coronado: 92118
Del Mar: 92014
El Cajon: 92019, 92020, 92021, 92022
Encinitas: 92023, 92024
Escondido: 92025, 92026, 92027, 92029, 92030, 92033, 92046
Imperial Beach: 91932, 91933
La Mesa: 91941, 91942, 91943, 91944
Lemon Grove: 91945, 91946
National City: 91950, 91951
Oceanside: 92049, 92051, 92052, 92054, 92055, 92056, 92057, 92058
Poway: 92064, 92074
San Diego: 92101 – 92124 (all numbers), 92126 – 92132, 92134 – 92140, 92142 – 92145, 92147, 92149 – 92155, 92158 – 92179, 92182, 92184, 92186, 92190 – 92199
San Marcos: 92069, 92078, 92079, 92096
Santee: 92071, 92072
Solana Beach: 92075
Vista: 92081, 92082, 92083, 92084, 92085
Orange County
Aliso Viejo: 92656
Anaheim: 92801, 92802, 92803, 92804, 92805, 92806, 92807, 92808, 92809, 92812, 92814, 92815, 92816, 92817, 92825, 92850, 92899
Brea: 92821, 92822, 92823
Buena Park: 90620, 90621, 90622, 90623, 90624
Costa Mesa: 92626, 92627, 92628
Cypress: 90630
Dana Point: 92624, 92629
Fountain Valley: 92708, 92728
Fullerton: 92831, 92832, 92833, 92834, 92835, 92836, 92837, 92838
Garden Grove: 92840, 92841, 92842, 92843, 92844, 92845, 92846
Huntington Beach: 92605, 92615, 92646, 92647, 92648, 92649
Irvine: 92602, 92603, 92604, 92606, 92612, 92614, 92616, 92617, 92618
</t>
  </si>
  <si>
    <t>Joy Gebarah</t>
  </si>
  <si>
    <t>Freedom Holdings USA</t>
  </si>
  <si>
    <t>https://app.hubspot.com/contacts/3298701/record/0-2/34668414049</t>
  </si>
  <si>
    <r>
      <rPr>
        <rFont val="Arial"/>
        <b/>
        <color theme="1"/>
      </rPr>
      <t xml:space="preserve">Property Type: </t>
    </r>
    <r>
      <rPr>
        <rFont val="Arial"/>
        <b val="0"/>
        <color theme="1"/>
      </rPr>
      <t>Single Family Residence, Land, Mobile Home (with Land), Manufactured Home, Multi-Family Residential (Duplex - Quadplex), Multi-Family Commercial (Fiveplex+), Townhomes, Condominiums, Farm</t>
    </r>
    <r>
      <rPr>
        <rFont val="Arial"/>
        <b/>
        <color theme="1"/>
      </rPr>
      <t xml:space="preserve">
On-Market Status: </t>
    </r>
    <r>
      <rPr>
        <rFont val="Arial"/>
        <b val="0"/>
        <color theme="1"/>
      </rPr>
      <t>Listed on the MLS with a Full service agent, Flat Fee MLS or Limited Service Listings, FSBO</t>
    </r>
    <r>
      <rPr>
        <rFont val="Arial"/>
        <b/>
        <color theme="1"/>
      </rPr>
      <t xml:space="preserve">
Year Built: </t>
    </r>
    <r>
      <rPr>
        <rFont val="Arial"/>
        <b val="0"/>
        <color theme="1"/>
      </rPr>
      <t>1960s and newer</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 xml:space="preserve">0 - 600k </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and Autohunt</t>
    </r>
    <r>
      <rPr>
        <rFont val="Arial"/>
        <b/>
        <color theme="1"/>
      </rPr>
      <t xml:space="preserve">
Other Notes: </t>
    </r>
  </si>
  <si>
    <t>Full States: ---
Zip Codes: ---</t>
  </si>
  <si>
    <r>
      <rPr>
        <rFont val="Arial"/>
        <b/>
        <color theme="1"/>
      </rPr>
      <t xml:space="preserve">Full States: ---
Zip Codes: 
</t>
    </r>
    <r>
      <rPr>
        <rFont val="Arial"/>
        <b val="0"/>
        <color theme="1"/>
      </rPr>
      <t>32202
32204
32205
32206
32207
32208
32209
32210
32211
32216
32217
32218
32219
32220
32221
32222
32223
32224
32225
32226
32233
32234
32244
32246
32250
32254
32256
32257
32258
32266
32277
32099
32003
32006
32030
32043
32050
32058
32065
32067
32068
32073
32079
32091
32140
32160
32234
32244
32656
32666
32009
32011
32034
32035
32041
32046
32097
32234
32004
32033
32080
32082
32084
32085
32086
32092
32095
32145
32259
32223
32258
32260
32040
32063
32072
32087</t>
    </r>
  </si>
  <si>
    <r>
      <rPr>
        <rFont val="Arial"/>
        <b/>
        <color theme="1"/>
      </rPr>
      <t xml:space="preserve">Full States: ---
Zip Codes: </t>
    </r>
    <r>
      <rPr>
        <rFont val="Arial"/>
        <b val="0"/>
        <color theme="1"/>
      </rPr>
      <t xml:space="preserve">
32202
32204
32205
32206
32207
32208
32209
32210
32211
32216
32217
32218
32219
32220
32221
32222
32223
32224
32225
32226
32233
32234
32244
32246
32250
32254
32256
32257
32258
32266
32277
32099
32003
32006
32030
32043
32050
32058
32065
32067
32068
32073
32079
32091
32140
32160
32234
32244
32656
32666
32009
32011
32034
32035
32041
32046
32097
32234
32004
32033
32080
32082
32084
32085
32086
32092
32095
32145
32259
32223
32258
32260
32040
32063
32072
32087</t>
    </r>
  </si>
  <si>
    <t>Obi Dorsey</t>
  </si>
  <si>
    <t>Sellwood Properties LLC</t>
  </si>
  <si>
    <t>https://app.hubspot.com/contacts/3298701/record/0-2/34680013141</t>
  </si>
  <si>
    <t>Direct Purchase, Wholesale, Creative / Seller Finance, Sub To</t>
  </si>
  <si>
    <r>
      <rPr>
        <rFont val="Arial"/>
        <b/>
        <color theme="1"/>
      </rPr>
      <t xml:space="preserve">Property Type: </t>
    </r>
    <r>
      <rPr>
        <rFont val="Arial"/>
        <color theme="1"/>
      </rPr>
      <t>Single Family Residence, Land, Commercial (Retail), Multi-Family Residential (Duplex - Quadplex), Multi-Family Commercial (Fiveplex+), Farm</t>
    </r>
    <r>
      <rPr>
        <rFont val="Arial"/>
        <b/>
        <color theme="1"/>
      </rPr>
      <t xml:space="preserve">
On-Market Status: </t>
    </r>
    <r>
      <rPr>
        <rFont val="Arial"/>
        <color theme="1"/>
      </rPr>
      <t>FSBO, Off Market Only</t>
    </r>
    <r>
      <rPr>
        <rFont val="Arial"/>
        <b/>
        <color theme="1"/>
      </rPr>
      <t xml:space="preserve">
Year Built: </t>
    </r>
    <r>
      <rPr>
        <rFont val="Arial"/>
        <color theme="1"/>
      </rPr>
      <t>1900-1990</t>
    </r>
    <r>
      <rPr>
        <rFont val="Arial"/>
        <b/>
        <color theme="1"/>
      </rPr>
      <t xml:space="preserve">
Property Condition: </t>
    </r>
    <r>
      <rPr>
        <rFont val="Arial"/>
        <color theme="1"/>
      </rPr>
      <t>Needs Major Repairs</t>
    </r>
    <r>
      <rPr>
        <rFont val="Arial"/>
        <b/>
        <color theme="1"/>
      </rPr>
      <t xml:space="preserve">
Minimum/Maximum Purchase Price: </t>
    </r>
    <r>
      <rPr>
        <rFont val="Arial"/>
        <color theme="1"/>
      </rPr>
      <t>$25K-$200K</t>
    </r>
    <r>
      <rPr>
        <rFont val="Arial"/>
        <b/>
        <color theme="1"/>
      </rPr>
      <t xml:space="preserve">
Timeframe: </t>
    </r>
    <r>
      <rPr>
        <rFont val="Arial"/>
        <color theme="1"/>
      </rPr>
      <t>1 - 7 Days, 1 to 4 Weeks, 3 to 6 Months, 6 to 12 Months, 12+ Months</t>
    </r>
    <r>
      <rPr>
        <rFont val="Arial"/>
        <b/>
        <color theme="1"/>
      </rPr>
      <t xml:space="preserve">
Lead Types:  
Other Notes: </t>
    </r>
    <r>
      <rPr>
        <rFont val="Arial"/>
        <color theme="1"/>
      </rPr>
      <t>I'm only looking for properties that need major rehab, and have large upside to force equity</t>
    </r>
  </si>
  <si>
    <t>Full States: 
Zip Codes: 
05401
05452
05403
05446
05468
05495
05408
05404
05482
05676
05465
05461
05477
05489
05445
05405
05487
05462
05494
05466
05490
05402
05407
05439
05449
05451
05453
05406
05464
05672
05676
05486
05458
05476
05454
05478
05444</t>
  </si>
  <si>
    <t>Full States: ---
Zip Codes: 
12901
12972
12962
12918
12992
12919
12944
12981
12910
12958
12921
12935
12912
12903
12979
12929
12959
12985
12934
12923
12955
12952
12911
12924
12978
12933
05753
05443
05733
05491
05487
05472
05769
05456
05734
05770
05778
05760
05473
05748
05747
05766
05740
05469
05641
05602
05663
05676
05667
05673
05674
05658
05651
05677
05660
05647
05682
05650
05654
05669
05648
05681
05640
05666
05670
05601
05603
05604
05609
05620
05633
05664
05671
05678
05661
05672
05656
05464
05655
05680
05444
05653
05652
05492
05442
05657
05662
05665</t>
  </si>
  <si>
    <t>Full States: ---
Zip Codes: 
05641
05060
05679
05033
05045
05061
05038
05075
05039
05077
05051
05036
05675
05072
05043
05654
05079
05081
05076
05086
05649
05069
05040
05070
05058
05083
05041
05054
05074
05085
05478
05468
05488
05454
05450
05464
05476
05459
05448
05457
05483
05444
05455
05471
05441
05479
05447
05460
05470
05481
05485
05701
05733
05735
05743
05777
05764
05773
05763
05765
05759
05738
05744
05761
05737
05774
05739
05751
05758
05742
05757
05775
05730
05762
05732
05736
05702
05731
05741
05745
05750</t>
  </si>
  <si>
    <t>Zach Osterhaut</t>
  </si>
  <si>
    <t>Newcastle Partners LLC</t>
  </si>
  <si>
    <t>https://app.hubspot.com/contacts/3298701/record/0-2/34704950070?eschref=%2Fcontacts%2F3298701%2Frecord%2F0-1%2F126580987969</t>
  </si>
  <si>
    <r>
      <rPr>
        <rFont val="Arial"/>
        <b/>
        <color theme="1"/>
      </rPr>
      <t xml:space="preserve">Property Type: </t>
    </r>
    <r>
      <rPr>
        <rFont val="Arial"/>
        <color theme="1"/>
      </rPr>
      <t>Single Family Residence, Townhomes, Condominiums</t>
    </r>
    <r>
      <rPr>
        <rFont val="Arial"/>
        <b/>
        <color theme="1"/>
      </rPr>
      <t xml:space="preserve">
On-Market Status: </t>
    </r>
    <r>
      <rPr>
        <rFont val="Arial"/>
        <color theme="1"/>
      </rPr>
      <t>Off Market Only</t>
    </r>
    <r>
      <rPr>
        <rFont val="Arial"/>
        <b/>
        <color theme="1"/>
      </rPr>
      <t xml:space="preserve">
Year Built: </t>
    </r>
    <r>
      <rPr>
        <rFont val="Arial"/>
        <color theme="1"/>
      </rPr>
      <t>1950+</t>
    </r>
    <r>
      <rPr>
        <rFont val="Arial"/>
        <b/>
        <color theme="1"/>
      </rPr>
      <t xml:space="preserve">
Property Condition: </t>
    </r>
    <r>
      <rPr>
        <rFont val="Arial"/>
        <color theme="1"/>
      </rPr>
      <t>Needs Few Repairs, Needs Major Repairs</t>
    </r>
    <r>
      <rPr>
        <rFont val="Arial"/>
        <b/>
        <color theme="1"/>
      </rPr>
      <t xml:space="preserve">
Minimum/Maximum Purchase Price: </t>
    </r>
    <r>
      <rPr>
        <rFont val="Arial"/>
        <color theme="1"/>
      </rPr>
      <t>30,000 - 1,000,000</t>
    </r>
    <r>
      <rPr>
        <rFont val="Arial"/>
        <b/>
        <color theme="1"/>
      </rPr>
      <t xml:space="preserve">
Timeframe: </t>
    </r>
    <r>
      <rPr>
        <rFont val="Arial"/>
        <color theme="1"/>
      </rPr>
      <t>1 - 7 Days, 1 to 4 Weeks, 3 to 6 Months</t>
    </r>
    <r>
      <rPr>
        <rFont val="Arial"/>
        <b/>
        <color theme="1"/>
      </rPr>
      <t xml:space="preserve">
Lead Types:  </t>
    </r>
    <r>
      <rPr>
        <rFont val="Arial"/>
        <color theme="1"/>
      </rPr>
      <t>Warm and Autohunt</t>
    </r>
    <r>
      <rPr>
        <rFont val="Arial"/>
        <b/>
        <color theme="1"/>
      </rPr>
      <t xml:space="preserve">
Other Notes: </t>
    </r>
  </si>
  <si>
    <r>
      <rPr>
        <rFont val="Arial"/>
        <b/>
        <color theme="1"/>
      </rPr>
      <t xml:space="preserve">Full States: </t>
    </r>
    <r>
      <rPr>
        <rFont val="Arial"/>
        <b val="0"/>
        <color theme="1"/>
      </rPr>
      <t>CA, AZ</t>
    </r>
    <r>
      <rPr>
        <rFont val="Arial"/>
        <b/>
        <color theme="1"/>
      </rPr>
      <t xml:space="preserve">
Zip Codes: ---
</t>
    </r>
  </si>
  <si>
    <r>
      <rPr>
        <rFont val="Arial"/>
        <b/>
        <color theme="1"/>
      </rPr>
      <t xml:space="preserve">Full States: </t>
    </r>
    <r>
      <rPr>
        <rFont val="Arial"/>
        <b val="0"/>
        <color theme="1"/>
      </rPr>
      <t>CA, AZ, NV, TN, TX, IN, OH</t>
    </r>
    <r>
      <rPr>
        <rFont val="Arial"/>
        <b/>
        <color theme="1"/>
      </rPr>
      <t xml:space="preserve">
Zip Codes: 
</t>
    </r>
  </si>
  <si>
    <r>
      <rPr>
        <rFont val="Arial"/>
        <b/>
        <color theme="1"/>
      </rPr>
      <t xml:space="preserve">Full States: </t>
    </r>
    <r>
      <rPr>
        <rFont val="Arial"/>
        <b val="0"/>
        <color theme="1"/>
      </rPr>
      <t>AL, NC, SC, OKC</t>
    </r>
    <r>
      <rPr>
        <rFont val="Arial"/>
        <b/>
        <color theme="1"/>
      </rPr>
      <t xml:space="preserve">
Zip Codes: ---
</t>
    </r>
  </si>
  <si>
    <t>Marco Luna</t>
  </si>
  <si>
    <t>702 Cash Buyers</t>
  </si>
  <si>
    <t>https://app.hubspot.com/contacts/3298701/record/0-2/35011174772</t>
  </si>
  <si>
    <r>
      <rPr>
        <rFont val="Arial"/>
        <b/>
        <color theme="1"/>
      </rPr>
      <t xml:space="preserve">Property Type: </t>
    </r>
    <r>
      <rPr>
        <rFont val="Arial"/>
        <b val="0"/>
        <color theme="1"/>
      </rPr>
      <t>Single Family Residence, Townhomes, Condominiums</t>
    </r>
    <r>
      <rPr>
        <rFont val="Arial"/>
        <b/>
        <color theme="1"/>
      </rPr>
      <t xml:space="preserve">
On-Market Status: </t>
    </r>
    <r>
      <rPr>
        <rFont val="Arial"/>
        <b val="0"/>
        <color theme="1"/>
      </rPr>
      <t>Off Market Only</t>
    </r>
    <r>
      <rPr>
        <rFont val="Arial"/>
        <b/>
        <color theme="1"/>
      </rPr>
      <t xml:space="preserve">
Year Built: </t>
    </r>
    <r>
      <rPr>
        <rFont val="Arial"/>
        <b val="0"/>
        <color theme="1"/>
      </rPr>
      <t>1970-2020</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100K - 500K</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and Autohunt</t>
    </r>
    <r>
      <rPr>
        <rFont val="Arial"/>
        <b/>
        <color theme="1"/>
      </rPr>
      <t xml:space="preserve">
Other Notes: </t>
    </r>
    <r>
      <rPr>
        <rFont val="Arial"/>
        <b val="0"/>
        <color theme="1"/>
      </rPr>
      <t>Cash Deals preferred, but am able to do creative deals</t>
    </r>
  </si>
  <si>
    <t>Full States: ---
Zip Codes: 
89113
89117
89119
89123
89135
89139
89141
89147
89148
89183
89011
89014</t>
  </si>
  <si>
    <r>
      <rPr>
        <rFont val="Arial"/>
        <b/>
        <color theme="1"/>
      </rPr>
      <t xml:space="preserve">Full States: </t>
    </r>
    <r>
      <rPr>
        <rFont val="Arial"/>
        <b val="0"/>
        <color theme="1"/>
      </rPr>
      <t>NV</t>
    </r>
    <r>
      <rPr>
        <rFont val="Arial"/>
        <b/>
        <color theme="1"/>
      </rPr>
      <t xml:space="preserve">
Zip Codes: 
89101
89102
89103
89104
89106
89107
89108
89109
89110
89112
89113
89115
89117
89118
89119
89120
89121
89122
89123
89128
89129
89130
89131
89134
89135
89138
89139
89141
89142
89143
89144
89145
89146
89147
89148
89149
89156
89166
89169
89178
89179
89183
89074
89012
89044
89002
89015
89011
89014
89052
89085
89084
89086
89081
89031
89032
89030
89002
89005
89006
89046
89041
89048
89060
89061</t>
    </r>
  </si>
  <si>
    <t>Full States: ---
Zip Codes: 
89082
89029
89024
89027
89034
89041
89048
89060
89061
89501
89502
89503
89506
89508
89509
89510
89511
89512
89519
89521
89523
89557
89431
89432
89433
89434
89435
89436
89441
89502
89701
89706
89403
89703
89705
89702
89712
89711
89714
89713
89721
89801
89802
89815</t>
  </si>
  <si>
    <t>Rich Kaul</t>
  </si>
  <si>
    <t>Carolina Home Cash Offer</t>
  </si>
  <si>
    <t>https://app.hubspot.com/contacts/3298701/record/0-2/35011706727/</t>
  </si>
  <si>
    <t>Direct Purchase, Wholesale, Novation</t>
  </si>
  <si>
    <t>Requested to be Removed</t>
  </si>
  <si>
    <r>
      <rPr>
        <rFont val="Arial"/>
        <b/>
        <color theme="1"/>
      </rPr>
      <t xml:space="preserve">Property Type: </t>
    </r>
    <r>
      <rPr>
        <rFont val="Arial"/>
        <b val="0"/>
        <color theme="1"/>
      </rPr>
      <t>Single Family Residence, Manufactured Home, Multi-Family Residential (Duplex - Quadplex)</t>
    </r>
    <r>
      <rPr>
        <rFont val="Arial"/>
        <b/>
        <color theme="1"/>
      </rPr>
      <t xml:space="preserve">
On-Market Status: </t>
    </r>
    <r>
      <rPr>
        <rFont val="Arial"/>
        <b val="0"/>
        <color theme="1"/>
      </rPr>
      <t>Off Market Only</t>
    </r>
    <r>
      <rPr>
        <rFont val="Arial"/>
        <b/>
        <color theme="1"/>
      </rPr>
      <t xml:space="preserve">
Year Built: </t>
    </r>
    <r>
      <rPr>
        <rFont val="Arial"/>
        <b val="0"/>
        <color theme="1"/>
      </rPr>
      <t>1935-2015</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350000</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and Autohunt</t>
    </r>
    <r>
      <rPr>
        <rFont val="Arial"/>
        <b/>
        <color theme="1"/>
      </rPr>
      <t xml:space="preserve">
Other Notes: </t>
    </r>
    <r>
      <rPr>
        <rFont val="Arial"/>
        <b val="0"/>
        <color theme="1"/>
      </rPr>
      <t>none</t>
    </r>
  </si>
  <si>
    <r>
      <rPr>
        <rFont val="Arial"/>
        <b/>
        <color theme="1"/>
      </rPr>
      <t xml:space="preserve">Full States: ---
Zip Codes: 
</t>
    </r>
    <r>
      <rPr>
        <rFont val="Arial"/>
        <b val="0"/>
        <color theme="1"/>
      </rPr>
      <t>28202
28203
28204
28205
28206
28207
28208
28209
28210
28211
28212
28213
28214
28215
28216
28217
28226
28227
28262
28269
28270
28273
28277
28278</t>
    </r>
  </si>
  <si>
    <r>
      <rPr>
        <rFont val="Arial"/>
        <b/>
        <color theme="1"/>
      </rPr>
      <t xml:space="preserve">Full States: </t>
    </r>
    <r>
      <rPr>
        <rFont val="Arial"/>
        <b val="0"/>
        <color theme="1"/>
      </rPr>
      <t>NC</t>
    </r>
    <r>
      <rPr>
        <rFont val="Arial"/>
        <b/>
        <color theme="1"/>
      </rPr>
      <t xml:space="preserve">
Zip Codes: 
</t>
    </r>
    <r>
      <rPr>
        <rFont val="Arial"/>
        <b val="0"/>
        <color theme="1"/>
      </rPr>
      <t>28202
28203
28204
28205
28206
28207
28208
28209
28210
28211
28212
28213
28214
28215
28216
28217
28226
28227
28262
28269
28270
28273
28277
28278</t>
    </r>
  </si>
  <si>
    <r>
      <rPr>
        <rFont val="Arial"/>
        <b/>
        <color theme="1"/>
      </rPr>
      <t xml:space="preserve">Full States: ---
Zip Codes: 
</t>
    </r>
    <r>
      <rPr>
        <rFont val="Arial"/>
        <b val="0"/>
        <color theme="1"/>
      </rPr>
      <t>28012
28025
28027
28031
28036
28052
28054
28056
28075
28078
28081
28083
28105
28120
28134
28164
28227</t>
    </r>
  </si>
  <si>
    <t>Jonathan Cobey</t>
  </si>
  <si>
    <t>Fair Trade Real Estate</t>
  </si>
  <si>
    <t>https://app.hubspot.com/contacts/3298701/record/0-2/36615808644</t>
  </si>
  <si>
    <r>
      <rPr>
        <rFont val="Arial"/>
        <b/>
        <color theme="1"/>
      </rPr>
      <t xml:space="preserve">Property Type: </t>
    </r>
    <r>
      <rPr>
        <rFont val="Arial"/>
        <b val="0"/>
        <color theme="1"/>
      </rPr>
      <t>Single Family Residence, Multi-Family Residential (Duplex - Quadplex), Multi-Family Commercial (Fiveplex+), Townhomes, Condominiums</t>
    </r>
    <r>
      <rPr>
        <rFont val="Arial"/>
        <b/>
        <color theme="1"/>
      </rPr>
      <t xml:space="preserve">
On-Market Status: </t>
    </r>
    <r>
      <rPr>
        <rFont val="Arial"/>
        <b val="0"/>
        <color theme="1"/>
      </rPr>
      <t>Off Market Only</t>
    </r>
    <r>
      <rPr>
        <rFont val="Arial"/>
        <b/>
        <color theme="1"/>
      </rPr>
      <t xml:space="preserve">
Year Built: </t>
    </r>
    <r>
      <rPr>
        <rFont val="Arial"/>
        <b val="0"/>
        <color theme="1"/>
      </rPr>
      <t>1970-2020</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100K - 500K</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and Autohunt</t>
    </r>
    <r>
      <rPr>
        <rFont val="Arial"/>
        <b/>
        <color theme="1"/>
      </rPr>
      <t xml:space="preserve">
Other Notes: </t>
    </r>
    <r>
      <rPr>
        <rFont val="Arial"/>
        <b val="0"/>
        <color theme="1"/>
      </rPr>
      <t>Cash Deals preferred, but am able to do creative deals</t>
    </r>
  </si>
  <si>
    <t xml:space="preserve">Full States: ---
Zip Codes: </t>
  </si>
  <si>
    <t>Full States: 
Zip Codes: 
SD County Zip Codes        Orange County        San Bernardino County        Riverside County        Ventura County        Los Angeles County
92007        90620        91701        92201        91320        90803
92008        90621        91708        92234        91361        90804
92009        90623        91709        92240        91362        90805
92010        90630        91710        92253        91377        90806
92011        90631        91730        92260        93001        90807
92014        90720        91737        92262        93003        90808
92024        90740        91739        92501        93004        90810
92037        92602        91758        92503        93010        90813
92054        92603        91761        92504        93012        90814
92056        92604        91762        92505        93021        90815
92057        92606        91763        92506        93030        90712
92058        92610        91764        92507        93033        90713
92075        92612        91784        92508        93036        90715
92081        92614        91786        92509        93041        90706
92083        92618        92301        92530        93060        90707
92084        92620        92307        92553        93062        90723
92025        92624        92308        92555        93063        91101
92026        92625        92311        92557        93065        91103
92027        92626        92313        92562        93066        91104
92029        92627        92316        92563        93094        91105
92064        92629        92324        92570                91106
92069        92630        92335        92571                91107
92071        92646        92336        92584                91108
92078        92647        92337        92590                91109
92101        92648        92344        92591                91110
92102        92649        92345        92592                90004
92103        92651        92346        92595                90005
92104        92653        92354        92596                90006
92105        92655        92356        92860                90007
92106        92656        92359        92878                90008
92107        92657        92374        92879                90010
92108        92660        92376        92880                90012
92109        92661        92377        92882                90013
92110        92662        92392        92883                90014
92111        92663        92394                        90015
92113        92672        92395                        90016
92114        92673        92399                        90017
92115        92675        92401                        90019
92116        92677        92404                        90020
92117        92683        92405                        90021
92119        92688        92407                        90022
92120        92691        92408                        90023
92122        92692        92410                        90024
92123        92694        92411                        90025
92124        92701                                90026
92126        92703                                90027
92127        92704                                90028
92128        92705                                90029
92129        92706                                90031
92130        92707                                90032
92131        92708                                90033
92139        92780                                90034
92154        92782                                90035
91902        92801                                90036
91910        92802                                90037
91911        92804                                90038
91913        92805                                90039
91914        92806                                90041
91915        92807                                90042
91941        92808                                90043
91942        92821                                90044
91945        92823                                90045
91950        92831                                90046
91977        92832                                90047
91978        92833                                90048
        92835                                90049
        92840                                90056
        92841                                90057
        92843                                90058
        92844                                90059
        92845                                90061
        92861                                90062
        92865                                90063
        92866                                90064
        92867                                90065
        92868                                90066
        92869                                90067
        92870                                90068
        92886                                90069
        92887                                90071
                                        90077
                                        90089
                                        90094</t>
  </si>
  <si>
    <t xml:space="preserve">Full States: ---
Zip Codes: 
</t>
  </si>
  <si>
    <t>Matthew Miller</t>
  </si>
  <si>
    <t>American Home Solutions - Ronny</t>
  </si>
  <si>
    <t>https://app.hubspot.com/contacts/3298701/record/0-2/35876044181/</t>
  </si>
  <si>
    <t>Wholesale, Creative / Seller Finance, Sub To</t>
  </si>
  <si>
    <t>Need to Get a Response/call</t>
  </si>
  <si>
    <r>
      <rPr>
        <rFont val="Arial"/>
        <b/>
        <color theme="1"/>
      </rPr>
      <t xml:space="preserve">Property Type: </t>
    </r>
    <r>
      <rPr>
        <rFont val="Arial"/>
        <b val="0"/>
        <color theme="1"/>
      </rPr>
      <t>Single Family Residence, Land, Commercial (Retail), Mobile Home (with Land), Manufactured Home, Multi-Family Residential (Duplex - Quadplex), Multi-Family Commercial (Fiveplex+), Townhomes, Condominiums</t>
    </r>
    <r>
      <rPr>
        <rFont val="Arial"/>
        <b/>
        <color theme="1"/>
      </rPr>
      <t xml:space="preserve">
On-Market Status: </t>
    </r>
    <r>
      <rPr>
        <rFont val="Arial"/>
        <b val="0"/>
        <color theme="1"/>
      </rPr>
      <t>Limited Service Listings, FSBO, Off Market Only</t>
    </r>
    <r>
      <rPr>
        <rFont val="Arial"/>
        <b/>
        <color theme="1"/>
      </rPr>
      <t xml:space="preserve">
Year Built: </t>
    </r>
    <r>
      <rPr>
        <rFont val="Arial"/>
        <b val="0"/>
        <color theme="1"/>
      </rPr>
      <t>1800+</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0+</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r>
      <rPr>
        <rFont val="Arial"/>
        <b val="0"/>
        <color theme="1"/>
      </rPr>
      <t>N/A</t>
    </r>
  </si>
  <si>
    <r>
      <rPr>
        <rFont val="Arial"/>
        <b/>
        <color theme="1"/>
      </rPr>
      <t xml:space="preserve">Full States: </t>
    </r>
    <r>
      <rPr>
        <rFont val="Arial"/>
        <b val="0"/>
        <color theme="1"/>
      </rPr>
      <t>NC, NV, GA, IN, MA, IL, MO, SC, OH, TN, KY, VA, WV, IA, MS</t>
    </r>
    <r>
      <rPr>
        <rFont val="Arial"/>
        <b/>
        <color theme="1"/>
      </rPr>
      <t xml:space="preserve">
Zip Codes: ---</t>
    </r>
  </si>
  <si>
    <t>Ronny Del Castillo</t>
  </si>
  <si>
    <t>JIT Home Buyers</t>
  </si>
  <si>
    <t>https://app.hubspot.com/contacts/3298701/record/0-2/37037418680?eschref=%2Fcontacts%2F3298701%2Frecord%2F0-1%2F843819551</t>
  </si>
  <si>
    <t>Wholesale, Direct Purchase</t>
  </si>
  <si>
    <r>
      <rPr>
        <rFont val="Arial"/>
        <b/>
        <color theme="1"/>
      </rPr>
      <t xml:space="preserve">Property Type: </t>
    </r>
    <r>
      <rPr>
        <rFont val="Arial"/>
        <b val="0"/>
        <color theme="1"/>
      </rPr>
      <t>Single Family Residence</t>
    </r>
    <r>
      <rPr>
        <rFont val="Arial"/>
        <b/>
        <color theme="1"/>
      </rPr>
      <t xml:space="preserve">
On-Market Status:</t>
    </r>
    <r>
      <rPr>
        <rFont val="Arial"/>
        <b val="0"/>
        <color theme="1"/>
      </rPr>
      <t xml:space="preserve"> Off Market Only FSBO if older (High DOM)</t>
    </r>
    <r>
      <rPr>
        <rFont val="Arial"/>
        <b/>
        <color theme="1"/>
      </rPr>
      <t xml:space="preserve">
Year Built: </t>
    </r>
    <r>
      <rPr>
        <rFont val="Arial"/>
        <b val="0"/>
        <color theme="1"/>
      </rPr>
      <t xml:space="preserve">1920-1990 </t>
    </r>
    <r>
      <rPr>
        <rFont val="Arial"/>
        <b/>
        <color theme="1"/>
      </rPr>
      <t xml:space="preserve">
Property Condition: </t>
    </r>
    <r>
      <rPr>
        <rFont val="Arial"/>
        <b val="0"/>
        <color theme="1"/>
      </rPr>
      <t>Needs Few Repairs, Needs Major Repairs</t>
    </r>
    <r>
      <rPr>
        <rFont val="Arial"/>
        <b/>
        <color theme="1"/>
      </rPr>
      <t xml:space="preserve">
Minimum/Maximum Purchase Price: $</t>
    </r>
    <r>
      <rPr>
        <rFont val="Arial"/>
        <b val="0"/>
        <color theme="1"/>
      </rPr>
      <t>20,000-$1,000,000</t>
    </r>
    <r>
      <rPr>
        <rFont val="Arial"/>
        <b/>
        <color theme="1"/>
      </rPr>
      <t xml:space="preserve">
Timeframe:</t>
    </r>
    <r>
      <rPr>
        <rFont val="Arial"/>
        <b val="0"/>
        <color theme="1"/>
      </rPr>
      <t xml:space="preserve"> 1 - 7 Days, 1 to 4 Weeks + </t>
    </r>
    <r>
      <rPr>
        <rFont val="Arial"/>
        <b/>
        <color theme="1"/>
      </rPr>
      <t xml:space="preserve">
Lead Types:  Warm, Autohunt
Other Notes: Primary Market </t>
    </r>
    <r>
      <rPr>
        <rFont val="Arial"/>
        <b val="0"/>
        <color theme="1"/>
      </rPr>
      <t xml:space="preserve">is California: counties I focus on are: Santa Clara
alameda, contra costa, san mateo, san francisco, marin, sonoma
napa, santa cruz, san joaquin, stanislaus, sacramento,solano, fresno, kern, los angeles, san bernardino, riverside, orange, ventura, and san diego
</t>
    </r>
    <r>
      <rPr>
        <rFont val="Arial"/>
        <b/>
        <color theme="1"/>
      </rPr>
      <t>Secondary Market</t>
    </r>
    <r>
      <rPr>
        <rFont val="Arial"/>
        <b val="0"/>
        <color theme="1"/>
      </rPr>
      <t xml:space="preserve"> is Michigan and I focus on the following counties: Wayne (For Detroit, only focus on: 48236, 48203, 48223, 48224, 48221, 48210) all other cities are fine in Wayne County 
Oakland
Macomb
Washentaw (only ann arbor and ypsilanti)</t>
    </r>
  </si>
  <si>
    <t xml:space="preserve">Full States: ---
Zip Codes: 48101
48111
48187
48188
48117
48120
48124
48126
48128
48125
48127
48201
48202
48204
48205
48206
48207
48208
48209
48210
48211
48213
48214
48215
48216
48217
48219
48221
48223
48224
48226
48227
48228
48233
48234
48235
48238
48242
48243
48229
48134
48135
48138
48230
48236
48212
48225
48203
48141
48146
48150
48152
48154
48122
48164
48167
48168
48170
48239
48240
48218
48193
48173
48174
48195
48180
48183
48184
48185
48186
48192
48101
48111
48187
48188
48117
48120
48124
48126
48128
48125
48127
48201
48202
48204
48205
48206
48207
48208
48209
48210
48211
48213
48214
48215
48216
48217
48219
48221
48223
48224
48226
48227
48228
48233
48234
48235
48238
48242
48243
48229
48134
48135
48138
48230
48236
48212
48225
48203
48141
48146
48150
48152
48154
48122
48164
48167
48168
48170
48239
48240
48218
48193
48173
48174
48195
48180
48183
48184
48185
48186
48192
48044
48042
95051
95050
95054
94085
95110
95126
95128
95053
95052
95055
95056
94403
94401
94402
94404
94010
94497
94112
94110
94109
94122
94116
94121
94118
94134
94102
94124
94117
94103
94115
94107
94114
94131
94132
94133
94123
94127
94105
94108
94158
94111
94129
94130
94104
94101
94128
94141
94143
94188
94501
94920
94106
94135
94136
94137
94138
94139
94144
94145
94150
94151
94152
94153
94154
94155
94156
94160
94161
94162
94163
94171
94175
94177
94199
94119
94120
94125
94126
94140
94142
94146
94147
94159
94164
94172
94501
94502
94706
94702
94703
94704
94705
94707
94708
94709
94710
94720
94514
94546
94552
94505
94568
94608
94536
94538
94539
94555
94541
94542
94544
94545
94550
94551
94560
94601
94602
94603
94605
94606
94607
94609
94610
94611
94612
94618
94619
94621
94613
94566
94588
94577
94578
94579
94580
94586
95377
95391
94587
94507
94706
94509
94531
94707
94708
94511
94513
94514
94516
94517
94518
94519
94520
94521
94525
94506
94526
94528
94505
94530
94803
94547
94548
94549
94551
94553
94556
94575
94611
94561
94563
94564
94565
94523
94588
94569
94801
94804
94805
94572
94806
94582
94583
95219
94595
94596
94597
94598
</t>
  </si>
  <si>
    <t>Full States: ---
Zip Codes: 
94022
94023
94024
94040
94041
94043
94085
94086
94087
94301
94302
94303
94304
94305
94306
94309
95002
95008
95009
95011
95013
95014
95015
95020
95021
95026
95030
95031
95032
95033
95035
95036
95037
95038
95042
95044
95046
95050
95051
95052
95053
95054
95055
95056
95070
95071
95101
95103
95106
95108
95109
95110
95111
95112
95113
95116
95117
95118
95119
95120
95121
95122
95123
95124
95125
95126
95127
95128
95129
95130
95131
95132
95133
95134
95135
95136
95138
95139
95140
95141
95148
95150
95151
95152
95153
95154
95155
95156
95157
95158
95159
95160
95161
95164
95170
95172
95173
95190
95191
95192
95193
95194
95196
94501
94502
94505
94506
94507
94536
94537
94538
94539
94540
94541
94542
94544
94545
94546
94551
94552
94555
94557
94560
94566
94568
94577
94578
94579
94580
94586
94587
94588
94601
94602
94603
94605
94606
94607
94608
94609
94610
94611
94612
94613
94614
94615
94617
94618
94619
94620
94621
94622
94623
94624
94649
94659
94660
94661
94662
94666
94701
94702
94703
94704
94705
94706
94707
94708
94709
94710
94712
94720
94801
94803
94804
94805
94806
94807
94820
94505
94507
94509
94511
94513
94516
94517
94518
94519
94520
94521
94522
94523
94524
94525
94526
94527
94528
94529
94530
94531
94547
94548
94549
94553
94556
94561
94563
94564
94565
94569
94572
94575
94582
94583
94595
94596
94597
94598
94706
94801
94803
94804
94805
94806
94807
94808
94820
94850
94002
94005
94010
94011
94013
94014
94015
94016
94017
94018
94019
94020
94021
94025
94026
94027
94028
94030
94037
94038
94044
94061
94062
94063
94064
94065
94066
94070
94074
94080
94083
94128
94301
94303
94304
94305
94401
94402
94403
94404
94497
94102
94103
94104
94105
94107
94108
94109
94110
94111
94112
94114
94115
94116
94117
94118
94119
94120
94121
94122
94123
94124
94125
94126
94127
94129
94130
94131
94132
94133
94134
94137
94139
94140
94141
94142
94143
94144
94145
94146
94147
94151
94158
94159
94160
94161
94163
94164
94172
94177
94188
94199
94901
94903
94904
94912
94913
94914
94915
94920
94924
94925
94929
94930
94933
94937
94938
94939
94940
94941
94942
94945
94946
94947
94948
94949
94950
94956
94957
94960
94963
94964
94965
94966
94970
94971
94973
94974
94976
94977
94978
94979
94922
94923
94927
94928
94931
94951
94952
94953
94954
94955
94972
94975
94999
95401
95402
95403
95404
95405
95406
95407
95408
95409
95412
95416
95419
95421
95425
95430
95431
95433
95436
95439
95441
95442
95444
95446
95448
95450
95452
95462
95465
95471
95472
95473
95476
95480
95486
95487
95492
95497
94503
94508
94515
94558
94559
94562
94567
94573
94574
94576
94581
94599
95001
95003
95005
95006
95007
95010
95017
95018
95041
95060
95061
95062
95063
95064
95065
95066
95067
95073
95076
95201
95202
95203
95204
95205
95206
95207
95208
95209
95210
95212
95213
95215
95219
95220
95227
95230
95231
95234
95236
95237
95240
95241
95242
95253
95258
95267
95269
95304
95320
95330
95336
95337
95366
95376
95377
95378
95385
95391
95686
95307
95313
95316
95319
95323
95326
95328
95329
95350
95351
95352
95353
95354
95355
95356
95357
95358
95360
95361
95363
95367
95368
95380
95381
95382
95386
95387
94203
94204
94205
94206
94207
94208
94209
94211
94229
94230
94232
94234
94235
94236
94237
94239
94240
94243
94244
94245
94246
94247
94248
94249
94250
94252
94253
94254
94256
94257
94258
94259
94261
94262
94263
94267
94268
94269
94271
94273
94274
94277
94278
94279
94280
94282
94283
94284
94285
94286
94287
94288
95608
95610
95615
95621
95624
95626
95628
95630
95632
95638
95639
95641
95652
95655
95660
95662
95670
95671
95673
95680
95683
95690
95693
95741
95742
95743
95757
95758
95759
95763
95811
95812
95813
95814
95815
95816
95817
95818
95819
95820
95821
95822
95823
95824
95825
95826
95827
95828
95829
95830
95831
95832
95833
95834
95835
95836
95837
95838
95841
95842
95843
95851
95852
95853
95860
95864
95865
95866
95867
95887
95894
94510
94512
94533
94534
94535
94571
94585
94589
94590
94591
94592
95620
95625
95687
95688
95696
93210
93234
93242
93602
93605
93606
93607
93608
93609
93611
93612
93613
93616
93621
93622
93624
93625
93626
93627
93628
93630
93631
93634
93640
93641
93642
93646
93648
93649
93650
93651
93652
93654
93656
93657
93660
93662
93664
93667
93668
93675
93701
93702
93703
93704
93705
93706
93708
93709
93710
93711
93712
93714
93715
93716
93717
93718
93720
93721
93722
93723
93724
93725
93726
93727
93728
93729
93730
93737
93740
93741
93744
93745
93747
93750
93755
93760
93761
93764
93765
93771
93772
93773
93774
93775
93776
93777
93778
93779
93780
93784
93786
93790
93791
93792
93793
93794
93844
93888
93203
93205
93206
93215
93216
93220
93222
93224
93225
93226
93238
93240
93241
93243
93249
93250
93251
93252
93255
93263
93268
93276
93280
93283
93285
93287
93301
93302
93303
93304
93305
93306
93307
93308
93309
93311
93312
93313
93380
93381
93382
93383
93384
93385
93386
93387
93388
93389
93390
93501
93502
93504
93505
93516
93518
93519
93523
93527
93528
93531
93554
93555
93556
93560
93561
93562
93581
93596
90001
90002
90003
90004
90005
90006
90007
90008
90009
90010
90011
90012
90013
90014
90015
90016
90017
90018
90019
90020
90021
90022
90023
90024
90025
90026
90027
90028
90029
90030
90031
90032
90033
90034
90035
90036
90037
90038
90039
90040
90041
90042
90043
90044
90045
90046
90047
90048
90049
90050
90051
90052
90053
90054
90055
90056
90057
90058
90059
90060
90061
90062
90063
90064
90065
90066
90067
90068
90069
90070
90071
90072
90073
90074
90075
90076
90077
90078
90079
90080
90081
90082
90083
90084
90086
90087
90088
90089
90091
90093
90094
90095
90096
90099
90101
90102
90103
90189
90201
90202
90209
90210
90211
90212
90213
90220
90221
90222
90223
90224
90230
90231
90232
90233
90239
90240
90241
90242
90245
90247
90248
90249
90250
90251
90254
90255
90260
90261
90262
90263
90264
90265
90266
90267
90270
90272
90274
90275
90277
90278
90280
90290
90291
90292
90293
90294
90295
90296
90301
90302
90303
90304
90305
90306
90307
90308
90309
90310
90311
90312
90401
90402
90403
90404
90405
90406
90407
90408
90409
90410
90411
90501
90502
90503
90504
90505
90506
90507
90508
90509
90510
90601
90602
90603
90604
90605
90606
90607
90608
90609
90610
90637
90638
90639
90640
90650
90651
90652
90660
90661
90662
90670
90671
90701
90702
90703
90704
90706
90707
90710
90711
90712
90713
90714
90715
90716
90717
90723
90731
90732
90733
90734
90744
90745
90746
90747
90748
90749
90755
90801
90802
90803
90804
90805
90806
90807
90808
90809
90810
90813
90814
90815
90822
90831
90832
90833
90834
90835
90840
90842
90844
90846
90847
90848
91001
91003
91006
91007
91008
91009
91010
91011
91012
91016
91017
91020
91021
91023
91024
91025
91030
91031
91040
91041
91042
91043
91046
91066
91077
91101
91102
91103
91104
91105
91106
91107
91108
91109
91110
91114
91115
91116
91117
91118
91121
91123
91124
91125
91126
91129
91131
91182
91184
91185
91188
91189
91199
91201
91202
91203
91204
91205
91206
91207
91208
91209
91210
91214
91221
91222
91224
91225
91226
91301
91302
91303
91304
91305
91306
91307
91308
91309
91310
91311
91313
91316
91321
91322
91324
91325
91326
91327
91328
91329
91330
91331
91333
91334
91335
91337
91340
91341
91342
91343
91344
91345
91346
91350
91351
91352
91353
91354
91355
91356
91357
91364
91365
91367
91371
91372
91376
91380
91381
91382
91383
91384
91385
91386
91387
91390
91392
91393
91394
91395
91396
91401
91402
91403
91404
91405
91406
91407
91408
91409
91410
91411
91412
91413
91416
91423
91426
91436
91470
91482
91495
91496
91499
91501
91502
91503
91504
91505
91506
91507
91508
91510
91521
91522
91523
91526
91601
91602
91603
91604
91605
91606
91607
91608
91609
91610
91611
91612
91614
91615
91616
91617
91618
91702
91706
91711
91714
91715
91716
91722
91723
91724
91731
91732
91733
91734
91735
91740
91741
91744
91745
91746
91747
91748
91749
91750
91754
91755
91756
91759
91765
91766
91767
91768
91769
91770
91771
91772
91773
91775
91776
91778
91780
91788
91789
91790
91791
91792
91793
91801
91802
91803
91804
91896
91899
91701
91708
91709
91710
91729
91730
91737
91739
91743
91758
91761
91762
91763
91764
91784
91785
91786
92242
92252
92256
92267
92268
92277
92278
92280
92284
92285
92286
92301
92304
92305
92307
92308
92309
92310
92311
92312
92313
92314
92315
92316
92317
92318
92321
92322
92323
92324
92325
92326
92327
92329
92331
92332
92333
92334
92335
92336
92337
92338
92339
92340
92341
92342
92344
92346
92347
92350
92352
92354
92356
92357
92358
92359
92363
92364
92365
92366
92368
92369
92371
92372
92373
92374
92375
92377
92378
92382
92385
92386
92391
92392
92393
92394
92395
92397
92398
92399
92401
92402
92403
92404
92405
92406
92407
92408
92410
92411
92412
92413
92414
92415
92418
92423
92424
92427
91752
92201
92202
92203
92210
92211
92220
92223
92225
92226
92230
92234
92235
92236
92239
92240
92241
92253
92254
92255
92258
92260
92261
92262
92263
92264
92270
92274
92276
92282
92292
92320
92501
92502
92503
92504
92505
92506
92507
92508
92509
92513
92514
92515
92516
92517
92518
92519
92521
92522
92530
92531
92532
92536
92539
92543
92544
92545
92546
92548
92549
92551
92552
92553
92554
92555
92556
92557
92561
92562
92563
92564
92567
92570
92571
92572
92581
92582
92583
92584
92585
92586
92587
92589
92590
92591
92592
92593
92595
92596
92599
90620
90621
90622
90623
90624
90630
90631
90632
90633
90680
90720
90721
90740
90742
90743
92602
92603
92604
92605
92606
92607
92609
92610
92612
92614
92615
92616
92617
92618
92619
92620
92623
92624
92625
92626
92627
92628
92629
92630
92637
92646
92647
92648
92649
92650
92651
92652
92653
92654
92655
92656
92657
92658
92659
92660
92661
92662
92663
92672
92673
92674
92675
92676
92677
92678
92679
92683
92684
92685
92688
92690
92691
92692
92693
92694
92697
92698
92701
92702
92703
92704
92705
92706
92707
92708
92709
92710
92711
92712
92725
92728
92735
92780
92781
92782
92799
92801
92802
92803
92804
92805
92806
92807
92808
92809
92811
92812
92814
92815
92816
92817
92821
92822
92823
92825
92831
92832
92833
92834
92835
92836
92837
92838
92840
92841
92842
92843
92844
92845
92846
92850
92856
92857
92859
92862
92863
92864
92865
92866
92867
92868
92869
92870
92871
92883
92885
92886
92887
92899
91319
91320
91358
91359
91360
91361
91362
91377
93001
93002
93003
93004
93005
93006
93007
93009
93010
93011
93012
93015
93016
93020
93021
93022
93023
93024
93030
93031
93032
93033
93034
93035
93036
93040
93041
93042
93043
93044
93060
93061
93062
93063
93064
93065
93066
93093
93094
93099
91901
91902
91903
91905
91906
91908
91909
91910
91911
91912
91913
91914
91915
91916
91917
91921
91931
91932
91933
91934
91935
91941
91942
91943
91944
91945
91946
91947
91948
91950
91951
91962
91963
91976
91977
91978
91979
91980
92003
92004
92007
92008
92009
92013
92014
92018
92019
92020
92021
92022
92023
92024
92025
92026
92027
92028
92029
92030
92033
92036
92037
92038
92039
92040
92046
92049
92051
92052
92054
92055
92056
92057
92058
92059
92060
92061
92064
92065
92066
92067
92069
92070
92071
92072
92074
92075
92078
92079
92081
92082
92083
92084
92085
92086
92091
92092
92093
92096
92101
92102
92103
92104
92105
92106
92107
92108
92109
92110
92111
92112
92113
92114
92115
92116
92117
92119
92120
92121
92122
92123
92124
92126
92127
92128
92129
92130
92131
92132
92134
92135
92136
92137
92138
92139
92140
92142
92143
92145
92147
92149
92150
92152
92153
92154
92155
92158
92159
92160
92161
92162
92163
92164
92165
92166
92167
92168
92169
92170
92171
92172
92173
92174
92175
92176
92177
92178
92179
92182
92186
92187
92190
92191
92192
92193
92194
92195
92196
92197
92198
92199
48101
48111
48112
48120
48121
48122
48123
48124
48125
48126
48127
48128
48134
48135
48136
48138
48141
48146
48150
48151
48152
48153
48154
48164
48167
48170
48173
48174
48180
48183
48184
48185
48186
48187
48188
48192
48193
48195
48201
48202
48203
48204
48205
48206
48207
48208
48209
48210
48211
48212
48213
48214
48215
48216
48217
48218
48219
48221
48223
48224
48225
48226
48227
48228
48229
48230
48231
48232
48233
48234
48235
48236
48238
48239
48240
48242
48243
48244
48255
48260
48264
48265
48266
48267
48268
48269
48272
48275
48277
48278
48279
48288
48007
48009
48012
48017
48025
48030
48033
48034
48037
48067
48068
48069
48070
48071
48072
48073
48075
48076
48083
48084
48085
48086
48098
48099
48165
48167
48178
48220
48237
48301
48302
48303
48304
48306
48307
48308
48309
48320
48321
48322
48323
48324
48325
48326
48327
48328
48329
48330
48331
48332
48333
48334
48335
48336
48340
48341
48342
48343
48346
48347
48348
48350
48356
48357
48359
48360
48361
48362
48363
48366
48367
48370
48371
48374
48375
48376
48377
48380
48381
48382
48383
48386
48387
48390
48391
48393
48398
48442
48462
48005
48015
48021
48026
48035
48036
48038
48042
48043
48044
48045
48046
48047
48048
48050
48051
48062
48065
48066
48080
48081
48082
48088
48089
48091
48092
48093
48094
48310
48312
48313
48314
48315
48316
48317
48318
48203
48210
48221
48223
48224
48236
48103
48104
48105
48106
48107
48108
48109
48113
48197
48198</t>
  </si>
  <si>
    <t>Gagan Saini</t>
  </si>
  <si>
    <t>USA Property Hunters LLC</t>
  </si>
  <si>
    <t>https://app.hubspot.com/contacts/3298701/record/0-2/37182948638?eschref=%2Fcontacts%2F3298701%2Frecord%2F0-1%2F143044940567</t>
  </si>
  <si>
    <r>
      <rPr>
        <rFont val="Arial"/>
        <b/>
        <color theme="1"/>
      </rPr>
      <t xml:space="preserve">Property Type: </t>
    </r>
    <r>
      <rPr>
        <rFont val="Arial"/>
        <b val="0"/>
        <color theme="1"/>
      </rPr>
      <t>Single Family Residence, Multi-Family Residential (Duplex - Quadplex), Multi-Family Commercial (Fiveplex+), Townhomes</t>
    </r>
    <r>
      <rPr>
        <rFont val="Arial"/>
        <b/>
        <color theme="1"/>
      </rPr>
      <t xml:space="preserve">
On-Market Status:</t>
    </r>
    <r>
      <rPr>
        <rFont val="Arial"/>
        <b val="0"/>
        <color theme="1"/>
      </rPr>
      <t xml:space="preserve"> FSBO, Off Market Only</t>
    </r>
    <r>
      <rPr>
        <rFont val="Arial"/>
        <b/>
        <color theme="1"/>
      </rPr>
      <t xml:space="preserve">
Year Built: </t>
    </r>
    <r>
      <rPr>
        <rFont val="Arial"/>
        <b val="0"/>
        <color theme="1"/>
      </rPr>
      <t>1900-2019</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t>
    </r>
    <r>
      <rPr>
        <rFont val="Arial"/>
        <b val="0"/>
        <color theme="1"/>
      </rPr>
      <t xml:space="preserve"> 20k to $2,000,000</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Autohunt</t>
    </r>
    <r>
      <rPr>
        <rFont val="Arial"/>
        <b/>
        <color theme="1"/>
      </rPr>
      <t xml:space="preserve">
Other Notes: Prefer value add properties and off market</t>
    </r>
  </si>
  <si>
    <t>Full States: ---
Zip Codes: 
39041
39056
39058
39060
39066
39154
39170
39175
39201
39202
39203
39204
39205
39206
39207
39209
39210
39211
39212
39213
39215
39216
39217
39225
39235
39236
39250
39269
39271
39282
39283
39284
39286
39289
39296
39298
39045
39046
39071
39110
39130
39157
39158
39163
39174
39042
39043
39047
39073
39145
39148
39151
39161
39167
39193
39208
39218
39232
39288
39298</t>
  </si>
  <si>
    <t>Demetrius Mathis</t>
  </si>
  <si>
    <t>Charleston Revival LLC (MGSM LLC)</t>
  </si>
  <si>
    <t>https://app.hubspot.com/contacts/3298701/record/0-2/37315194167/</t>
  </si>
  <si>
    <r>
      <rPr>
        <rFont val="Arial"/>
        <b/>
        <color theme="1"/>
      </rPr>
      <t>Property Type</t>
    </r>
    <r>
      <rPr>
        <rFont val="Arial"/>
        <b val="0"/>
        <color theme="1"/>
      </rPr>
      <t>: Single Family Residence, Land, Commercial (Retail), Mobile Home (with Land), Multi-Family Residential (Duplex - Quadplex), Multi-Family Commercial (Fiveplex+), Townhomes, Condominiums, Farm
On-Market Status: FSBO, Off Market Only
Year Built: any age 
Property Condition: Move in Ready with Modern Finishes, Move in Ready with Older Finishes, Needs Few Repairs, Needs Major Repairs
Minimum/Maximum Purchase Price: 20k to 150k for SFR and up to 1mill for mutifamily
Timeframe: 1 to 4 Weeks
Lead Types:  Warm, Autohunt
Other Notes: Based out of Jackson, Mississippi, Tennant's occupied is okay. Might consider a sale-leaseback; has buy-and-hold buyers, but a good amount of LTR, and in MS, will buy Multifamily and will look at portfolios.
Primary Location: Jackson, MS, and will look at anything south of Jackson, to the coast.
Secondary Markets:
Tampa/St Pete or Palm Beach County. - Has buyers that will buy High End Homes in these markets -
Secondary Market - ATL - SFH All Price points</t>
    </r>
  </si>
  <si>
    <t>Full States: ---
Zip Codes: 29401
29402
29403
29405
29406
29407
29412
29413
29414
29415
29416
29417
29418
29419
29420
29422
29423
29426
29429
29438
29439
29449
29451
29455
29464
29465
29466
29470
29482
29487
29410
29445
29450
29456
29461
29466
29468
29469
29472
29483
29486
29492
29426
29456
29472
29483
29485</t>
  </si>
  <si>
    <t>Sean McMullen</t>
  </si>
  <si>
    <t xml:space="preserve">Mendiola Realty LLC </t>
  </si>
  <si>
    <t>https://app.hubspot.com/contacts/3298701/record/0-2/37321378886/</t>
  </si>
  <si>
    <r>
      <rPr>
        <rFont val="Arial"/>
        <b/>
        <color theme="1"/>
      </rPr>
      <t xml:space="preserve">Property Type: </t>
    </r>
    <r>
      <rPr>
        <rFont val="Arial"/>
        <b val="0"/>
        <color theme="1"/>
      </rPr>
      <t xml:space="preserve">Single Family Residence, Multi-Family Residential (Duplex - Quadplex), Multi-Family Commercial (Fiveplex+), </t>
    </r>
    <r>
      <rPr>
        <rFont val="Arial"/>
        <b/>
        <color theme="1"/>
      </rPr>
      <t xml:space="preserve">
On-Market Status: </t>
    </r>
    <r>
      <rPr>
        <rFont val="Arial"/>
        <b val="0"/>
        <color theme="1"/>
      </rPr>
      <t>Off Market, FSBO</t>
    </r>
    <r>
      <rPr>
        <rFont val="Arial"/>
        <b/>
        <color theme="1"/>
      </rPr>
      <t xml:space="preserve">
Year Built: </t>
    </r>
    <r>
      <rPr>
        <rFont val="Arial"/>
        <b val="0"/>
        <color theme="1"/>
      </rPr>
      <t>1965-2020</t>
    </r>
    <r>
      <rPr>
        <rFont val="Arial"/>
        <b/>
        <color theme="1"/>
      </rPr>
      <t xml:space="preserve">
Property Condition: </t>
    </r>
    <r>
      <rPr>
        <rFont val="Arial"/>
        <b val="0"/>
        <color theme="1"/>
      </rPr>
      <t>Move-in Ready with Modern Finishes, Move-in Ready with Older Finishes, Needs Few Repairs, Needs Major Repairs</t>
    </r>
    <r>
      <rPr>
        <rFont val="Arial"/>
        <b/>
        <color theme="1"/>
      </rPr>
      <t xml:space="preserve">
Minimum/Maximum Purchase Price: $</t>
    </r>
    <r>
      <rPr>
        <rFont val="Arial"/>
        <b val="0"/>
        <color theme="1"/>
      </rPr>
      <t>165,000-$375,000</t>
    </r>
    <r>
      <rPr>
        <rFont val="Arial"/>
        <b/>
        <color theme="1"/>
      </rPr>
      <t xml:space="preserve">
Timeframe:</t>
    </r>
    <r>
      <rPr>
        <rFont val="Arial"/>
        <b val="0"/>
        <color theme="1"/>
      </rPr>
      <t xml:space="preserve"> 1 to 4 Weeks, 3 to 6 Months, 6 to 12 Months</t>
    </r>
    <r>
      <rPr>
        <rFont val="Arial"/>
        <b/>
        <color theme="1"/>
      </rPr>
      <t xml:space="preserve">
Lead Types: Warm and Autohunt
Other Notes: </t>
    </r>
    <r>
      <rPr>
        <rFont val="Arial"/>
        <b val="0"/>
        <color theme="1"/>
      </rPr>
      <t xml:space="preserve">I'm looking for properties all over Houston and surrounding areas to wholesale till 2026, then I will flip more properties after the new year. Has done deals sub-to. Motivation and Time are big questions - condition is also helpful  </t>
    </r>
  </si>
  <si>
    <t xml:space="preserve">Full States: ---
Zip Codes: 78201, 78202, 78203, 78204, 78205, 78206, 78207, 78208, 78209, 78210, 78211, 78212, 78213, 78214, 78215, 78216, 78217, 78218, 78219, 78220, 78221, 78222, 78223, 78224, 78225, 78226, 78227, 78228, 78229, 78230, 78231, 78232, 78233, 78234, 78235, 78236, 78237, 78238, 78239, 78240, 78241, 78242, 78243, 78244, 78245, 78246, 78247, 78248, 78249, 78250, 78251, 78252, 78253, 78254, 78255, 78256, 78257, 78258, 78259, 78260, 78261, 78262, 78263, 78264, 78265, 78266, 78268, 78269, 78270, 78275, 78278, 78279, 78280, 78283, 78284, 78285, 78286, 78287, 78288, 78289, 78291, 78292, 78293, 78294, 78295, 78296, 78297, 78298, 78299 77001
77002
77003
77004
77005
77006
77007
77008
77009
77010
77011
77012
77013
77014
77015
77016
77017
77018
77019
77020
77021
77022
77023
77024
77025
77026
77027
77028
77029
77030
77031
77032
77033
77034
77035
77036
77037
77038
77039
77040
77041
77042
77043
77044
77045
77046
77047
77048
77049
77050
77051
77052
77054
77055
77056
77057
77058
77059
77060
77061
77062
77063
77064
77065
77066
77067
77068
77069
77070
77071
77072
77073
77074
77075
77076
77077
77078
77079
77080
77081
77082
77083
77084
77085
77086
77087
77088
77089
77090
77091
77092
77093
77094
77095
77096
77097
77098
77099
77201
77202
77203
77204
77205
77206
77207
77208
77210
77212
77213
77215
77216
77217
77218
77219
77220
77221
77222
77223
77224
77225
77226
77227
77228
77229
77230
77231
77233
77234
77235
77236
77237
77238
77240
77241
77242
77243
77244
77245
77248
77249
77251
77252
77253
77254
77255
77256
77257
77258
77259
77261
77262
77263
77265
77266
77267
77268
77269
77270
77271
77272
77273
77274
77275
77277
77279
77280
77282
77284
77287
77288
77289
77290
77291
77292
77293
77297
77299
77315
77325
77336
77337
77338
77339
77345
77346
77347
77373
77375
77377
77379
77383
77388
77389
77391
77396
77401
77402
77410
77411
77413
77429
77433
77447
77449
77450
77491
77492
77493
77501
77502
77503
77504
77505
77506
77507
77508
77520
77521
77522
77530
77532
77536
77547
77562
77571
77572
77586
77587
77598
</t>
  </si>
  <si>
    <t>Stephen Mendiola</t>
  </si>
  <si>
    <t>Ron Buys Florida Homes</t>
  </si>
  <si>
    <t>https://app.hubspot.com/contacts/3298701/record/0-2/37393023304?eschref=%2Fcontacts%2F3298701%2Frecord%2F0-1%2F144301341820</t>
  </si>
  <si>
    <r>
      <rPr>
        <rFont val="Arial"/>
        <b/>
        <color theme="1"/>
      </rPr>
      <t xml:space="preserve">Property Type: </t>
    </r>
    <r>
      <rPr>
        <rFont val="Arial"/>
        <b val="0"/>
        <color theme="1"/>
      </rPr>
      <t>Single Family Residence, Land, Commercial (Retail), Multi-Family Residential (Duplex - Quadplex), Multi-Family Commercial (Fiveplex+), Townhomes -  No 55+ communities, No condos!</t>
    </r>
    <r>
      <rPr>
        <rFont val="Arial"/>
        <b/>
        <color theme="1"/>
      </rPr>
      <t xml:space="preserve">
On-Market Status:</t>
    </r>
    <r>
      <rPr>
        <rFont val="Arial"/>
        <b val="0"/>
        <color theme="1"/>
      </rPr>
      <t xml:space="preserve"> FSBO, Off Market Only</t>
    </r>
    <r>
      <rPr>
        <rFont val="Arial"/>
        <b/>
        <color theme="1"/>
      </rPr>
      <t xml:space="preserve">
Year Built: 1978 + 
Property Condition:  </t>
    </r>
    <r>
      <rPr>
        <rFont val="Arial"/>
        <b val="0"/>
        <color theme="1"/>
      </rPr>
      <t>Move in Ready with Older Finishes, Needs Few Repairs, Needs Major Repairs</t>
    </r>
    <r>
      <rPr>
        <rFont val="Arial"/>
        <b/>
        <color theme="1"/>
      </rPr>
      <t xml:space="preserve">
Minimum/Maximum Purchase Price:</t>
    </r>
    <r>
      <rPr>
        <rFont val="Arial"/>
        <b val="0"/>
        <color theme="1"/>
      </rPr>
      <t xml:space="preserve"> Up to $1m</t>
    </r>
    <r>
      <rPr>
        <rFont val="Arial"/>
        <b/>
        <color theme="1"/>
      </rPr>
      <t xml:space="preserve">
Timeframe: 1 - 7 Days, 1 to 4 Weeks, 3 to 6 Months, 6 to 12 Months, 12+ Months
Lead Types:  Warm and Autohunt
Other Notes:</t>
    </r>
    <r>
      <rPr>
        <rFont val="Arial"/>
        <b val="0"/>
        <color theme="1"/>
      </rPr>
      <t xml:space="preserve"> No 55+ communities, No condos! - I will look at anything with meat on the bone!  I have a pool of well diverse buyers and needs. We like to help motivated sellers who are facing foreclosure, going through probate, dealing with tenant issues, or simply want a hassle-free sale.
We usually buy throughout Palm Beach, Broward, Dade, Orange, Lee, Pinellas, Sarasota, Brevard, and surrounding counties.</t>
    </r>
  </si>
  <si>
    <t xml:space="preserve">Full States: ---
Zip Codes: 33401
33403
33404
33405
33406
33407
33408
33409
33410
33411
33412
33413
33414
33415
33417
33418
33426
33428
33431
33432
33433
33434
33435
33436
33437
33438
33440
33441
33444
33445
33446
33458
33460
33461
33462
33463
33467
33469
33470
33472
33473
33477
33478
33480
33483
33484
33486
33487
33496
33498 33901
33903
33905
33907
33908
33912
33913
33916
33919
33966
33967
32901
32904
32934
32935
32940
32955
32801
32803
32804
32805
32806
32807
32808
32809
32810
32811
32812
32817
32818
32819
32822
32824
32825
32826
32827
32828
32829
32832
32835
32837
32839
33004
33009
33019
33020
33021
33023
33024
33025
33026
33027
33028
33029
33060
33062
33063
33064
33065
33067
33068
33069
33071
33073
33076
33301
33304
33305
33308
33309
33311
33312
33313
33314
33315
33316
33317
33319
33321
33322
33323
33324
33325
33326
33327
33328
33330
33331
33332
33334
33351 32505 32503 32501 32506
</t>
  </si>
  <si>
    <t>Full States: ---
Zip Codes: 33901
33903
33905
33907
33908
33912
33913
33916
33919
33966
33967
32901
32904
32934
32935
32940
32955
32801
32803
32804
32805
32806
32807
32808
32809
32810
32811
32812
32817
32818
32819
32822
32824
32825
32826
32827
32828
32829
32832
32835
32837
32839
33004
33009
33019
33020
33021
33023
33024
33025
33026
33027
33028
33029
33060
33062
33063
33064
33065
33067
33068
33069
33071
33073
33076
33301
33304
33305
33308
33309
33311
33312
33313
33314
33315
33316
33317
33319
33321
33322
33323
33324
33325
33326
33327
33328
33330
33331
33332
33334
33351</t>
  </si>
  <si>
    <t>Ron Myers</t>
  </si>
  <si>
    <t xml:space="preserve">Remedy Home Buyers LLC </t>
  </si>
  <si>
    <t>https://app.hubspot.com/contacts/3298701/record/0-2/37393142662</t>
  </si>
  <si>
    <r>
      <rPr>
        <rFont val="Arial"/>
        <b/>
        <color theme="1"/>
      </rPr>
      <t xml:space="preserve">Property Type: </t>
    </r>
    <r>
      <rPr>
        <rFont val="Arial"/>
        <b val="0"/>
        <color theme="1"/>
      </rPr>
      <t xml:space="preserve">Single Family Residence, Land, Multi-Family Residential (Duplex - Quadplex), Multi-Family Commercial (Fiveplex+), </t>
    </r>
    <r>
      <rPr>
        <rFont val="Arial"/>
        <b/>
        <color theme="1"/>
      </rPr>
      <t xml:space="preserve">
On-Market Status: </t>
    </r>
    <r>
      <rPr>
        <rFont val="Arial"/>
        <b val="0"/>
        <color theme="1"/>
      </rPr>
      <t>FSBO, Off Market Only</t>
    </r>
    <r>
      <rPr>
        <rFont val="Arial"/>
        <b/>
        <color theme="1"/>
      </rPr>
      <t xml:space="preserve">
Year Built: </t>
    </r>
    <r>
      <rPr>
        <rFont val="Arial"/>
        <b val="0"/>
        <color theme="1"/>
      </rPr>
      <t>1900-2025</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$90k - $300k</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I’m primarily focused on single-family properties, but I’m open to small multis (up to 4 units) if the numbers work. I prefer off-market opportunities where sellers are motivated and properties may need light to heavy rehab. I’m open to a wide range of price points and conditions as long as the deal makes financial sense. Speed, transparency, and communication are important to me—I can move quickly on deals that meet my criteria</t>
    </r>
  </si>
  <si>
    <t>Zip Codes: --- 73014
73019
73020
73022
73025
73026
73034
73036
73044
73045
73049
73051
73054
73064
73065
73066
73068
73069
73070
73071
73072
73078
73083
73084
73085
73090
73097
73099
73101
73102
73103
73104
73105
73106
73107
73108
73109
73110
73111
73112
73113
73114
73115
73116
73117
73118
73119
73120
73121
73122
73127
73128
73129
73130
73131
73132
73134
73135
73139
73141
73142
73145
73149
73150
73151
73159
73160
73162
73165
73169
73170
73173</t>
  </si>
  <si>
    <t>Full States: ---
Zip Codes: ---</t>
  </si>
  <si>
    <t>Adam Sanchez</t>
  </si>
  <si>
    <t>Cash</t>
  </si>
  <si>
    <r>
      <rPr>
        <rFont val="Arial"/>
        <b/>
        <color theme="1"/>
      </rPr>
      <t xml:space="preserve">Property Type: </t>
    </r>
    <r>
      <rPr>
        <rFont val="Arial"/>
        <b val="0"/>
        <color theme="1"/>
      </rPr>
      <t xml:space="preserve">Single Family Residence, Land, Multi-Family Residential (Duplex - Quadplex), Multi-Family Commercial (Fiveplex+), </t>
    </r>
    <r>
      <rPr>
        <rFont val="Arial"/>
        <b/>
        <color theme="1"/>
      </rPr>
      <t xml:space="preserve">
On-Market Status: </t>
    </r>
    <r>
      <rPr>
        <rFont val="Arial"/>
        <b val="0"/>
        <color theme="1"/>
      </rPr>
      <t>FSBO, Off Market Only</t>
    </r>
    <r>
      <rPr>
        <rFont val="Arial"/>
        <b/>
        <color theme="1"/>
      </rPr>
      <t xml:space="preserve">
Year Built: </t>
    </r>
    <r>
      <rPr>
        <rFont val="Arial"/>
        <b val="0"/>
        <color theme="1"/>
      </rPr>
      <t>1930-2010</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$90k - $900k</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</si>
  <si>
    <t xml:space="preserve">Zip Codes: --- 53104
53105
53108
53114
53115
53120
53121
53125
53126
53128
53139
53140
53142
53143
53144
53147
53149
53157
53158
53167
53168
53170
53176
53177
53179
53181
53182
53184
53185
53190
53191
53192
53195
53402
53403
53404
53405
53406
53505
53511
53525
53546
53585
60002
60004
60005
60007
60008
60010
60012
60013
60014
60015
60016
60018
60020
60021
60022
60025
60026
60029
60030
60031
60033
60034
60035
60040
60041
60042
60043
60044
60045
60046
60047
60048
60050
60051
60053
60056
60060
60061
60062
60064
60067
60068
60069
60070
60071
60072
60073
60074
60075
60076
60077
60081
60083
60084
60085
60087
60088
60089
60090
60091
60093
60096
60097
60098
60099
60102
60103
60107
60109
60110
60111
60118
60120
60123
60124
60133
60135
60136
60140
60142
60145
60146
60152
60156
60169
60173
60177
60178
60180
60192
60193
60194
60195
60201
60202
60203
60208
60626
60631
60645
60646
60712
60714
61008
61011
61012
61016
61038
61065
61073
61080
61108
61111
61112
61114
61115
</t>
  </si>
  <si>
    <t>Tim &amp; Corey (Glacier Bay)</t>
  </si>
  <si>
    <t>Cash Offer Or Terms LLC</t>
  </si>
  <si>
    <t>https://app.hubspot.com/contacts/3298701/record/0-2/37821342302/</t>
  </si>
  <si>
    <r>
      <rPr>
        <rFont val="Arial"/>
        <b/>
        <color theme="1"/>
      </rPr>
      <t xml:space="preserve">Property Type: </t>
    </r>
    <r>
      <rPr>
        <rFont val="Arial"/>
        <b val="0"/>
        <color theme="1"/>
      </rPr>
      <t>Single Family Residence, Land, Commercial (Retail), Mobile Home (with Land), Multi-Family Residential (Duplex - Quadplex), Multi-Family Commercial (Fiveplex+), Farm</t>
    </r>
    <r>
      <rPr>
        <rFont val="Arial"/>
        <b/>
        <color theme="1"/>
      </rPr>
      <t xml:space="preserve">
On-Market Status: </t>
    </r>
    <r>
      <rPr>
        <rFont val="Arial"/>
        <b val="0"/>
        <color theme="1"/>
      </rPr>
      <t>FSBO, Off Market Only</t>
    </r>
    <r>
      <rPr>
        <rFont val="Arial"/>
        <b/>
        <color theme="1"/>
      </rPr>
      <t xml:space="preserve">
Year Built: </t>
    </r>
    <r>
      <rPr>
        <rFont val="Arial"/>
        <b val="0"/>
        <color theme="1"/>
      </rPr>
      <t>1900+</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0+
Timeframe: 1 - 7 Days, 1 to 4 Weeks, 3 to 6 Months, 6 to 12 Months, 12+ Months
Lead Types:  Warm and Autohunt
Other Notes: N/A</t>
    </r>
  </si>
  <si>
    <t>Full States: FL
Zip Codes: ---</t>
  </si>
  <si>
    <r>
      <rPr>
        <rFont val="Arial"/>
        <b/>
        <color theme="1"/>
      </rPr>
      <t xml:space="preserve">Full States: </t>
    </r>
    <r>
      <rPr>
        <rFont val="Arial"/>
        <b val="0"/>
        <color theme="1"/>
      </rPr>
      <t>WV, OH, NC, VA, TN, GA, TX, MI</t>
    </r>
    <r>
      <rPr>
        <rFont val="Arial"/>
        <b/>
        <color theme="1"/>
      </rPr>
      <t xml:space="preserve">
Zip Codes: ---</t>
    </r>
  </si>
  <si>
    <t xml:space="preserve">Johnathan Dunn </t>
  </si>
  <si>
    <t>757 Offers</t>
  </si>
  <si>
    <t>https://app.hubspot.com/contacts/3298701/record/0-2/39089932814/</t>
  </si>
  <si>
    <t>Creative / Seller Finance, Direct Purchase</t>
  </si>
  <si>
    <r>
      <rPr>
        <rFont val="Arial"/>
        <b/>
        <color theme="1"/>
      </rPr>
      <t xml:space="preserve">Property Type: </t>
    </r>
    <r>
      <rPr>
        <rFont val="Arial"/>
        <b val="0"/>
        <color theme="1"/>
      </rPr>
      <t>Single Family Residence, Townhomes, Condominiums, Land, Multi-Family Residential (Duplex - Quadplex), Multi-Family Commercial (Fiveplex+), Commercial (Retail)</t>
    </r>
    <r>
      <rPr>
        <rFont val="Arial"/>
        <b/>
        <color theme="1"/>
      </rPr>
      <t xml:space="preserve">
On-Market Status:</t>
    </r>
    <r>
      <rPr>
        <rFont val="Arial"/>
        <b val="0"/>
        <color theme="1"/>
      </rPr>
      <t>Listed on the MLS with a Full service agent, Flat Fee MLS or Limited Service Listings, FSBO, Off Market Only</t>
    </r>
    <r>
      <rPr>
        <rFont val="Arial"/>
        <b/>
        <color theme="1"/>
      </rPr>
      <t xml:space="preserve">
Year Built: </t>
    </r>
    <r>
      <rPr>
        <rFont val="Arial"/>
        <b val="0"/>
        <color theme="1"/>
      </rPr>
      <t>1900-2025</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$10,000 - $1,000,000</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No Hard Money Needed</t>
    </r>
  </si>
  <si>
    <t>Zip Codes: Virginia Beach
23464
23454
23452
23456
23462
23455
23451
23453
Chesapeake
23320
23322
23323
23321
23325
23324
Norfolk
23518
23503
23502
23510
23505
23523
23508
23517
23507
Suffolk
23314
23435
23432
23434
Hampton
23605
23651
23661
23662
23663
23664
23665
23666
23667
23668
23669
23670
Newport News
23601
23602
23603
23604
23605
23606
23607
23608
Portsmouth
23701
23702
23703
23704
23707
23708
23709</t>
  </si>
  <si>
    <t>Full States:
Zip Codes: Virginia Beach
23464
23454
23452
23456
23462
23455
23451
23453
Chesapeake
23320
23322
23323
23321
23325
23324
Norfolk
23518
23503
23502
23510
23505
23523
23508
23517
23507
Suffolk
23314
23435
23432
23434
Hampton
23605
23651
23661
23662
23663
23664
23665
23666
23667
23668
23669
23670
Newport News
23601
23602
23603
23604
23605
23606
23607
23608
Portsmouth
23701
23702
23703
23704
23707
23708
23709</t>
  </si>
  <si>
    <t>Full States: 
Zip Codes: ---</t>
  </si>
  <si>
    <t>Vincent Talerico</t>
  </si>
  <si>
    <t xml:space="preserve">TNT Real Estate Holdings, LLC </t>
  </si>
  <si>
    <t>https://app.hubspot.com/contacts/3298701/record/0-2/39404648043?eschref=%2Fcontacts%2F3298701%2Frecord%2F0-1%2F154349398120</t>
  </si>
  <si>
    <r>
      <rPr>
        <rFont val="Arial"/>
        <b/>
        <color theme="1"/>
      </rPr>
      <t>Property Type: S</t>
    </r>
    <r>
      <rPr>
        <rFont val="Arial"/>
        <b val="0"/>
        <color theme="1"/>
      </rPr>
      <t>ingle Family Residence, Land, Multi-Family Residential (Duplex - Quadplex), Multi-Family Commercial (Fiveplex+)</t>
    </r>
    <r>
      <rPr>
        <rFont val="Arial"/>
        <b/>
        <color theme="1"/>
      </rPr>
      <t xml:space="preserve">
On-Market Status:</t>
    </r>
    <r>
      <rPr>
        <rFont val="Arial"/>
        <b val="0"/>
        <color theme="1"/>
      </rPr>
      <t>FSBO, Off Market Only</t>
    </r>
    <r>
      <rPr>
        <rFont val="Arial"/>
        <b/>
        <color theme="1"/>
      </rPr>
      <t xml:space="preserve">
Year Built: </t>
    </r>
    <r>
      <rPr>
        <rFont val="Arial"/>
        <b val="0"/>
        <color theme="1"/>
      </rPr>
      <t>1940-2005</t>
    </r>
    <r>
      <rPr>
        <rFont val="Arial"/>
        <b/>
        <color theme="1"/>
      </rPr>
      <t xml:space="preserve">
Property Condition: </t>
    </r>
    <r>
      <rPr>
        <rFont val="Arial"/>
        <b val="0"/>
        <color theme="1"/>
      </rPr>
      <t>Needs Few Repairs, Needs Major Repairs</t>
    </r>
    <r>
      <rPr>
        <rFont val="Arial"/>
        <b/>
        <color theme="1"/>
      </rPr>
      <t xml:space="preserve">
Minimum/Maximum Purchase Price: </t>
    </r>
    <r>
      <rPr>
        <rFont val="Arial"/>
        <b val="0"/>
        <color theme="1"/>
      </rPr>
      <t>$10,000 - $650k</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No Hard Money Needed</t>
    </r>
  </si>
  <si>
    <t>Zip Codes: 2903
2904
2905
2906
2907
2908
2909
2912
2918
2940
2905
2907
2910
2920
2921
2886
2888
2889
2893
2865
2917
2876
2896
2864
2863
2816
2827
2904
2908
2911
2818
2817
2860
2861
2862</t>
  </si>
  <si>
    <t>Zip Codes: 2903
2904
2905
2906
2907
2908
2909
2912
2918
2940
2905
2907
2910
2920
2921
2886
2888
2889
2893
2865
2917
2876
2896
2864
2863
2816
2827
2904
2908
2911
2818
2817
2860
2861
2862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
1250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
2245
2246
2247
2248
2249
2250
2251
2252
2253
2254
2255
2256
2257
2258
2259
2260
2261
2262
2263
2264
2265
2266
2267
2268
2269
2270
2271
2272
2273
2274
2275
2276
2277
2278
2279
2280
2281
2282
2283
2284
2285
2286
2287
2288
2289
2290
2291
2292
2293
2294
2295
2296
2297
2298
2299
2300
2301
2302
2303
2304
2305
2306
2307
2308
2309
2310
2311
2312
2313
2314
2315
2316
2317
2318
2319
2320
2321
2322
2323
2324
2325
2326
2327
2328
2329
2330
2331
2332
2333
2334
2335
2336
2337
2338
2339
2340
2341
2342
2343
2344
2345
2346
2347
2348
2349
2350
2351
2352
2353
2354
2355
2356
2357
2358
2359
2360
2361
2362
2363
2364
2365
2366
2367
2368
2369
2370
2371
2372
2373
2374
2375
2376
2377
2378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
2436
2437
2438
2439
2440
2441
2442
2443
2444
2445
2446
2447
2448
2449
2450
2451
2452
2453
2454
2455
2456
2457
2458
2459
2460
2461
2462
2463
2464
2465
2466
2467
2468
2469
2470
2471
2472
2473
2474
2475
2476
2477
2478
2479
2480
2481
2482
2483
2484
2485
2486
2487
2488
2489
2490
2491
2492
2493
2494
2495
2496
2497
2498
2499
2500
2501
2502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
2649
2650
2651
2652
2653
2654
2655
2656
2657
2658
2659
2660
2661
2662
2663
2664
2665
2666
2667
2668
2669
2670
2671
2672
2673
2674
2675
2676
2677
2678
2679
2680
2681
2682
2683
2684
2685
2686
2687
2688
2689
2690
2691
2692
2693
2694
2695
2696
2697
2698
2699
2700
2701
2702
2703
2704
2705
2706
2707
2708
2709
2710
2711
2712
2713
2714
2715
2716
2717
2718
2719
2720
2721
2722
2723
2724
2725
2726
2727
2728
2729
2730
2731
2732
2733
2734
2735
2736
2737
2738
2739
2740
2741
2742
2743
2744
2745
2746
2747
2748
2749
2750
2751
2752
2753
2754
2755
2756
2757
2758
2759
2760
2761
2762
2763
2764
2765
2766
2767
2768
2769
2770
2771
2772
2773
2774
2775
2776
2777
2778
2779
2780
2781
2782
2783
2784
2785
2786
2787
2788
2789
2790
2791
5501
5502
5503
5504
5505
5506
5507
5508
5509
5510
5511
5512
5513
5514
5515
5516
5517
5518
5519
5520
5521
5522
5523
5524
5525
5526
5527
5528
5529
5530
5531
5532
5533
5534
5535
5536
5537
5538
5539
5540
5541
5542
5543
5544
6001
6002
6003
6004
6005
6006
6007
6008
6009
6010
6011
6012
6013
6014
6015
6016
6017
6018
6019
6020
6021
6022
6023
6024
6025
6026
6027
6028
6029
6030
6031
6032
6033
6034
6035
6036
6037
6038
6039
6040
6041
6042
6043
6044
6045
6046
6047
6048
6049
6050
6051
6052
6053
6054
6055
6056
6057
6058
6059
6060
6061
6062
6063
6064
6065
6066
6067
6068
6069
6070
6071
6072
6073
6074
6075
6076
6077
6078
6079
6080
6081
6082
6083
6084
6085
6086
6087
6088
6089
6090
6091
6092
6093
6094
6095
6096
6097
6098
6099
6100
6101
6102
6103
6104
6105
6106
6107
6108
6109
6110
6111
6112
6113
6114
6115
6116
6117
6118
6119
6120
6121
6122
6123
6124
6125
6126
6127
6128
6129
6130
6131
6132
6133
6134
6135
6136
6137
6138
6139
6140
6141
6142
6143
6144
6145
6146
6147
6148
6149
6150
6151
6152
6153
6154
6155
6156
6157
6158
6159
6160
6161
6162
6163
6164
6165
6166
6167
6168
6169
6170
6171
6172
6173
6174
6175
6176
6177
6178
6179
6180
6181
6182
6183
6184
6185
6186
6187
6188
6189
6190
6191
6192
6193
6194
6195
6196
6197
6198
6199
6200
6201
6202
6203
6204
6205
6206
6207
6208
6209
6210
6211
6212
6213
6214
6215
6216
6217
6218
6219
6220
6221
6222
6223
6224
6225
6226
6227
6228
6229
6230
6231
6232
6233
6234
6235
6236
6237
6238
6239
6240
6241
6242
6243
6244
6245
6246
6247
6248
6249
6250
6251
6252
6253
6254
6255
6256
6257
6258
6259
6260
6261
6262
6263
6264
6265
6266
6267
6268
6269
6270
6271
6272
6273
6274
6275
6276
6277
6278
6279
6280
6281
6282
6283
6284
6285
6286
6287
6288
6289
6290
6291
6292
6293
6294
6295
6296
6297
6298
6299
6300
6301
6302
6303
6304
6305
6306
6307
6308
6309
6310
6311
6312
6313
6314
6315
6316
6317
6318
6319
6320
6321
6322
6323
6324
6325
6326
6327
6328
6329
6330
6331
6332
6333
6334
6335
6336
6337
6338
6339
6340
6341
6342
6343
6344
6345
6346
6347
6348
6349
6350
6351
6352
6353
6354
6355
6356
6357
6358
6359
6360
6361
6362
6363
6364
6365
6366
6367
6368
6369
6370
6371
6372
6373
6374
6375
6376
6377
6378
6379
6380
6381
6382
6383
6384
6385
6386
6387
6388
6389
6390
6391
6392
6393
6394
6395
6396
6397
6398
6399
6400
6401
6402
6403
6404
6405
6406
6407
6408
6409
6410
6411
6412
6413
6414
6415
6416
6417
6418
6419
6420
6421
6422
6423
6424
6425
6426
6427
6428
6429
6430
6431
6432
6433
6434
6435
6436
6437
6438
6439
6440
6441
6442
6443
6444
6445
6446
6447
6448
6449
6450
6451
6452
6453
6454
6455
6456
6457
6458
6459
6460
6461
6462
6463
6464
6465
6466
6467
6468
6469
6470
6471
6472
6473
6474
6475
6476
6477
6478
6479
6480
6481
6482
6483
6484
6485
6486
6487
6488
6489
6490
6491
6492
6493
6494
6495
6496
6497
6498
6499
6500
6501
6502
6503
6504
6505
6506
6507
6508
6509
6510
6511
6512
6513
6514
6515
6516
6517
6518
6519
6520
6521
6522
6523
6524
6525
6526
6527
6528
6529
6530
6531
6532
6533
6534
6535
6536
6537
6538
6539
6540
6541
6542
6543
6544
6545
6546
6547
6548
6549
6550
6551
6552
6553
6554
6555
6556
6557
6558
6559
6560
6561
6562
6563
6564
6565
6566
6567
6568
6569
6570
6571
6572
6573
6574
6575
6576
6577
6578
6579
6580
6581
6582
6583
6584
6585
6586
6587
6588
6589
6590
6591
6592
6593
6594
6595
6596
6597
6598
6599
6600
6601
6602
6603
6604
6605
6606
6607
6608
6609
6610
6611
6612
6613
6614
6615
6616
6617
6618
6619
6620
6621
6622
6623
6624
6625
6626
6627
6628
6629
6630
6631
6632
6633
6634
6635
6636
6637
6638
6639
6640
6641
6642
6643
6644
6645
6646
6647
6648
6649
6650
6651
6652
6653
6654
6655
6656
6657
6658
6659
6660
6661
6662
6663
6664
6665
6666
6667
6668
6669
6670
6671
6672
6673
6674
6675
6676
6677
6678
6679
6680
6681
6682
6683
6684
6685
6686
6687
6688
6689
6690
6691
6692
6693
6694
6695
6696
6697
6698
6699
6700
6701
6702
6703
6704
6705
6706
6707
6708
6709
6710
6711
6712
6713
6714
6715
6716
6717
6718
6719
6720
6721
6722
6723
6724
6725
6726
6727
6728
6729
6730
6731
6732
6733
6734
6735
6736
6737
6738
6739
6740
6741
6742
6743
6744
6745
6746
6747
6748
6749
6750
6751
6752
6753
6754
6755
6756
6757
6758
6759
6760
6761
6762
6763
6764
6765
6766
6767
6768
6769
6770
6771
6772
6773
6774
6775
6776
6777
6778
6779
6780
6781
6782
6783
6784
6785
6786
6787
6788
6789
6790
6791
6792
6793
6794
6795
6796
6797
6798
6799
6800
6801
6802
6803
6804
6805
6806
6807
6808
6809
6810
6811
6812
6813
6814
6815
6816
6817
6818
6819
6820
6821
6822
6823
6824
6825
6826
6827
6828
6829
6830
6831
6832
6833
6834
6835
6836
6837
6838
6839
6840
6841
6842
6843
6844
6845
6846
6847
6848
6849
6850
6851
6852
6853
6854
6855
6856
6857
6858
6859
6860
6861
6862
6863
6864
6865
6866
6867
6868
6869
6870
6871
6872
6873
6874
6875
6876
6877
6878
6879
6880
6881
6882
6883
6884
6885
6886
6887
6888
6889
6890
6891
6892
6893
6894
6895
6896
6897
6898
6899
6900
6901
6902
6903
6904
6905
6906
6907
6908
6909
6910
6911
6912
6913
6914
6915
6916
6917
6918
6919
6920
6921
6922
6923
6924
6925
6926
6927
6928</t>
  </si>
  <si>
    <t>Matt Brown</t>
  </si>
  <si>
    <t>Sell Florida House Now</t>
  </si>
  <si>
    <t>https://app.hubspot.com/contacts/3298701/record/0-2/39777106035/</t>
  </si>
  <si>
    <r>
      <rPr>
        <rFont val="Arial"/>
        <b/>
        <color theme="1"/>
      </rPr>
      <t>Property Type: S</t>
    </r>
    <r>
      <rPr>
        <rFont val="Arial"/>
        <b val="0"/>
        <color theme="1"/>
      </rPr>
      <t>ingle Family Residence, Land, Multi-Family Residential (Duplex - Quadplex), Multi-Family Commercial (Fiveplex+)</t>
    </r>
    <r>
      <rPr>
        <rFont val="Arial"/>
        <b/>
        <color theme="1"/>
      </rPr>
      <t xml:space="preserve">
On-Market Status:</t>
    </r>
    <r>
      <rPr>
        <rFont val="Arial"/>
        <b val="0"/>
        <color theme="1"/>
      </rPr>
      <t>Off Market Only</t>
    </r>
    <r>
      <rPr>
        <rFont val="Arial"/>
        <b/>
        <color theme="1"/>
      </rPr>
      <t xml:space="preserve">
Year Built: </t>
    </r>
    <r>
      <rPr>
        <rFont val="Arial"/>
        <b val="0"/>
        <color theme="1"/>
      </rPr>
      <t>1980+</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$10,000 - $300k</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No 55+, </t>
    </r>
  </si>
  <si>
    <t>Zip Codes: 33905
33916
33966
33912
33919
33908
33913
33971
33974
33972
33935
34142
34120
34117
34114
34113
34116
34105
34104
34102</t>
  </si>
  <si>
    <t>Zip Codes: 33935
34142
34120
34117
34114
33913
34135
33971
33905
33974
33908
33928 33825, 33826, 33852, 33857, 33862, 33870, 33871, 33872, 33875, 33876, 33890, 33900, 33904, 33909, 33910, 33914, 33915, 33917, 33921, 33946, 33947, 33948, 33949, 33950, 33951, 33952, 33953, 33954, 33955, 33980, 33981, 33982, 33983, 33990, 33991, 33993, 34223, 34224, 34228, 34229, 34230, 34231, 34232, 34233, 34234, 34235, 34236, 34237, 34238, 34239, 34240, 34241, 34242, 34243, 34265, 34266, 34267, 34268, 34269, 34272, 34275, 34277, 34284, 34285, 34286, 34287, 34291, 34292, 34293, 34974</t>
  </si>
  <si>
    <t>Juan Munoz</t>
  </si>
  <si>
    <t>Cincy Sell for Cash LLC</t>
  </si>
  <si>
    <t>https://app.hubspot.com/contacts/3298701/record/0-2/39767426600?eschref=%2Fcontacts%2F3298701%2Frecord%2F0-1%2F154902970015</t>
  </si>
  <si>
    <t>Multi-State, Local</t>
  </si>
  <si>
    <r>
      <rPr>
        <rFont val="Arial"/>
        <b/>
        <color theme="1"/>
      </rPr>
      <t>Property Type: Single Family Residence, Townhomes, Condominiums, Manufactured Home, Multi-Family Residential (Duplex - Quadplex)
On-Market Status:</t>
    </r>
    <r>
      <rPr>
        <rFont val="Arial"/>
        <b val="0"/>
        <color theme="1"/>
      </rPr>
      <t>Off Market Only</t>
    </r>
    <r>
      <rPr>
        <rFont val="Arial"/>
        <b/>
        <color theme="1"/>
      </rPr>
      <t xml:space="preserve">
Year Built: </t>
    </r>
    <r>
      <rPr>
        <rFont val="Arial"/>
        <b val="0"/>
        <color theme="1"/>
      </rPr>
      <t>1900-2025</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$75,000 - $400k</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No 55+, Will not do foundation repairs. Greater cincinnati or northern kentucky is the area I service</t>
    </r>
  </si>
  <si>
    <t>Zip Codes: 45039
45040
45069
45212
45223
45227
45230
45233
45236
45238
45239
45240
45241
45242
45243
45245
45247
45248
45102
45245</t>
  </si>
  <si>
    <t>Zip Codes: 41015
41017
41018
41042
41051
41071
41075
41091
45036
45039
45040
45069
45204
45205
45212
45223
45227
45230
45233
45236
45238
45239
45240
45241
45242
45243
45245
45247
45248
45102
45245</t>
  </si>
  <si>
    <t>Patrick Fitzgerald</t>
  </si>
  <si>
    <t>Miles Buys Homes</t>
  </si>
  <si>
    <t>https://app.hubspot.com/contacts/3298701/record/0-2/39895735971/</t>
  </si>
  <si>
    <r>
      <rPr>
        <rFont val="Arial"/>
        <b/>
        <color theme="1"/>
      </rPr>
      <t>Property Type: S</t>
    </r>
    <r>
      <rPr>
        <rFont val="Arial"/>
        <b val="0"/>
        <color theme="1"/>
      </rPr>
      <t>ingle Family Residence</t>
    </r>
    <r>
      <rPr>
        <rFont val="Arial"/>
        <b/>
        <color theme="1"/>
      </rPr>
      <t xml:space="preserve">
On-Market Status:</t>
    </r>
    <r>
      <rPr>
        <rFont val="Arial"/>
        <b val="0"/>
        <color theme="1"/>
      </rPr>
      <t>Off Market Only</t>
    </r>
    <r>
      <rPr>
        <rFont val="Arial"/>
        <b/>
        <color theme="1"/>
      </rPr>
      <t xml:space="preserve">
Year Built: </t>
    </r>
    <r>
      <rPr>
        <rFont val="Arial"/>
        <b val="0"/>
        <color theme="1"/>
      </rPr>
      <t>1920+</t>
    </r>
    <r>
      <rPr>
        <rFont val="Arial"/>
        <b/>
        <color theme="1"/>
      </rPr>
      <t xml:space="preserve">
Property Condition: </t>
    </r>
    <r>
      <rPr>
        <rFont val="Arial"/>
        <b val="0"/>
        <color theme="1"/>
      </rPr>
      <t>Needs Few Repairs, Needs Major Repairs</t>
    </r>
    <r>
      <rPr>
        <rFont val="Arial"/>
        <b/>
        <color theme="1"/>
      </rPr>
      <t xml:space="preserve">
Minimum/Maximum Purchase Price: </t>
    </r>
    <r>
      <rPr>
        <rFont val="Arial"/>
        <b val="0"/>
        <color theme="1"/>
      </rPr>
      <t>$250,000 - $2,000,000</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No 55+, I'm only interested in distressed properties — things like homes that need work, pre-foreclosures, probate situations, or anything where the seller is motivated and looking for a quick, hassle-free sale.
Ideally, I’m working with sellers who are ready to make a decision in the next 30 to 60 days.
As long as the deal makes sense and there’s value-add potential, I’m open on location within southern California.
I'm Happy to adjust things over time based on what’s converting best.</t>
    </r>
  </si>
  <si>
    <t xml:space="preserve">Zip Codes: </t>
  </si>
  <si>
    <t>Full States: GA, TX, FL, MD, AZ, SC, NC.              
Zip Codes: 92401
92404 92405
92407
92408
92410
92411
92427
92373
92374
92324
92376
92377
92335
92336
92337
91701
91730
91737
91739
92392
92394
92395
92301
92310
92311
91708
91710
91710
91758
91761
91762
91764</t>
  </si>
  <si>
    <t>Full States: 
Zip Codes: 90001
90002
90003
90004
90005
90006
90007
90008
90010
90011
90012
90013
90014
90015
90016
90017
90018
90019
90020
90021
90022
90023
90024
90025
90026
90027
90028
90029
90031
90032
90033
90034
90035
90036
90037
90038
90039
90040
90041
90042
90043
90044
90045
90046
90047
90048
90049
90056
90057
90058
90059
90061
90062
90063
90064
90065
90066
90067
90068
92501
92503
92504
92505
92506
92507
92508
92518
92521
92551
92553
92555
92557</t>
  </si>
  <si>
    <t>MIles Jiles</t>
  </si>
  <si>
    <t>Home Sweet Home Offers</t>
  </si>
  <si>
    <t>https://app.hubspot.com/contacts/3298701/record/0-2/40201550752?eschref=%2Fcontacts%2F3298701%2Frecord%2F0-1%2F156218700831</t>
  </si>
  <si>
    <t>Wholesale, Creative / Seller Finance, Sub To, Direct Purchase</t>
  </si>
  <si>
    <t>=AI("Give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code",J47:L47), Multi-State</t>
  </si>
  <si>
    <r>
      <rPr>
        <rFont val="Arial"/>
        <b/>
        <color rgb="FF434343"/>
      </rPr>
      <t xml:space="preserve">Property Type: </t>
    </r>
    <r>
      <rPr>
        <rFont val="Arial"/>
        <b val="0"/>
        <color rgb="FF434343"/>
      </rPr>
      <t>Single Family Residence, Townhomes, Condominiums, Manufactured Home, Multi-Family Residential (Duplex - Quadplex), Multi-Family Commercial (Fiveplex+), Mobile Home (with Land), Mobile Home (without Land), Commercial (Retail)</t>
    </r>
    <r>
      <rPr>
        <rFont val="Arial"/>
        <b/>
        <color rgb="FF434343"/>
      </rPr>
      <t xml:space="preserve">
On-Market Status: </t>
    </r>
    <r>
      <rPr>
        <rFont val="Arial"/>
        <b val="0"/>
        <color rgb="FF434343"/>
      </rPr>
      <t>FSBO, Off Market Only</t>
    </r>
    <r>
      <rPr>
        <rFont val="Arial"/>
        <b/>
        <color rgb="FF434343"/>
      </rPr>
      <t xml:space="preserve">
Year Built: </t>
    </r>
    <r>
      <rPr>
        <rFont val="Arial"/>
        <b val="0"/>
        <color rgb="FF434343"/>
      </rPr>
      <t>1900-2018</t>
    </r>
    <r>
      <rPr>
        <rFont val="Arial"/>
        <b/>
        <color rgb="FF434343"/>
      </rPr>
      <t xml:space="preserve">
Property Condition: </t>
    </r>
    <r>
      <rPr>
        <rFont val="Arial"/>
        <b val="0"/>
        <color rgb="FF434343"/>
      </rPr>
      <t>Move in Ready with Older Finishes, Needs Few Repairs, Needs Major Repairs</t>
    </r>
    <r>
      <rPr>
        <rFont val="Arial"/>
        <b/>
        <color rgb="FF434343"/>
      </rPr>
      <t xml:space="preserve">
Minimum/Maximum Purchase Price: </t>
    </r>
    <r>
      <rPr>
        <rFont val="Arial"/>
        <b val="0"/>
        <color rgb="FF434343"/>
      </rPr>
      <t>0+</t>
    </r>
    <r>
      <rPr>
        <rFont val="Arial"/>
        <b/>
        <color rgb="FF434343"/>
      </rPr>
      <t xml:space="preserve">
Timeframe: </t>
    </r>
    <r>
      <rPr>
        <rFont val="Arial"/>
        <b val="0"/>
        <color rgb="FF434343"/>
      </rPr>
      <t>1 - 7 Days, 1 to 4 Weeks, 3 to 6 Months, 6 to 12 Months, 12+ Months</t>
    </r>
    <r>
      <rPr>
        <rFont val="Arial"/>
        <b/>
        <color rgb="FF434343"/>
      </rPr>
      <t xml:space="preserve">
Lead Types:  </t>
    </r>
    <r>
      <rPr>
        <rFont val="Arial"/>
        <b val="0"/>
        <color rgb="FF434343"/>
      </rPr>
      <t>Warm and Autohunt</t>
    </r>
    <r>
      <rPr>
        <rFont val="Arial"/>
        <b/>
        <color rgb="FF434343"/>
      </rPr>
      <t xml:space="preserve">
Other Notes: </t>
    </r>
    <r>
      <rPr>
        <rFont val="Arial"/>
        <b val="0"/>
        <color rgb="FF434343"/>
      </rPr>
      <t>Prefer leads in following markets: Greater Cleveland area, Las Vegas, NV, Hawaii, and Orange County, CA</t>
    </r>
  </si>
  <si>
    <t>Full States: ---
Zip Codes: 44017, 44022, 44040, 44070, 44094,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44199, 44201, 44202, 44224,
44231, 44234, 44236, 44240, 44241, 44243, 44255, 44260, 44266, 44272, 44278,
44288, 44312, 44411, 44412, 44429, 44444, 44449, 44470, 44491, 44601, 44632,
44001, 44011, 44012, 44028, 44035, 44039, 44044, 44050, 44052, 44053, 44054,
44055, 44074, 44089, 44090, 44253, 44256, 44275, 44280, 44851, 44859, 44880,
44889</t>
  </si>
  <si>
    <t>Full States: ---
Zip Codes: 44017, 44022, 44040, 44070, 44094,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44199, 44201, 44202, 44224,
44231, 44234, 44236, 44240, 44241, 44243, 44255, 44260, 44266, 44272, 44278,
44288, 44312, 44411, 44412, 44429, 44444, 44449, 44470, 44491, 44601, 44632,
44001, 44011, 44012, 44028, 44035, 44039, 44044, 44050, 44052, 44053, 44054,
44055, 44074, 44089, 44090, 44253, 44256, 44275, 44280, 44851, 44859, 44880,
44889, 89002, 89009, 89011, 89012, 89014, 89015, 89016, 89044, 89052, 89053,
89074, 89077, 89101, 89102, 89103, 89104, 89105, 89106, 89107, 89108, 89109,
89110, 89111, 89112, 89113, 89114, 89115, 89116, 89117, 89118, 89119, 89120, 89121,
89122, 89123, 89124, 89125, 89126, 89127, 89128, 89129, 89130, 89131, 89132,
89133, 89134, 89135, 89136, 89137, 89138, 89139, 89140, 89141, 89142, 89143,
89144, 89145, 89146, 89147, 89148, 89149, 89150, 89151, 89152, 89153, 89154,
89155, 89156, 89157, 89158, 89159, 89160, 89161, 89162, 89164, 89165, 89166,
89169, 89170, 89173, 89177, 89178, 89179, 89180, 89183, 89185, 89193, 89195,
89199, 90620, 90621, 90622, 90623, 90624, 90630, 90631, 90632, 90633, 90638,
90680, 90716, 90720, 90721, 90740, 90742, 90743, 92530, 92602, 92603, 92604,
92605, 92606, 92607, 92609, 92610, 92612, 92614, 92615, 92616, 92617, 92618,
92619, 92620, 92623, 92624, 92625, 92626, 92627, 92628, 92629, 92630, 92637,
92646, 92647, 92648, 92649, 92650, 92651, 92652, 92653, 92654, 92655, 92656,
92657, 92658, 92659, 92660, 92661, 92662, 92663, 92672, 92673, 92674, 92675,
92676, 92677, 92678, 92679, 92683, 92684, 92685, 92688, 92690, 92691, 92692,
92693, 92694, 92697, 92698, 92701, 92702, 92703, 92704, 92705, 92706, 92707,
92708, 92709, 92710, 92711, 92712, 92725, 92728, 92735, 92780, 92781, 92782,
92799, 92801, 92802, 92803, 92804, 92805, 92806, 92807, 92808, 92809, 92811,
92812, 92814, 92815, 92816, 92817, 92821, 92822, 92823, 92825, 92831, 92832,
92833, 92834, 92835, 92836, 92837, 92838, 92840, 92841, 92842, 92843, 92844,
92845, 92846, 92850, 92856, 92857, 92859, 92861, 92862, 92863, 92864, 92865,
92866, 92867, 92868, 92869, 92870, 92871, 92883, 92885, 92886, 92887, 92899</t>
  </si>
  <si>
    <t>Full States: ---
Zip Codes: 96701, 96703, 96704, 96705, 96706, 96707, 96708, 96709, 96710, 96712, 96713,
96714, 96715, 96716, 96717, 96718, 96719, 96720, 96721, 96722, 96725, 96726,
96727, 96728, 96729, 96730, 96731, 96732, 96734, 96737, 96738, 96740, 96741,
96742, 96743, 96744, 96746, 96747, 96748, 96749, 96750, 96751, 96752, 96753,
96754, 96755, 96756, 96757, 96759, 96760, 96761, 96762, 96763, 96764, 96765,
96766, 96768, 96769, 96770, 96771, 96772, 96773, 96774, 96776, 96777, 96778,
96779, 96780, 96781, 96782, 96783, 96785, 96786, 96789, 96790, 96791, 96792,
96793, 96795, 96796, 96797, 96801, 96802, 96803, 96804, 96805, 96806, 96807,
96808, 96809, 96810, 96811, 96812, 96813, 96814, 96815, 96816, 96817, 96818,
96819, 96820, 96821, 96822, 96823, 96824, 96825, 96826, 96828, 96830, 96835,
96836, 96837, 96839, 96840, 96841, 96843, 96844, 96846, 96847, 96848, 96849,
96850, 96853, 96854, 96857, 96858, 96859, 96860, 96861, 96863, 96898</t>
  </si>
  <si>
    <t>Chris Im</t>
  </si>
  <si>
    <t>Coast Haven Homes - John</t>
  </si>
  <si>
    <t>https://app.hubspot.com/contacts/3298701/record/0-2/40121959596?eschref=%2Fcontacts%2F3298701%2Frecord%2F0-1%2F158255425289%2F</t>
  </si>
  <si>
    <r>
      <rPr>
        <rFont val="Arial"/>
        <b/>
        <color theme="1"/>
      </rPr>
      <t xml:space="preserve">Property Type: </t>
    </r>
    <r>
      <rPr>
        <rFont val="Arial"/>
        <b val="0"/>
        <color theme="1"/>
      </rPr>
      <t>Single Family Residence, Land, Mobile Home (with Land), Manufactured Home, Multi-Family Residential (Duplex - Quadplex)</t>
    </r>
    <r>
      <rPr>
        <rFont val="Arial"/>
        <b/>
        <color theme="1"/>
      </rPr>
      <t xml:space="preserve">
On-Market Status: </t>
    </r>
    <r>
      <rPr>
        <rFont val="Arial"/>
        <b val="0"/>
        <color theme="1"/>
      </rPr>
      <t>Listed on the MLS with a Full service agent, Flat Fee MLS or Limited Service Listings, FSBO, Off Market Only</t>
    </r>
    <r>
      <rPr>
        <rFont val="Arial"/>
        <b/>
        <color theme="1"/>
      </rPr>
      <t xml:space="preserve">
Year Built: </t>
    </r>
    <r>
      <rPr>
        <rFont val="Arial"/>
        <b val="0"/>
        <color theme="1"/>
      </rPr>
      <t>1940-2024</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$90k - $750k</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r>
      <rPr>
        <rFont val="Arial"/>
        <b val="0"/>
        <color theme="1"/>
      </rPr>
      <t>N/A</t>
    </r>
  </si>
  <si>
    <t>Full States: ---
Zip Codes: 29485
29486
29483
29410
29456
29464
29466
29439
29412
29407
06460
06461
06477
06611
06890
06405
06824
06880
06854
47804
47805
47806
47807</t>
  </si>
  <si>
    <t>Full States: ---
Zip Codes: 29485
29486
29483
29410
29456
29464
29466
29439
29412
29407
6460
6461
6477
6611
6890
6405
6824
6880
6854
29420
29414
29418
29403
29401
29455
29482
29451
29461
6516
6512
6513
6437
6443
6525
6401
6478
6770
47801
47802
47803
47804
47805
47806
47807
47808</t>
  </si>
  <si>
    <t>Full States: ---
Zip Codes: 29579
29572
29577
29575
29588
29575
29527
29526
29576
29169
29033
29201
29205
29208
29204
29206
29154
29153
29150</t>
  </si>
  <si>
    <t>John Dunn</t>
  </si>
  <si>
    <t xml:space="preserve">HelpingHomes.co
</t>
  </si>
  <si>
    <t>https://app.hubspot.com/contacts/3298701/record/0-2/40121929533?eschref=%2Fcontacts%2F3298701%2Frecord%2F0-1%2F156514921118</t>
  </si>
  <si>
    <r>
      <rPr>
        <rFont val="Arial"/>
        <b/>
        <color theme="1"/>
      </rPr>
      <t xml:space="preserve">Property Type: </t>
    </r>
    <r>
      <rPr>
        <rFont val="Arial"/>
        <b val="0"/>
        <color theme="1"/>
      </rPr>
      <t>Single Family Residence, Townhomes, Condominiums, Land, Multi-Family Residential (Duplex - Quadplex), Multi-Family Commercial (Fiveplex+)</t>
    </r>
    <r>
      <rPr>
        <rFont val="Arial"/>
        <b/>
        <color theme="1"/>
      </rPr>
      <t xml:space="preserve">
On-Market Status: </t>
    </r>
    <r>
      <rPr>
        <rFont val="Arial"/>
        <b val="0"/>
        <color theme="1"/>
      </rPr>
      <t>FSBO, Off Market Only</t>
    </r>
    <r>
      <rPr>
        <rFont val="Arial"/>
        <b/>
        <color theme="1"/>
      </rPr>
      <t xml:space="preserve">
Year Built: </t>
    </r>
    <r>
      <rPr>
        <rFont val="Arial"/>
        <b val="0"/>
        <color theme="1"/>
      </rPr>
      <t>Anything built BEFORE 2015</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$100k - $6m</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r>
      <rPr>
        <rFont val="Arial"/>
        <b val="0"/>
        <color theme="1"/>
      </rPr>
      <t xml:space="preserve">Open to all property types from infill lots, SFR’s and Multis that need repair or value add opportunities. 20+ years of local market knowledge and can purchase and expertise. From tear down, to all rehab types (light, mild, major), to buildable land. Friendly and Customer service focussed and can close quickly (ASAP) or later if seller needs more time. We can even close first and give the seller up to 30-60 days AFTER close to stay in the house for smoother transition. </t>
    </r>
  </si>
  <si>
    <t>Full States: ---
Zip Codes: 94501
94502
94536
94538
94539
94541
94542
94544
94545
94546
94550
94551
94552
94555
94560
94566
94568
94577
94578
94579
94580
94588
94601
94602
94603
94605
94606
94607
94608
94609
94610
94611
94612
94618
94619
94621
94702
94703
94704
94705
94706
94707
94708
94709
94710
94505
94506
94507
94509
94513
94514
94517
94518
94519
94520
94521
94523
94525
94526
94528
94530
94531
94547
94549
94553
94556
94561
94563
94565
94569
94572
94582
94583
94595
94596
94597
94598
94801
94803
94804
94805
94806
94850
94102
94103
94104
94105
94107
94108
94109
94110
94111
94112
94114
94115
94116
94117
94118
94121
94122
94123
94124
94127
94129
94130
94131
94132
94133
94134
94158
94002
94010
94014
94015
94018
94019
94020
94021
94025
94027
94028
94030
94038
94044
94060
94061
94062
94063
94065
94066
94070
94074
94401
94402
94403
94404
94022
94024
94040
94041
94042
94043
94085
94086
94087
94088
94089
94301
94303
94304
94305
94306
95002
95008
95014
95020
95030
95032
95035
95037
95050
95051
95054
95070
95110
95111
95112
95113
95116
95117
95118
95119
95120
95121
95122
95123
95124
95125
95126
95127
95128
95129
95130
95131
95132
95133
95134
95135
95136
95138
95139
95148</t>
  </si>
  <si>
    <t>Full States: ---
Zip Codes:90001
90002
90003
90004
90005
90006
90007
90008
90010
90011
90012
90013
90014
90015
90016
90017
90018
90019
90020
90021
90022
90023
90024
90025
90026
90027
90028
90029
90031
90032
90033
90034
90035
90036
90037
90038
90039
90041
90042
90043
94901
94903
94904
94920
94924
94925
94929
94930
94933
94937
94938
94939
94940
94941
94945
94946
94947
94949
94950
94956
94957
94960
94963
94964
94965
94970
94971
94973
94503
94508
94558
94559
94562
94567
94573
94574
94576
94599
90620
90621
90623
90630
90631
90680
90720
90740
90742
90743
92602
92603
92604
92606
92610
92612
92614
92618
92620
92625
92201
92203
92220
92223
92225
92227
92234
92236
92240
92241
92253
92254
92258
92262
92264
92270
92274
92276
92282
92284
92292
92320
92324
92373
92399
92501
92503
92504
92505
92506
95608
95610
95621
95628
95630
95660
95670
95673
95678
95682
95742
95757
95758
95762
95765
95811
95814
95815
95816
95817
95818
95819
95820
95821
95822
95823
95824
95825
95826
95827
95828
95829
95831
95832
95833
95834
95835
95838
95841
95842
95843
95864
91701
91709
91710
91730
91737
91739
91743
91752
91761
91762
91764
91784
91786
92220
92252
92256
92267
92268
92277
92278
91901
91902
91905
91906
91910
91911
91913
91914
91915
91916
91917
91931
91932
91934
91935
91941
91942
91945
91950
91962
94503
94510
94533
94534
94535
94571
94585
94589
94590
94591
95620
95625
95687
95688
95696
95307
95313
95319
95323
95326
95328
95329
95350
95351
95354
95355
95356
95357
95358
95360
95361
95363
95367
95368
95380
95382
95385
95386
95387
91319
91320
91358
91359
91360
91361
91362
93001
93003
93004
93010
93012
93013
93015
93021
93022
93023
93030
93033
93035</t>
  </si>
  <si>
    <t>Jimmy Tu</t>
  </si>
  <si>
    <t>State, Local</t>
  </si>
  <si>
    <t>zz - Definitely NOT Drake</t>
  </si>
  <si>
    <r>
      <rPr>
        <rFont val="Arial"/>
        <b/>
        <color theme="1"/>
      </rPr>
      <t xml:space="preserve">Property Type: </t>
    </r>
    <r>
      <rPr>
        <rFont val="Arial"/>
        <b val="0"/>
        <color theme="1"/>
      </rPr>
      <t>Single Family Residence, Land, Commercial (Retail), Mobile Home (with Land), Manufactured Home, Multi-Family Residential (Duplex - Quadplex), Multi-Family Commercial (Fiveplex+), Townhomes, Condominiums</t>
    </r>
    <r>
      <rPr>
        <rFont val="Arial"/>
        <b/>
        <color theme="1"/>
      </rPr>
      <t xml:space="preserve">
On-Market Status: </t>
    </r>
    <r>
      <rPr>
        <rFont val="Arial"/>
        <b val="0"/>
        <color theme="1"/>
      </rPr>
      <t>Listed on the MLS with a Full service agent, Flat Fee MLS or Limited Service Listings, FSBO, Off Market Only</t>
    </r>
    <r>
      <rPr>
        <rFont val="Arial"/>
        <b/>
        <color theme="1"/>
      </rPr>
      <t xml:space="preserve">
Year Built: </t>
    </r>
    <r>
      <rPr>
        <rFont val="Arial"/>
        <b val="0"/>
        <color theme="1"/>
      </rPr>
      <t>1800+</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0+</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r>
      <rPr>
        <rFont val="Arial"/>
        <b val="0"/>
        <color theme="1"/>
      </rPr>
      <t>N/A</t>
    </r>
  </si>
  <si>
    <t>HS Contact URL</t>
  </si>
  <si>
    <t>Level</t>
  </si>
  <si>
    <t>Ranking</t>
  </si>
  <si>
    <t>Profile Notes</t>
  </si>
  <si>
    <t>States Covered</t>
  </si>
  <si>
    <t>Zipcodes Covered</t>
  </si>
  <si>
    <t>Shauntae Williams - MPTJ REI</t>
  </si>
  <si>
    <t>https://app.hubspot.com/contacts/3298701/record/0-1/903850201</t>
  </si>
  <si>
    <t>Cash, Creative</t>
  </si>
  <si>
    <t>1 - 3rd String</t>
  </si>
  <si>
    <t>GA, FL</t>
  </si>
  <si>
    <t>30002, 30030, 30032, 30033, 30067, 30079, 30080, 30084, 30303, 30305, 30306, 30307, 30308, 30309, 30310, 30311, 30312, 30313, 30314, 30315, 30316, 30317, 30318, 30319, 30324, 30326, 30327, 30328, 30329, 30337, 30338, 30339, 30340, 30341, 30342, 30344, 30345, 30346, 30354, 30360, 30363, 33647, 33511, 33578, 33612, 33810, 33615, 33610, 33617, 33614, 33619, 33579, 33624, 33604, 33613, 33594, 33611, 33596, 33570, 33626, 33510, 33625, 33556, 33584, 33618, 33558, 33569, 33563, 33598, 33573, 33629, 33547, 33634, 33607, 33572, 33566, 33606, 33603, 33549, 33635, 33609, 33637, 33534, 33559, 33565, 33527, 33605, 33602, 33616, 33592, 33567, 33548, 33651, 33697, 33621, 33663, 33690, 33662, 33661, 33586, 33622, 33530, 33550, 33564, 33568, 33571, 33575, 33583, 33587, 33595, 33601, 33608, 33620, 33623, 33630, 33633, 33631, 33503, 33509, 33508, 33650, 33660, 33655, 33664, 33673, 33672, 33675, 33674, 33679, 33677, 33681, 33680, 33684, 33682, 33686, 33685, 33688, 33687, 33689, 33694, 33646, 34698, 33710, 34683, 33756, 33713, 33702, 33771, 33764, 33705, 34684, 33755, 33781, 33703, 33770, 33707, 34689, 33782, 33772, 33709, 33712, 34677, 33774, 33714, 33763, 34695, 33761, 33711, 33777, 33701, 33759, 33704, 33773, 33760, 34685, 33716, 33706, 33778, 33765, 33708, 33776, 34688, 33767, 33762, 33715, 33785, 33786, 33744, 33728, 33737, 34681, 33729, 33731, 33730, 33733, 33732, 33736, 33734, 33738, 33741, 33740, 33743, 33742, 33747, 33758, 33757, 33766, 33769, 33775, 33779, 33780, 33784, 34660, 34682, 34697, 32218, 32210, 32244, 32246, 32256, 32225, 32224, 32257, 32216, 32211, 32207, 32209, 32208, 32258, 32277, 32221, 32205, 32250, 32223, 32233, 32217, 32226, 32206, 32222, 32254, 32219, 32220, 32234, 32204, 32266, 32202, 32276, 32290, 32212, 32227, 32267, 32099, 32215, 32230, 32237, 32201, 32203, 32214, 32228, 32229, 32232, 32231, 32236, 32235, 32238, 32240, 32239, 32241, 32245, 32247, 32255, 34787, 32828, 32822, 32808, 32818, 32825, 32703, 32839, 32824, 32792, 32712, 34786, 32837, 32835, 32746, 34761, 32811, 32807, 32780, 32810, 32812, 32817, 32826, 32819, 32809, 32757, 32832, 34747, 32789, 32806, 32751, 34771, 32926, 32803, 32836, 32821, 32804, 32805, 32829, 32801, 32827, 32833, 32820, 32814, 32898, 32890, 34734, 32831, 32709, 32816, 32798, 34760, 32830, 32893, 32704, 32710, 32733, 32768, 32777, 32790, 32793, 32794, 32802, 32834, 32853, 32855, 32854, 32857, 32856, 32859, 32858, 32861, 32860, 32867, 32862, 32869, 32868, 32877, 32872, 32885, 32878, 32887, 32886, 32891, 32896, 32897, 34777, 34778, 34740</t>
  </si>
  <si>
    <t>https://app.hubspot.com/contacts/3298701/record/0-1/908114752</t>
  </si>
  <si>
    <t>3 - Priority Partner</t>
  </si>
  <si>
    <r>
      <rPr>
        <rFont val="Arial"/>
        <b/>
        <color theme="1"/>
      </rPr>
      <t xml:space="preserve">SEND FIRST FOR HIS COVERAGE AREA - END BUYER: </t>
    </r>
    <r>
      <rPr>
        <rFont val="Arial"/>
        <color theme="1"/>
      </rPr>
      <t>Riverside, San Bernardino, Rialto, Fontana, Bloomington, Apple Valley, Victorville, Hesperia, Corona, Chino, Chino Hills, North Orange County such Anaheim, Yorba Linda.
Los Angeles County: Walnut, Diamond Bar, Glendora</t>
    </r>
  </si>
  <si>
    <t>CA</t>
  </si>
  <si>
    <t>93002,93005,93006,93007,93009,93035,93003,93043,93044,93036,93030,93031,93032,93034,93004,93041,93033,93042,93060,93010,93061,93066,93011,93012,91320,93016,91319,91360,93020,91361,93021,93015,91358,91359,91362,93062,90265,93065,91376,91377,91301,93094,93040,93099,93064,90263,93063,91307,91302,91372,90264,91384,91304,91381,91367,90290,91355,91365,91303,91313,91364,91305,91308,91309,91311,91371,91310,91306,91396,91383,91326,91380,91324,91354,91357,90272,91356,91335,91385,91327,91328,91329,91337,93532,91322,91382,91330,91394,91325,91316,91344,91350,90402,91416,91426,91436,90401,91406,90406,90407,90408,90409,90410,90411,90403,90049,93536,91343,90404,90405,91346,91395,91403,90291,91495,91321,91351,91411,90294,91345,90077,90073,91386,91412,91392,91413,91404,91407,91408,91409,91410,91470,91482,91496,91499,90084,90292,90296,91405,91402,90025,90095,90293,90295,91341,90024,91340,90066,91423,91401,90064,91333,91331,90094,90210,90067,91387,90245,90212,90045,91390,90267,91607,90266,90230,90034,90209,90213,90254,90231,91605,90232,91604,91606,90277,90035,90211,90069,91603,91609,91610,91611,91612,91614,91615,91616,91617,91618,90261,90048,90056,90278,90274,91601,91353,90046,91602,90301,90304,90275,90016,90260,90302,90503,91608,90306,90307,90308,90309,90310,90312,90505,90251,90311,90036,91505,90008,90250,91352,90507,90508,90509,90510,90019,90043,91522,90068,91523,90506,90504,90305,90303,90028,90038,91504,91521,91506,90717,90249,90018,90732,91040,90501,90010,90020,90005,90004,90062,91502,90047,91503,91507,91508,91510,91526,91501,91342,91041,90247,90710,90029,90006,90502,90044,91201,90733,90734,90027,90037,90089,91043,90248,90007,91393,90749,90057,90731,90061,90003,90070,90015,91202,91203,90017,90026,90748,91204,90744,91207,90745,90011,90747,90746,91210,91334,90822,90071,90039,91209,91221,91222,91224,91225,91226,90014,91208,90099,90001,90189,90002,91214,90059,93551,90030,90050,90051,90052,90053,90054,90055,90060,90072,90074,90075,90076,90078,90080,90081,90082,90083,90086,90087,90088,90093,90009,90013,91205,90220,90079,90012,90021,91046,90222,91042,91020,90065,91021,90810,90223,90224,91206,90895,90031,90802,90255,90058,90033,90096,90041,90813,90262,91012,90221,90023,90042,90280,90801,90809,90832,90842,90844,90846,90847,90848,90853,90063,90270,93510,90805,90032,90807,90806,91103,91105,90201,90755,90723,90833,91123,91030,90831,90091,90040,90202,90022,91031,93534,91754,90712,90804,91803,91102,91109,91110,91114,91115,91116,91117,91118,91121,91124,91125,91126,91129,91182,91184,91185,91188,91189,90814,90242,91101,93539,91001,93584,93586,91801,90711,90714,91804,90239,91003,90803,91106,90706,91802,91896,91899,90241,91714,91715,91716,91104,91756,91199,90240,90707,93590,93599,90840,91108,90815,91755,90808,90713,90640,91778,91011,90661,90662,91776,91775,91107,90660,90743,90671,90702,91770,90651,90652,90701,90715,90740,90650,90716,91771,91772,90721,90742,90610,90703,91023,90606,90720,93550,90670,92649,91733,91025,91780,91007,91024,91731,90623,90630,91066,91077,91006,90607,90608,90609,90602,92845,91734,91735,90601,93552,92648,90639,90605,91732,90637,90604,90620,90638,92647,92684,91017,92615,90680,90622,90624,91746,90603,92605,90621,92683,92685,92655,91745,92841,92804,91009,91016,92844,91008,91706,92646,92833,92801,91010,90631,92728,92809,91747,91749,92708,90632,90633,91790,91793,92842,92846,91744,93543,92663,92658,92659,92840,92832,92843,92628,92627,92802,92899,92704,92803,92812,92814,92815,92816,92817,92825,92850,93563,91702,92805,92703,91722,92835,92626,93535,91748,92661,92834,92836,92837,92838,91792,92831,92662,92822,91723,93553,91791,92821,92868,92706,92660,92707,92702,92711,92712,92806,92799,92625,91788,92871,92735,92701,91789,92856,92857,92859,92863,92864,91724,92870,92865,91740,92866,92617,92697,91741,92657,92811,92614,92698,92616,92619,92623,92612,92780,92867,93591,91765,92606,92781,92705,91773,92861,92885,92823,92782,92603,91768,92604,92807,92886,92869,92607,92652,92654,92651,91766,93544,92620,92650,91750,91769,92602,92808,91767,92618,92637,92656,92887,91709,91711,92653,92609,92677,92629,91763,92862,92630,92690,91710,92691,92610,92624,91786,92693,91784,91758,91785,91708,92692,92694,91762,92372,92673,92882,92880,92674,92688,92676,91729,91701,92678,91743,91761,91764,91737,91730,92397,92329,92877,92878,92860,91759,92679,92675,92371,92358,92879,91752,92672,91739,92301,92505,92883,92881,92337,92335,92336,92509,92331,92503,92334,92055,92504,92392,92344,92530,92502,92513,92514,92516,92517,92519,92522,92316,92377,92376,92501,92058,92506,92521,92531,92411,92570,92345,92322,92507,92508,92394,92313,92532,92068,92403,92405,92407,92402,92406,92413,92415,92418,92423,92427,92340,92395,92028,92410,92401,92325,92393,92368,92404,92518,92562,92324,92350,92357,92595,92557,92408,92587,92354,92088,92553,92318,92590,92378,92391,92572,92599,92551,92369,92564,92317,92586,92571,92352,92584,92585,92375,92374,92346,92321,92373,92589,92593,92308,92563,92382,92385,92307,92556,92555,92567,92548,92591,92554,92552,92341,92359,92596,92545,92320,92582,92399,92592,92223,92543,92546,92581,92333,92583,92315,92314,92544,92305,92339,92220,92386,92230,92549</t>
  </si>
  <si>
    <t>Luke Smith - Luke Smith Properties</t>
  </si>
  <si>
    <t>https://app.hubspot.com/contacts/3298701/record/0-1/749832351</t>
  </si>
  <si>
    <t>Cash, Creative, Novation</t>
  </si>
  <si>
    <t>93035,93043,93044,93036,93030,93031,93032,93034,93004,93041,93033,93042,93010,93066,93011,93012,91320,91319,91360,93020,91361,93021,91358,91359,91362,93062,90265,93065,91376,91377,91301,93094,93099,93064,90263,93063,91307,91302,91372,90264,91304,91381,91367,90290,91355,91365,91303,91313,91364,91305,91308,91309,91311,91371,91306,91396,91383,91326,91380,91324,91357,90272,91356,91335,91385,91327,91328,91329,91337,91322,91382,91330,91394,91325,91316,91344,91350,90402,91416,91426,91436,90401,91406,90406,90407,90408,90409,90410,90411,90403,90049,91343,90404,90405,91346,91395,91403,90291,91495,91321,91351,91411,90294,91345,90077,90073,91386,91412,91392,91413,91404,91407,91408,91409,91410,91470,91482,91496,91499,90084,90292,90296,91405,91402,90025,90095,90293,90295,91341,90024,91340,90066,91423,91401,90064,91333,91331,90094,90210,90067,91387,90245,90212,90045,90267,91607,90266,90230,90034,90209,90213,90254,90231,91605,90232,91604,91606,90277,90035,90211,90069,91603,91609,91610,91611,91612,91614,91615,91616,91617,91618,90261,90048,90056,90278,90274,91601,91353,90046,91602,90301,90304,90275,90016,90260,90302,90503,91608,90306,90307,90308,90309,90310,90312,90505,90251,90311,90036,91505,90008,90250,91352,90507,90508,90509,90510,90019,90043,91522,90068,91523,90506,90504,90305,90303,90028,90038,91504,91521,91506,90717,90249,90018,90732,91040,90501,90010,90020,90005,90004,90062,91502,90047,91503,91507,91508,91510,91526,91501,91342,91041,90247,90710,90029,90006,90502,90044,91201,90733,90734,90027,90037,90089,91043,90248,90007,91393,90749,90057,90731,90061,90003,90070,90015,91202,91203,90017,90026,90748,91204,90744,91207,90745,90011,90747,90746,91210,91334,90822,90071,90039,91209,91221,91222,91224,91225,91226,90014,91208,90099,90001,90189,90002,91214,90059,90030,90050,90051,90052,90053,90054,90055,90060,90072,90074,90075,90076,90078,90080,90081,90082,90083,90086,90087,90088,90093,90009,90013,91205,90220,90079,90012,90021,91046,90222,91042,91020,90065,91021,90810,90223,90224,91206,90895,90031,90802,90255,90058,90033,90096,90041,90813,90262,91012,90221,90023,90042,90280,90801,90809,90832,90842,90844,90846,90847,90848,90853,90063,90270,90805,90032,90807,90806,91103,91105,90201,90755,90723,90833,91123,91030,90831,90091,90040,90202,90022,91031,91754,90712,90804,91803,91102,91109,91110,91114,91115,91116,91117,91118,91121,91124,91125,91126,91129,91182,91184,91185,91188,91189,90814,90242,91101,91001,91801,90711,90714,91804,90239,91003,90803,91106,90706,91802,91896,91899,90241,91714,91715,91716,91104,91756,91199,90240,90707,90840,91108,90815,91755,90808,90713,90640,91778,91011,90661,90662,91776,91775,91107,90660,90743,90671,90702,91770,90651,90652,90701,90715,90740,90650,90716,91771,91772,90721,90742,90610,90703,91023,90606,90720,90670,92649,91733,91025,91780,91007,91024,91731,90623,90630,91066,91077,91006,90607,90608,90609,90602,92845,91734,91735,90601,92648,90639,90605,91732,90637,90604,90620,90638,92647,92684,91017,92615,90680,90622,90624,91746,90603,92605,90621,92683,92685,92655,91745,92841,92804,91009,91016,92844,91008,91706,92646,92833,92801,91010,90631,92728,92809,91747,91749,92708,90632,90633,91790,91793,92842,92846,91744,92663,92658,92659,92840,92832,92843,92628,92627,92802,92899,92704,92803,92812,92814,92815,92816,92817,92825,92850,93563,91702,92805,92703,91722,92835,92626,91748,92661,92834,92836,92837,92838,91792,92831,92662,92822,91723,91791,92821,92868,92706,92660,92707,92702,92711,92712,92806,92799,92625,91788,92871,92735,92701,91789,92856,92857,92859,92863,92864,91724,92870,92865,91740,92866,92617,92697,91741,92811,92614,92698,92616,92619,92623,92612,92780,92867,91765,92606,92781,92705,91773,92861,92885,92823,92782,92603,91768,92604,92807,92886,92869,91766,92620,92650,91750,91769,92602,92808,91767,92618,92887,91709,91711,91763,92862,91710,92610,91786,91784,91758,91785,91708,91762,92882,92880,92676,91729,91701,91743,91761,91764,91737,91730,92877,92878,92860,91759,92358,92879,91752,91739,92505,92881,92337,92335,92336,92509,92331,92503,92334,92504,92502,92513,92514,92516,92517,92519,92522,92316,92376,92501,92506,92521,92507,90402,91416,91426,91436,90401,91406,90406,90407,90408,90409,90410,90411,90403,90049,91343,90404,90405,91346,91395,91403,90291,91495,91321,91411,90294,91345,90077,90073,91386,91412,91392,91413,91404,91407,91408,91409,91410,91470,91482,91496,91499,90084,90292,90296,91405,91402,90025,90095,90293,90295,91341,90024,91340,90066,91423,91401,90064,91333,91331,90094,90210,90067,91387,90245,90212,90045,90267,91607,90266,90230,90034,90209,90213,90254,90231,91605,90232,91604,91606,90277,90035,90211,90069,91603,91609,91610,91611,91612,91614,91615,91616,91617,91618,90261,90048,90056,90278,90274,91601,91353,90046,91602,90301,90304,90275,90016,90260,90302,90503,91608,90306,90307,90308,90309,90310,90312,90505,90251,90311,90036,91505,90008,90250,91352,90507,90508,90509,90510,90019,90043,91522,90068,91523,90506,90504,90305,90303,90028,90038,91504,91521,91506,90717,90249,90018,90732,91040,90501,90010,90020,90005,90004,90062,91502,90047,91503,91507,91508,91510,91526,91501,91342,91041,90247,90710,90029,90006,90502,90044,91201,90733,90734,90027,90037,90089,91043,90248,90007,91393,90749,90057,90731,90061,90003,90070,90015,91202,91203,90017,90026,90748,91204,90744,91207,90745,90011,90747,90746,91210,91334,90822,90071,90039,91209,91221,91222,91224,91225,91226,90014,91208,90099,90001,90189,90002,91214,90059,90030,90050,90051,90052,90053,90054,90055,90060,90072,90074,90075,90076,90078,90080,90081,90082,90083,90086,90087,90088,90093,90009,90013,91205,90220,90079,90012,90021,91046,90222,91042,91020,90065,91021,90810,90223,90224,91206,90895,90031,90802,90255,90058,90033,90096,90041,90813,90262,91012,90221,90023,90042,90280,90801,90809,90832,90842,90844,90846,90847,90848,90853,90063,90270,90805,90032,90807,90806,91103,91105,90201,90755,90723,90833,91123,91030,90831,90091,90040,90202,90022,91031,91754,90712,90804,91803,91102,91109,91110,91114,91115,91116,91117,91118,91121,91124,91125,91126,91129,91182,91184,91185,91188,91189,90814,90242,91101,91001,91801,90711,90714,91804,90239,91003,90803,91106,90706,91802,91896,91899,90241,91714,91715,91716,91104,91756,91199,90240,90707,90840,91108,90815,91755,90808,90713,90640,91778,91011,90661,90662,91776,91775,91107,90660,90743,90671,90702,91770,90651,90652,90701,90715,90740,90650,90716,91771,91772,90721,90742,90610,90703,91023,90606,90720,90670,92649,91733,91025,91780,91007,91024,91731,90623,90630,91066,91077,91006,90607,90608,90609,90602,92845,91734,91735,90601,92648,90639,90605,91732,90637,90604,90620,90638,92647,92684,91017,92615,90680,90622,90624,91746,90603,92605,90621,92683,92685,92655,91745,92841,92804,91009,91016,92844,91008,91706,92646,92833,92801,91010,90631,92728,92809,91747,91749,92708,90632,90633,91790,91793,92842,92846,91744,92663,92658,92659,92840,92832,92843,92628,92627,92802,92899,92704,92803,92812,92814,92815,92816,92817,92825,92850,93563,91702,92805,92703,91722,92835,92626,91748,92661,92834,92836,92837,92838,91792,92831,92662,92822,91723,91791,92821,92868,92706,92660,92707,92702,92711,92712,92806,92799,92625,91788,92871,92735,92701,91789,92856,92857,92859,92863,92864,91724,92870,92865,91740,92866,92617,92697,91741,92657,92811,92614,92698,92616,92619,92623,92612,92780,92867,91765,92606,92781,92705,91773,92861,92885,92823,92782,92603,91768,92604,92807,92886,92869,92607,92652,92654,92651,91766,92620,92650,91750,91769,92602,92808,91767,92618,92637,92656,92887,91709,91711,92653,92609,91763,92862,92630,92690,91710,92691,92610,91786,91784,91758,91785,91708,92692,91762,92882,92880,92676,91729,91701,92678,91743,91761,91764,91737,91730,92877,92878,92860,92879,91752,91739,92505,92883,92881,92337,92335,92336,92509,92331,92503,92334,92504,92502,92513,92514,92516,92517,92519,92522,92316,92377,92376,92501,92506,92521,92411,92507,92508,92313,92403,92405,92402,92406,92413,92415,92418,92423,92427,92410,92401,92404,92324,92350,92357,92557,92408,92354</t>
  </si>
  <si>
    <t>Dontre Doxley - Keyflip</t>
  </si>
  <si>
    <t>2 - 2nd String</t>
  </si>
  <si>
    <t>TN</t>
  </si>
  <si>
    <t>37042, 37040, 37043, 42223, 37010, 37191, 37051, 37079, 37052, 37050, 37171, 37142, 42254, 37044, 37041, 37013, 37211, 37027, 37115, 37221, 37207, 37086, 37076, 37209, 37217, 37072, 37214, 37138, 37205, 37206, 37215, 37203, 37216, 37212, 37208, 37204, 37210, 37218, 37080, 37220, 37189, 37143, 37248, 37245, 37228, 37247, 37237, 37213, 37201, 37219, 37232, 37246, 37243, 37249, 37202, 37011, 37024, 37070, 37116, 37222, 37227, 37224, 37229, 37230, 37235, 37234, 37236, 37240, 37238, 37242, 37241, 37244, 37250, 37918, 37920, 37922, 37931, 37923, 37921, 37919, 37849, 37934, 37917, 37912, 37914, 37932, 37938, 37909, 37924, 37721, 37916, 37764, 37871, 37915, 37754, 37806, 37902, 37990, 37996, 37901, 37928, 37927, 37930, 37929, 37933, 37939, 37950, 37940, 37995, 37997, 37998, 37421, 37343, 37363, 37379, 37415, 37412, 37405, 37411, 37377, 37416, 37406, 37341, 37404, 37407, 37403, 37419, 37353, 37336, 37402, 37302, 37373, 37338, 37409, 37410, 37408, 37308, 37350, 37351, 37315, 37384, 37401, 37414, 37424, 37422, 37450, 37304, 38017, 38109, 38128, 38002, 38125, 38134, 38016, 38116, 38127, 38111, 38018, 38115, 38118, 38135, 38117, 38138, 38122, 38119, 38053, 38106, 38141, 38104, 38114, 38133, 38108, 38139, 38107, 38112, 38103, 38120, 38004, 38028, 38105, 38126, 38129, 38140, 38143, 38146, 38195, 38165, 38142, 38132, 38137, 38152, 38188, 38136, 38110, 38147, 38113, 38131, 38130, 38014, 38027, 38029, 38055, 38054, 38088, 38083, 38101, 38124, 38145, 38148, 38151, 38150, 38157, 38161, 38159, 38163, 38167, 38166, 38173, 38168, 38175, 38174, 38181, 38177, 38183, 38182, 38186, 38184, 38187, 38193, 38190, 38194, 38197, 37501, 37544</t>
  </si>
  <si>
    <t>Jason Courtney - New Alpha Properties</t>
  </si>
  <si>
    <t>https://app.hubspot.com/contacts/3298701/record/0-1/931312701</t>
  </si>
  <si>
    <t>National - 1st</t>
  </si>
  <si>
    <t>Nothing under $100k ARV</t>
  </si>
  <si>
    <t>Nate Miller - Miller House Buyers</t>
  </si>
  <si>
    <t>National - 2nd</t>
  </si>
  <si>
    <r>
      <rPr>
        <rFont val="Arial"/>
        <b/>
        <color theme="1"/>
        <u/>
      </rPr>
      <t>Priority Markets</t>
    </r>
    <r>
      <rPr>
        <rFont val="Arial"/>
        <b/>
        <color theme="1"/>
      </rPr>
      <t>:</t>
    </r>
    <r>
      <rPr>
        <rFont val="Arial"/>
        <color theme="1"/>
      </rPr>
      <t xml:space="preserve"> NC, SC, GA, AL, FL, OH</t>
    </r>
  </si>
  <si>
    <t>NC, SC, GA, AL, FL, OH</t>
  </si>
  <si>
    <t>Rod Villalobos - Valley Investments &amp; Acquisitions</t>
  </si>
  <si>
    <t>https://app.hubspot.com/contacts/3298701/record/0-1/866058405</t>
  </si>
  <si>
    <r>
      <rPr>
        <rFont val="Arial"/>
        <b/>
        <color theme="1"/>
      </rPr>
      <t xml:space="preserve">ON PROBATION - 5 LEADS PER DAY  </t>
    </r>
    <r>
      <rPr>
        <rFont val="Arial"/>
        <color theme="1"/>
      </rPr>
      <t xml:space="preserve">Nationwide - </t>
    </r>
    <r>
      <rPr>
        <rFont val="Arial"/>
        <b/>
        <color theme="1"/>
        <u/>
      </rPr>
      <t>Priority Markets:</t>
    </r>
    <r>
      <rPr>
        <rFont val="Arial"/>
        <b/>
        <color theme="1"/>
      </rPr>
      <t xml:space="preserve"> </t>
    </r>
    <r>
      <rPr>
        <rFont val="Arial"/>
        <color theme="1"/>
      </rPr>
      <t>AL, AZ, AR, CA, FL, GA, ID, IN, KS, KY, MD, MI, MO, NV, NC, OH, SC, TN, TX, WA, WI</t>
    </r>
  </si>
  <si>
    <t>AL, AZ, AR, CA, FL, GA, ID, IN, KS, KY, MD, MI, MO, NV, NC, OH, SC, TN, TX, WA, WI</t>
  </si>
  <si>
    <t xml:space="preserve"> </t>
  </si>
  <si>
    <t>the team Elijah - One Way Capital</t>
  </si>
  <si>
    <t>https://app.hubspot.com/contacts/3298701/record/0-1/886166901</t>
  </si>
  <si>
    <r>
      <rPr>
        <rFont val="Arial"/>
        <b/>
        <color theme="1"/>
        <sz val="9.0"/>
      </rPr>
      <t xml:space="preserve">Nationwide - Priority Markets: 
</t>
    </r>
    <r>
      <rPr>
        <rFont val="Arial"/>
        <color theme="1"/>
        <sz val="9.0"/>
      </rPr>
      <t>OH, GA, FL, CA, TX, NV, AZ, IN, NY, IL, KY, MA. We are nationwide real estate investing company we service all 50 states , our minimum purchase is 1$ to 10 million , we service every zip code in the USA , and we also do commercial real estate as well.</t>
    </r>
  </si>
  <si>
    <t>OH, GA, FL, CA, TX, NV, AZ, IN, NY, IL, KY, MA</t>
  </si>
  <si>
    <t>Efrain Lopez - HLT Buyers</t>
  </si>
  <si>
    <t>AZ, FL, NV, GA, CA, SC, NC, TX, AL, OH</t>
  </si>
  <si>
    <t>Rae-Dawn Randolph - RD Home Buyer</t>
  </si>
  <si>
    <t>https://app.hubspot.com/contacts/3298701/record/0-1/923090201</t>
  </si>
  <si>
    <t>NY, OH, GA, TN, VA, TX, FL, NC, MO, AL, IN</t>
  </si>
  <si>
    <t>Roman Katz - Katz Kingdom</t>
  </si>
  <si>
    <t>https://app.hubspot.com/contacts/3298701/record/0-1/931667401</t>
  </si>
  <si>
    <r>
      <rPr>
        <rFont val="Arial"/>
        <b/>
        <color theme="1"/>
        <u/>
      </rPr>
      <t>Nationwide - Priority Markets</t>
    </r>
    <r>
      <rPr>
        <rFont val="Arial"/>
        <b/>
        <color theme="1"/>
      </rPr>
      <t>:</t>
    </r>
    <r>
      <rPr>
        <rFont val="Arial"/>
        <color theme="1"/>
      </rPr>
      <t xml:space="preserve"> KS, MO, OK, TX, FL
Distressed and turnkey. Population over 25K</t>
    </r>
  </si>
  <si>
    <t>KS, MO, OK, TX, FL</t>
  </si>
  <si>
    <t>Raphael Roman - Buy Every Property Solutions</t>
  </si>
  <si>
    <t>https://app.hubspot.com/contacts/3298701/record/0-1/931859251</t>
  </si>
  <si>
    <r>
      <rPr>
        <rFont val="Arial"/>
        <b/>
        <color theme="1"/>
        <u/>
      </rPr>
      <t>Priority Markets</t>
    </r>
    <r>
      <rPr>
        <rFont val="Arial"/>
        <color theme="1"/>
      </rPr>
      <t>: FL, AZ, NJ, TN, TX, CA, GA, NC, SC</t>
    </r>
  </si>
  <si>
    <t>FL, AZ, NJ, TN, TX, CA, GA, NC, SC</t>
  </si>
  <si>
    <t>Landen Klein - Fast Cash Buyer USA</t>
  </si>
  <si>
    <t>https://app.hubspot.com/contacts/3298701/record/0-1/936384801</t>
  </si>
  <si>
    <r>
      <rPr>
        <rFont val="Arial"/>
        <b/>
        <color theme="1"/>
        <u/>
      </rPr>
      <t>Priority Markets:</t>
    </r>
    <r>
      <rPr>
        <rFont val="Arial"/>
        <color theme="1"/>
      </rPr>
      <t xml:space="preserve"> CA, TX, FL, GA, AZ, WA, MO, NV     </t>
    </r>
    <r>
      <rPr>
        <rFont val="Arial"/>
        <b/>
        <color theme="1"/>
        <u/>
      </rPr>
      <t>Secondary Markets:</t>
    </r>
    <r>
      <rPr>
        <rFont val="Arial"/>
        <b/>
        <color theme="1"/>
      </rPr>
      <t xml:space="preserve"> </t>
    </r>
    <r>
      <rPr>
        <rFont val="Arial"/>
        <color theme="1"/>
      </rPr>
      <t>HI, OH, CO, TN, UT, AL, NC, SC, WI, VA, ID, LA, CT</t>
    </r>
  </si>
  <si>
    <t>CA, TX, FL, GA, AZ, WA, MO, NV, HI, OH, CO, TN, UT, AL, NC, SC, WI, VA, ID, LA, CT</t>
  </si>
  <si>
    <t>Will Cooley - Cooley Advantage Estate Liquidations &amp; Realty, LLC</t>
  </si>
  <si>
    <t>https://app.hubspot.com/contacts/3298701/record/0-1/937071501</t>
  </si>
  <si>
    <t>Anywhere in the US. SFH &amp; Multifamily</t>
  </si>
  <si>
    <t>DEAD do not send</t>
  </si>
  <si>
    <t>Ken Csurilla - Homewise</t>
  </si>
  <si>
    <t>https://app.hubspot.com/contacts/3298701/record/0-1/936990051</t>
  </si>
  <si>
    <r>
      <rPr>
        <rFont val="Arial"/>
        <b/>
        <color theme="1"/>
        <u/>
      </rPr>
      <t>Nationawide! - Priority Markets:</t>
    </r>
    <r>
      <rPr>
        <rFont val="Arial"/>
        <color theme="1"/>
      </rPr>
      <t xml:space="preserve">  TX, GA, FL, NV, PA, AZ                              SFR Flips, 3 beds preferred is the easiest to sell. Top markets and surrounding areas as long as they have a strong population. </t>
    </r>
  </si>
  <si>
    <t>TX, GA, FL, NV, PA, AZ</t>
  </si>
  <si>
    <t xml:space="preserve">75201, 75202, 75203, 75204, 75205, 75206, 75207, 75208, 75209, 75210, 75211, 75212, 75214, 75215, 75216, 75217, 75218, 75219, 75220, 75221, 75222, 75223, 75224, 75225, 75226, 75227, 75228, 75229, 75230, 75231, 75232, 75233, 75234, 75235, 75236, 75237, 75238, 75239, 75240, 75241, 75242, 75243, 75244, 75245, 75246, 75247, 75248, 75249, 75250, 75251, 75252, 75253, 75258, 75260, 75261, 75262, 75263, 75264, 75265, 75266, 75267, 75270, 75275, 75277, 75283, 75284, 75285, 75286, 75287, 75294, 75295, 75301, 75303, 75310, 75312, 75313, 75315, 75320, 75323, 75326, 75336, 75339, 75342, 75346, 75350, 75353, 75354, 75355, 75356, 75357, 75359, 75360, 75363, 75364, 75367, 75368, 75370, 75371, 75372, 75373, 75374, 75376, 75378, 75379, 75380, 75381, 75382, 75386, 75387, 75388, 75389, 75390, 75391, 75392, 75393, 75394, 75395, 75396, 75397, 75398, 77001, 77002, 77003, 77004, 77005, 77006, 77007, 77008, 77009, 77010, 77011, 77012, 77013, 77014, 77015, 77016, 77017, 77018, 77019, 77020, 77021, 77022, 77023, 77024, 77025, 77026, 77027, 77028, 77029, 77030, 77031, 77032, 77033, 77034, 77035, 77036, 77037, 77038, 77039, 77040, 77041, 77042, 77043, 77044, 77045, 77046, 77047, 77048, 77049, 77050, 77051, 77052, 77053, 77054, 77055, 77056, 77057, 77058, 77059, 77060, 77061, 77062, 77063, 77064, 77065, 77066, 77067, 77068, 77069, 77070, 77071, 77072, 77073, 77074, 77075, 77076, 77077, 77078, 77079, 77080, 77081, 77082, 77083, 77084, 77085, 77086, 77087, 77088, 77089, 77090, 77091, 77092, 77093, 77094, 77095, 77096, 77097, 77098, 77099, 77201, 77202, 77203, 77204, 77205, 77206, 77207, 77208, 77209, 77210, 77212, 77213, 77215, 77216, 77217, 77218, 77219, 77220, 77221, 77222, 77223, 77224, 77225, 77226, 77227, 77228, 77229, 77230, 77231, 77233, 77234, 77235, 77236, 77237, 77238, 77240, 77241, 77242, 77243, 77244, 77245, 77248, 77249, 77251, 77252, 77253, 77254, 77255, 77256, 77257, 77258, 77259, 77261, 77262, 77263, 77265, 77266, 77267, 77268, 77269, 77270, 77271, 77272, 77273, 77274, 77275, 77277, 77279, 77280, 77281, 77282, 77284, 77287, 77288, 77289, 77290, 77291, 77292, 77293, 77297, 77298, 77299, 30349, 30004, 30022, 30318, 30331, 30075, 30097, 30076, 30213, 30319, 30005, 30328, 30350, 30315, 30344, 30316, 30342, 30311, 30339, 30324, 30310, 30296, 30306, 30309, 30305, 30312, 30291, 30327, 30314, 30308, 30307, 30009, 30387, 30399, 30354, 30337, 30268, 30313, 30326, 30303, 31132, 30336, 31197, 31199, 31198, 30363, 31191, 30332, 30334, 30330, 30376, 30379, 30389, 30390, 30304, 31107, 31106, 31131, 31156, 31150, 31195, 31193, 31196, 30272, 30023, 30077, 30098, 30361, 30364, 30369, 30368, 30371, 30370, 30375, 30374, 30377, 30378, 30380, 30385, 30388, 30394, 30392, 30398, 30396, 30301, 30302, 30321, 30325, 30343, 30348, 30353, 30355, 30357, 30358, 31136, 33647, 33511, 33578, 33612, 33810, 33615, 33610, 33617, 33614, 33619, 33579, 33624, 33604, 33613, 33594, 33611, 33596, 33570, 33626, 33510, 33625, 33556, 33584, 33618, 33558, 33569, 33563, 33598, 33573, 33629, 33547, 33634, 33607, 33572, 33566, 33606, 33603, 33549, 33635, 33609, 33637, 33534, 33559, 33565, 33527, 33605, 33602, 33616, 33592, 33567, 33548, 33651, 33697, 33621, 33663, 33690, 33662, 33661, 33586, 33622, 33503, 33509, 33508, 33530, 33550, 33564, 33568, 33571, 33575, 33583, 33587, 33595, 33601, 33608, 33620, 33623, 33630, 33633, 33631, 33650, 33655, 33664, 33673, 33672, 33675, 33674, 33679, 33677, 33681, 33680, 33684, 33682, 33686, 33685, 33688, 33687, 33689, 33694, 33660, 33646, 34698, 33710, 34683, 33756, 33713, 33702, 33771, 33764, 33705, 34684, 33755, 33781, 33703, 33770, 33707, 34689, 33782, 33772, 33709, 33712, 34677, 33774, 33714, 33763, 34695, 33761, 33711, 33777, 33701, 33759, 33704, 33773, 33760, 34685, 33716, 33706, 33778, 33765, 33708, 33776, 34688, 33767, 33762, 33715, 33785, 33786, 33744, 33728, 33737, 34681, 34682, 34697, 34660, 33758, 33757, 33766, 33769, 33775, 33779, 33780, 33784, 33729, 33731, 33730, 33733, 33732, 33736, 33734, 33738, 33741, 33740, 33743, 33742, 33747, 89108, 89031, 89115, 89121, 89110, 89123, 89148, 89052, 89129, 89147, 89117, 89074, 89030, 89103, 89131, 89119, 89122, 89032, 89015, 89101, 89139, 89149, 89183, 89014, 89104, 89128, 89141, 89102, 89084, 89012, 89002, 89107, 89081, 89130, 89142, 89113, 89135, 89156, 89011, 89178, 89106, 89044, 89145, 89120, 89118, 89134, 89166, 89169, 89146, 89144, 89027, 89005, 89161, 89138, 89143, 89179, 89029, 89086, 89054, 89061, 89109, 89124, 89040, 89021, 89085, 89191, 89034, 89019, 89046, 89007, 89018, 89025, 89039, 89158, 89004, 88901, 88905, 89006, 89009, 89016, 89024, 89026, 89028, 89036, 89033, 89053, 89070, 89077, 89087, 89105, 89111, 89112, 89114, 89116, 89125, 89127, 89126, 89133, 89132, 89137, 89136, 89140, 89151, 89150, 89153, 89152, 89155, 89154, 89157, 89160, 89159, 89162, 89164, 89163, 89165, 89173, 89170, 89177, 89180, 89185, 89195, 89193, 89199, 89067, 89037, 15108, 15237, 15068, 15235, 15236, 15102, 15206, 15044, 15227, 15146, 15221, 15212, 15217, 15213, 15210, 15101, 15090, 15136, 15216, 15143, 15241, 15205, 15202, 15132, 15239, 15106, 15122, 16046, 15220, 15057, 15228, 15147, 15120, 15017, 15025, 15116, 15219, 15229, 15214, 15234, 15226, 15243, 15218, 15201, 15215, 15238, 15071, 15063, 15209, 15232, 15224, 15065, 15129, 15037, 15003, 15203, 15207, 15005, 15137, 15084, 15211, 15208, 15332, 15024, 15204, 15131, 15126, 15104, 15285, 15145, 15139, 15223, 15133, 15222, 15110, 15045, 15130, 15135, 15144, 15233, 15112, 15014, 15140, 15189, 15046, 15148, 15263, 15026, 15035, 15034, 15086, 15030, 15015, 15282, 15018, 15056, 15225, 15049, 15142, 15275, 15051, 15007, 15047, 15277, 15076, 15064, 15088, 15031, 15006, 15032, 15082, 15134, 15020, 15028, 15075, 15091, 15095, 15096, 15123, 15127, 15254, 15255, 15257, 15258, 15259, 15260, 15261, 15262, 15264, 15265, 15267, 15268, 15270, 15272, 15274, 15276, 15278, 15279, 15281, 15283, 15286, 15290, 15295, 15230, 15231, 15240, 15242, 15244, 15250, 15251, 15252, 15253, 15289, 85142, 85225, 85032, 85326, 85204, 85301, 85383, 85308, 85041, 85345, 85033, 85008, 85338, 85035, 85009, 85282, 85234, 85339, 85037, 85207, 85022, 85201, 85379, 85286, 85029, 85295, 85296, 85224, 85212, 85281, 85323, 85042, 85254, 85353, 85249, 85205, 85051, 85283, 85015, 85226, 85202, 85255, 85382, 85086, 85017, 85044, 85209, 85374, 85213, 85021, 85210, 85298, 85251, 85027, 85297, 85260, 85392, 85233, 85303, 85302, 85203, 85340, 85208, 85018, 85248, 85206, 85043, 85395, 85016, 85023, 85040, 85335, 85048, 85388, 85020, 85031, 85331, 85050, 85257, 85351, 85375, 85019, 85053, 85304, 85381, 85014, 85396, 85085, 85024, 85006, 85306, 85258, 85268, 85259, 85284, 85013, 85139, 85028, 85310, 85288, 85083, 85373, 85253, 85215, 85250, 85387, 85007, 85305, 85355, 85307, 85118, 85262, 85266, 85378, 85004, 85087, 85054, 85012, 85361, 85003, 85390, 85354, 85256, 85034, 85045, 85239, 85363, 85321, 85289, 85342, 85337, 85077, 85263, 85264, 85320, 85322, 85329, 85309, 85545, 85287, 85333, 85377, 85219, 85025, 85098, 85227, 85097, 85099, 85096, 85290, 85055, 85313, 85380, 85385, 85318, 85327, 85343, 85358, 85372, 85376, 85236, 85244, 85246, 85252, 85261, 85267, 85271, 85269, 85275, 85274, 85277, 85280, 85285, 85299, 85311, 85312, 85001, 85002, 85005, 85011, 85010, 85026, 85030, 85036, 85039, 85038, 85046, 85060, 85062, 85061, 85064, 85063, 85066, 85065, 85068, 85067, 85070, 85069, 85072, 85071, 85074, 85073, 85076, 85075, 85078, 85080, 85079, 85082, 85211, 85214, 85216, 85190, 85127 </t>
  </si>
  <si>
    <t>Pedro Brendan Grey - One Roof</t>
  </si>
  <si>
    <t>https://app.hubspot.com/contacts/3298701/record/0-1/863864601</t>
  </si>
  <si>
    <r>
      <rPr>
        <rFont val="Arial"/>
        <b/>
        <color theme="1"/>
        <u/>
      </rPr>
      <t>Priority Markets:</t>
    </r>
    <r>
      <rPr>
        <rFont val="Arial"/>
        <color theme="1"/>
      </rPr>
      <t xml:space="preserve"> AZ, NV, TX, OH, GA, SC, NC, CA, FL, KS, MO, IN, AL, CO</t>
    </r>
  </si>
  <si>
    <t>AZ, NV, TX, OH, GA, SC, NC, CA, FL, KS, MO, IN, AL, CO</t>
  </si>
  <si>
    <t>iBuyMSP</t>
  </si>
  <si>
    <t>https://app.hubspot.com/contacts/3298701/record/0-1/843831851</t>
  </si>
  <si>
    <t>MN</t>
  </si>
  <si>
    <t>Scott Winkelmann - Upward Properties</t>
  </si>
  <si>
    <t>MO, GA</t>
  </si>
  <si>
    <t>30349, 30004, 30022, 30318, 30331, 30075, 30097, 30076, 30213, 30319, 30005, 30328, 30350, 30315, 30344, 30316, 30342, 30311, 30339, 30324, 30310, 30296, 30306, 30309, 30305, 30312, 30291, 30327, 30314, 30308, 30307, 30009, 30387, 30399, 30354, 30337, 30268, 30313, 30326, 30303, 31132, 30336, 31197, 31199, 31198, 30363, 31191, 30332, 30334, 30330, 30376, 30379, 30389, 30390, 30304, 31107, 31106, 31131, 31156, 31150, 31195, 31193, 31196, 30272, 30023, 30077, 30098, 30361, 30364, 30369, 30368, 30371, 30370, 30375, 30374, 30377, 30378, 30380, 30385, 30388, 30394, 30392, 30398, 30396, 30301, 30302, 30321, 30325, 30343, 30348, 30353, 30355, 30357, 30358, 31136, 62001,62002,62006,62010,62012,62013,62014,62018,62021,62022,62024,62025,62026,62028,62030,62031,62034,62035,62036,62037,62040,62045,62046,62047,62048,62052,62054,62058,62059,62060,62061,62062,62065,62067,62070,62071,62074,62079,62084,62087,62090,62095,62097,62201,62202,62203,62204,62205,62206,62207,62208,62214,62215,62216,62217,62218,62219,62220,62221,62222,62223,62225,62226,62230,62232,62233,62234,62236,62237,62239,62240,62241,62242,62243,62244,62245,62248,62249,62254,62255,62256,62257,62258,62259,62260,62261,62264,62265,62266,62268,62269,62271,62272,62273,62275,62277,62278,62279,62280,62281,62282,62285,62286,62288,62289,62292,62293,62294,62295,62297,62298,62916,63005,63006,63010,63011,63012,63013,63014,63015,63016,63017,63019,63020,63021,63022,63023,63024,63025,63026,63028,63030,63031,63032,63033,63034,63036,63037,63038,63039,63040,63041,63042,63043,63044,63045,63047,63048,63049,63050,63051,63052,63053,63055,63056,63057,63060,63061,63065,63066,63068,63069,63070,63071,63072,63073,63074,63077,63079,63080,63084,63087,63088,63089,63090,63091,63099,63101,63102,63103,63104,63105,63106,63107,63108,63109,63110,63111,63112,63113,63114,63115,63116,63117,63118,63119,63120,63121,63122,63123,63124,63125,63126,63127,63128,63129,63130,63131,63132,63133,63134,63135,63136,63137,63138,63139,63140,63141,63143,63144,63145,63146,63147,63150,63151,63155,63156,63157,63158,63160,63163,63164,63166,63167,63169,63171,63177,63178,63179,63180,63188,63195,63197,63199,63301,63302,63303,63304,63330,63332,63333,63334,63336,63338,63339,63341,63342,63343,63344,63345,63346,63347,63348,63349,63350,63351,63352,63353,63357,63359,63361,63362,63363,63365,63366,63367,63368,63369,63370,63373,63376,63377,63378,63379,63380,63381,63382,63383,63384,63385,63386,63387,63388,63389,63390,63431,63436,63437,63441,63443,63450,63456,63459,63462,63468,63532,63534,63552,63558,63601,63620,63621,63622,63623,63624,63625,63626,63627,63628,63629,63630,63631,63632,63633,63636,63637,63638,63640,63645,63648,63650,63651,63653,63654,63655,63656,63660,63662,63663,63664,63665,63666,63670,63673,63674,63675,63730,63737,63738,63739,63743,63744,63746,63747,63750,63751,63760,63763,63764,63766,63769,63770,63775,63776,63781,63782,63783,63785,63787,63934,63944,63950,63951,63952,63956,63957,63964,63966,64001,64002,64011,64013,64014,64015,64016,64017,64019,64020,64021,64022,64024,64029,64030,64034,64035,64036,64037,64040,64048,64050,64051,64052,64053,64054,64055,64056,64057,64058,64060,64061,64062,64063,64064,64065,64066,64067,64068,64069,64070,64071,64072,64073,64074,64075,64076,64077,64080,64081,64082,64083,64084,64085,64086,64088,64089,64090,64093,64096,64097,64101,64102,64105,64106,64108,64109,64110,64111,64112,64113,64114,64116,64117,64118,64119,64120,64121,64123,64124,64125,64126,64127,64128,64129,64130,64131,64132,64133,64134,64136,64137,64138,64139,64141,64144,64148,64149,64151,64154,64155,64156,64157,64158,64161,64162,64164,64165,64166,64167,64168,64170,64171,64179,64180,64184,64187,64188,64191,64196,64197,64198,64199,64422,64429,64430,64436,64443,64444,64454,64459,64465,64469,64474,64477,64490,64492,64493,64494,64497,64601,64620,64622,64623,64624,64625,64628,64631,64633,64637,64638,64639,64640,64643,64644,64649,64650,64651,64654,64656,64658,64659,64660,64664,64668,64671,64676,64680,64681,64682,64686,64688,64689,64701,64724,64726,64733,64735,64738,64739,64740,64743,64747,64761,64763,64770,64776,64781,64788,64999,65001,65010,65011,65013,65014,65016,65017,65018,65020,65023,65024,65025,65026,65032,65034,65035,65036,65037,65038,65039,65040,65041,65042,65043,65046,65047,65048,65049,65050,65051,65052,65053,65054,65055,65058,65059,65061,65062,65063,65064,65065,65066,65067,65068,65069,65072,65074,65075,65076,65077,65078,65079,65080,65081,65082,65083,65084,65085,65101,65102,65103,65104,65105,65106,65107,65108,65109,65110,65111,65201,65202,65203,65205,65211,65212,65215,65216,65217,65218,65230,65231,65232,65233,65236,65237,65239,65240,65243,65244,65246,65247,65248,65250,65251,65254,65255,65256,65257,65258,65259,65260,65261,65262,65263,65264,65265,65270,65274,65275,65276,65278,65279,65280,65281,65282,65283,65284,65285,65286,65287,65299,65301,65302,65305,65320,65321,65322,65323,65324,65325,65326,65327,65329,65330,65332,65333,65334,65335,65336,65337,65338,65339,65340,65344,65345,65347,65348,65349,65350,65351,65354,65355,65360,65401,65402,65409,65436,65439,65440,65441,65443,65444,65446,65449,65452,65453,65456,65457,65459,65461,65462,65463,65464,65466,65468,65470,65473,65479,65483,65484,65486,65501,65529,65532,65534,65535,65536,65541,65542,65543,65550,65552,65555,65556,65557,65559,65560,65564,65565,65566,65567,65570,65571,65580,65582,65583,65584,65586,65589,65590,65591,65601,65607,65613,65617,65619,65622,65632,65634,65636,65640,65644,65645,65648,65649,65650,65652,65660,65662,65663,65667,65668,65674,65685,65689,65702,65704,65706,65710,65711,65713,65717,65722,65724,65725,65727,65732,65735,65742,65746,65757,65764,65765,65767,65770,65774,65779,65781,65783,65785,65786,65787,65801,65802,65803,65804,65805,65806,65807,65808,65809,65810,65814,65817,65890,65897,65898,65899,66115,66118,66160</t>
  </si>
  <si>
    <t>Dan Alexander - Alvernaz Partners LLC</t>
  </si>
  <si>
    <t>https://app.hubspot.com/contacts/3298701/record/0-1/907063051</t>
  </si>
  <si>
    <t>Kristina Reuling - Resolve Home Buyers</t>
  </si>
  <si>
    <t>https://app.hubspot.com/contacts/3298701/record/0-1/913490301</t>
  </si>
  <si>
    <t>ID, WY</t>
  </si>
  <si>
    <t>98942,98904,98902,98907,98909,98901,98921,98953,98936,98932,98938,98944,98950,98930,99321,98824,99350,99357,99349,99320,99353,99338,99354,99352,99346,98837,99336,98832,99344,99343,99302,99337,99330,98857,99323,99363,99326,99301,99159,99341,99360,99335,99348,99144,99169,99154,99134,99362,99371,99122,99329,99361,99333,99359,99105,99032,99136,99008,99328,99029,99143,99013,99125,99017,99034,99022,99011,99004,99171,99026,99014,99001,99224,99347,99006,99020,99149,99205,99208,99111,99201,99204,99209,99220,99210,99211,99213,99214,99215,99219,99228,99252,99256,99258,99260,99251,99218,99203,99170,99207,99202,99176,99005,99174,99031,99223,99212,99036,99003,99158,99009,99403,99102,99217,99163,99206,99039,99113,99021,99216,99037,99012,99018,99130,99104,99033,99161,99023,99016,99128,99030,99027,99025,99019,59820,59846,59847,59834,59804,59808,59870,59833,59801,59821,59806,59807,59812,59803,59828,59851,59802,59871,59825,59868,59823,59761,59832,59858,59837,59746,59762,59711,59843,59733,59750,59722,59727,59639,59748,59732,59756,59743,59731,59713,59702,59703,59707,59701,59728,59754,59631,59751,59640,59633,59632,59634,59638,59759,59749,59601,59636,59625,59604,59620,59623,59624,59626,59602,59648,59747,59721,59635,59740,59745,59735,59641,59647,59760,59729,59752,59741,59644,59643,59716,59730,59718,59714,59717,59719,59771,59772,59645,59715,59027,59642,59065,59018,59086,59047,59053,59030,59082,59085,59052,59011,59020,59036,59061,59033,59028,59055,59078,59453,59001,59069,59068,59071,59074,59067,59019,59070,59008,59013,59007,59041,59063,59046,59057,59029,59015,59044,59026,59106,59002,59014,59072,59102,59103,59104,59107,59108,59111,59112,59114,59115,59116,59117,59105,59066,59101,59079,59037,59073,59006,59088,59035,59075,59064,59050,59024,59089,59022,59034,59038,59031,59010,59076,59016,59327,59347,59333,59301,81523,81524,81521,81507,81505,81503,81501,81502,81630,81506,81527,81504,81520,81526,81425,81416,81643,81418,81414,81410,81403,81401,81402,81420,81415,81602,81623,81654,81615,81656,81621,81612,81611,81631,81632,81658,81642,81620,81645,81251,81657,80461,80429,81649,81228,81211,80443,80497,80420,80424,80440,80435,80449,80432,80444,80438,80456,80482,80476,80452,80820,80448,80436,80421,80474,80427,80475,80827,80422,80455,80403,80471,80439,80302,80515,80470,80437,80816,80457,80025,80304,80306,80307,80308,80310,80314,80309,80433,80305,80454,80401,80453,80303,80866,80402,80419,80425,80541,80465,80301,80503,80007,80813,80533,80537,80544,80814,80027,80127,80228,80135,80021,80526,80538,80521,80004,80005,80225,80215,80227,80513,80033,80026,80502,80002,80235,80501,80232,80226,80860,80523,80001,80006,80038,80522,80527,80553,80128,80020,80034,80539,81240,80214,80863,80123,80162,80003,80125,80212,80031,80236,80219,80030,80035,80036,80516,80204,80525,80211,80504,80160,80161,80165,80166,80023,80120,80221,80110,80234,80129,80542,80131,80260,80223,80202,80528,80265,80293,80294,80150,80151,80155,80290,80264,80243,80244,80248,80250,80256,80257,80259,80261,80263,80271,80273,80274,80281,80291,80299,80201,80217,80819,80203,80218,80809,80547,80205,80209,80210,80208,80266,80614,80241,80122,80121,80113,80206,80514,80229,80126,80233,80216,80829,80124,80534,80037,80246,80222,80530,80130,80520,80024,80207,80220,80224,80109,80550,80237,80602,80551,80133,80921,80163,80230,80640,80231,80247,80926,80238,80919,80111,80904,80040,80841,80118,80112,80010,80840,80546,80906,80132,80014,80108,80047,80012,80045,80905,80044,80543,80041,80913,80239,80907,80042,80046,80104,80901,80931,80932,80933,80934,80935,80936,80937,80941,80942,80946,80947,80949,80950,80960,80962,80970,80977,80995,80997,80912,80651,80903,80902,80601,80621,80634,80011,80918,80017,80623,80015,80022,80909,81007,80910,80603,80134,80920,80013,80917,80911,80116,80916,80924,80923,80915,80620,80016,80249,80019,80632,80633,80638,80914,80922,80646,80639,80908,80631,80018,80939,80138,80951,80927,80938,80817,80645,80925,80929,80137,81008,80642,80107,80831,80106,80930,80643,80928,80102,80117,80808,80864,57754,57783,57799,57779,57732,57793,57759,57741,57751,57702,57718,57769,57709,57701,57706,57703,57719,57012,57012,57047,57047,57048,57048,57053,57053,57042,57042,57035,57035,57016,57016,57015,57015,57021,57021,57018,57018,57033,57033,57039,57039,57064,57064,57041,57041,57106,57106,57107,57107,57020,57020,57003,57003,57077,57077,57055,57055,57197,57105,57105,57022,57022,57104,57104,57101,57109,57117,57118,57186,57193,57101,57109,57117,57118,57186,57193,57198,57032,57032,57103,57103,57108,57108,57110,57110,57013,57013,57065,57065,57005,57005,57030,57030,57068,57068,51241,51241,51240,51240,56138,56138,56116,56116,56144,56144,56140,56140,51242,51242,56156,56156,51230,51230,56134,56134,51235,51235,56173,56173,51246,51246,56146,56146,87416,87421,87417,87402,87499,87415,87410,87413,87412,</t>
  </si>
  <si>
    <t>Rhonda DuBois - Delex</t>
  </si>
  <si>
    <t>https://app.hubspot.com/contacts/3298701/record/0-1/919153301</t>
  </si>
  <si>
    <t>AZ</t>
  </si>
  <si>
    <t>85301, 85302, 85303, 85304, 85305, 85306, 85307, 85308, 85310, 85311, 85312, 85318, 85374, 85379, 85387, 85388, 85335, 85345, 85380, 85381, 85382, 85383, 85385, 85003, 85004, 85006, 85007, 85008, 85009, 85012, 85013, 85014, 85015, 85016, 85017, 85018, 85019, 85020, 85021, 85022, 85023, 85024, 85027, 85028, 85029, 85031, 85032, 85033, 85034, 85035, 85037, 85040, 85041, 85042, 85043, 85044, 85045, 85048, 85050, 85051, 85053, 85054, 85083, 85085, 85086, 85250, 85251, 85253, 85254, 85255, 85256, 85257, 85258, 85259, 85260, 85262, 85263, 85264, 85266, 85268, 85281, 85282, 85283, 85284, 85377, 85326, 85396, 85331, 85253</t>
  </si>
  <si>
    <t>COLARADO ONLY - LVN Real Estate</t>
  </si>
  <si>
    <t>https://app.hubspot.com/contacts/3298701/record/0-1/903841851</t>
  </si>
  <si>
    <t>For our Colorado market, we will take any dwelling type, any price point, any seller situation, and any location in the state. 
For our North Carolina market, we will take any dwelling type, any price point, any seller situation, and in Transylvania and Buncombe counties. 
For our Arkansas market, we will take any dwelling type, any price point, any seller situation, and in the Benton County. 
For our Wyoming market, we will take any dwelling type, any price point, any seller situation, and in Laramie county.</t>
  </si>
  <si>
    <t>CO</t>
  </si>
  <si>
    <t>28712, 28716, 28768, 28747, 28766, 28774, 28718, 28772, 28708, 28806, 28803, 28715, 28804, 28787, 28704, 28805, 28732, 28801, 28711, 28748, 28778, 28730, 28701, 28709, 28757, 28728, 28770, 28776, 28802, 28810, 28814, 28813, 28816, 28815, 72762, 72756, 72712, 72758, 72713, 72761, 72745, 72715, 72714, 72719, 72734, 72736, 72751, 72718, 72732, 72722, 72768, 72739, 72747, 72711, 72716, 72733, 72757, 82001, 82009, 82007, 82054, 82082, 82005, 82053, 82061, 82050, 82081, 82059, 82008, 82003, 82002, 82006, 82010, 82060</t>
  </si>
  <si>
    <t>Dillon Hall - Helping Hand Cash Offers</t>
  </si>
  <si>
    <t>https://app.hubspot.com/contacts/3298701/record/0-1/935281951</t>
  </si>
  <si>
    <t xml:space="preserve">92503, 92509, 92592, 92880, 92553, 92563, 92882, 92201, 92562, 92571, 92324, 92530, 92570, 92507, 92584, 92223, 92504, 92544, 92557, 92505, 92879, 92234, 92555, 92506, 92545, 92236, 92591, 92596, 92675, 92240, 92253, 92508, 92583, 92543, 91911, 92154, 92592, 91910, 92126, 92105, 92021, 92114, 91977, 92562, 92020, 92115, 92071, 92027, 91950, 92130, 92129, 92056, 92057, 91913, 92117, 92024, 92113, 92028, 92025, 92026, 92084, 92111, 92127, 92078, 92064, 92128, 92009, 92104, 92336, 92335, 92345, 92376, 91710, 92880, 91709, 91730, 92407, 92404, 91761, 92346, 92392, 92324, 91764, 91786, 91762, 92399, 92374, 92410, 92395, 92308, 92307, 91739, 91701, 91763, 92394, 92337, 92311, 92301, 92373, 93555, 92405, 92316, 92683, 92804, 92704, 92805, 90631, 92801, 92703, 92677, 92630, 92627, 92647, 92530, 92780, 92708, 92620, 92707, 92646, 92618, 92840, 92870, 92833, 92656, 92626, 92705, 92701, 90630, 92843, 92886, 90620, 92691, 92692, 92821, 92648, 92688, 93033, 93065, 93030, 93063, 93003, 91304, 93036, 93010, 91320, 91360, 93021, 93012, 91362, 93060, 93001, 93004, 93035, 91307, 93023, 93041, 93015, 90265, 91361, 91381, 93013, 91377, 93225, 93022, 91363, 93093, 93066, 93001,93002,93005,93006,93007,93009,93035,93003,93043,93044,93036,93030,93031,93032,93034,93004,93041,93033,93042,93060,93010,93061,93066,93011,93012,91320,93016,91319,91360,93020,91361,93021,93015,91358,91359,91362,93062,90265,93065,91376,91377,91301,93094,93099,93064,90263,93063,91307,91302,91372,90264,91304,91381,91367,90290,91355,91365,91303,91313,91364,91305,91308,91309,91311,91371,91306,91396,91326,91380,91324,91357,90272,91356,91335,91385,91327,91328,91329,91337,91322,91382,91330,91394,91325,91316,91344,91350,90402,91416,91426,91436,90401,91406,90406,90407,90408,90409,90410,90411,90403,90049,91343,90404,90405,91346,91395,91403,90291,91495,91321,91411,90294,91345,90077,90073,91386,91412,91392,91413,91404,91407,91408,91409,91410,91470,91482,91496,91499,90084,90292,90296,91405,91402,90025,90095,90293,90295,91341,90024,91340,90066,91423,91401,90064,91333,91331,90094,90210,90067,91387,90245,90212,90045,90267,91607,90266,90230,90034,90209,90213,90254,90231,91605,90232,91604,91606,90277,90035,90211,90069,91603,91609,91610,91611,91612,91614,91615,91616,91617,91618,90261,90048,90056,90278,90274,91601,91353,90046,91602,90301,90304,90275,90016,90260,90302,90503,91608,90306,90307,90308,90309,90310,90312,90505,90251,90311,90036,91505,90008,90250,91352,90507,90508,90509,90510,90019,90043,91522,90068,91523,90506,90504,90305,90303,90028,90038,91504,91521,91506,90717,90249,90018,90732,91040,90501,90010,90020,90005,90004,90062,91502,90047,91503,91507,91508,91510,91526,91501,91342,91041,90247,90710,90029,90006,90502,90044,91201,90733,90734,90027,90037,90089,91043,90248,90007,91393,90749,90057,90731,90061,90003,90070,90015,91202,91203,90017,90026,90748,91204,90744,91207,90745,90011,90747,90746,91210,91334,90822,90071,90039,91209,91221,91222,91224,91225,91226,90014,91208,90099,90001,90189,90002,91214,90059,90030,90050,90051,90052,90053,90054,90055,90060,90072,90074,90075,90076,90078,90080,90081,90082,90083,90086,90087,90088,90093,90009,90013,91205,90220,90079,90012,90021,91046,90222,91042,91020,90065,91021,90810,90223,90224,91206,90895,90031,90802,90255,90058,90033,90096,90041,90813,90262,91012,90221,90023,90042,90280,90801,90809,90832,90842,90844,90846,90847,90848,90853,90063,90270,90805,90032,90807,90806,91103,91105,90201,90755,90723,90833,91123,91030,90831,90091,90040,90202,90022,91031,91754,90712,90804,91803,91102,91109,91110,91114,91115,91116,91117,91118,91121,91124,91125,91126,91129,91182,91184,91185,91188,91189,90814,90242,91101,91001,91801,90711,90714,91804,90239,91003,90803,91106,90706,91802,91896,91899,90241,91714,91715,91716,91104,91756,91199,90240,90707,90840,91108,90815,91755,90808,90713,90640,91778,91011,90661,90662,91776,91775,91107,90660,90743,90671,90702,91770,90651,90652,90701,90715,90740,90650,90716,91771,91772,90721,90742,90610,90703,91023,90606,90720,90670,92649,91733,91025,91780,91007,91024,91731,90623,90630,91066,91077,91006,90607,90608,90609,90602,92845,91734,91735,90601,92648,90639,90605,91732,90637,90604,90620,90638,92647,92684,91017,92615,90680,90622,90624,91746,90603,92605,90621,92683,92685,92655,91745,92841,92804,91009,91016,92844,91008,91706,92646,92833,92801,91010,90631,92728,92809,91747,91749,92708,90632,90633,91790,91793,92842,92846,91744,92663,92658,92659,92840,92832,92843,92628,92627,92802,92899,92704,92803,92812,92814,92815,92816,92817,92825,92850,93563,91702,92805,92703,91722,92835,92626,91748,92661,92834,92836,92837,92838,91792,92831,92662,92822,91723,91791,92821,92868,92706,92660,92707,92702,92711,92712,92806,92799,92625,91788,92871,92735,92701,91789,92856,92857,92859,92863,92864,91724,92870,92865,91740,92866,92617,92697,91741,92657,92811,92614,92698,92616,92619,92623,92612,92780,92867,91765,92606,92781,92705,91773,92861,92885,92823,92782,92603,91768,92604,92807,92886,92869,92607,92652,92654,92651,91766,92620,92650,91750,91769,92602,92808,91767,92618,92637,92656,92887,91709,91711,92653,92609,92677,92629,91763,92862,92630,92690,91710,92691,92610,92624,91786,92693,91784,91758,91785,91708,92692,92694,91762,92673,92882,92880,92674,92688,92676,91729,91701,92678,91743,91761,91764,91737,91730,92877,92878,92860,91759,92679,92675,92358,92879,91752,92672,91739,92505,92883,92881,92337,92335,92336,92509,92331,92503,92334,92055,92504,92530,92502,92513,92514,92516,92517,92519,92522,92316,92377,92376,92501,92506,92521,92531,92411,92570,92507,92508,92313,92532,92403,92405,92402,92406,92413,92415,92418,92423,92427,92028,92410,92401,92518,92562,92324,92350,92357,92595,92557,92408,92587,92354,92088,92553,92318,92590,92572,92599,92551,92564,92586,92571,92584,92585,92589,92593,92563,92548,92591,92596,92592 </t>
  </si>
  <si>
    <t>60002, 60010, 60013, 60015, 60020, 60021, 60030, 60031, 60035, 60037, 60040, 60041, 60042, 60044, 60045, 60046, 60047, 60048, 60050, 60051, 60060, 60061, 60064, 60069, 60073, 60074, 60081, 60083, 60084, 60085, 60087, 60088, 60089, 60090, 60096, 60099, 60010, 60012, 60013, 60014, 60020, 60021, 60033, 60034, 60042, 60050, 60051, 60071, 60072, 60081, 60097, 60098, 60102, 60135, 60140, 60142, 60152, 60156, 60180, 61012, 61038, 60010, 60102, 60110, 60118, 60119, 60120, 60123, 60124, 60134, 60136, 60140, 60142, 60151, 60174, 60175, 60177, 60178, 60184, 60185, 60192, 60502, 60503, 60504, 60505, 60506, 60510, 60511, 60538, 60539, 60542, 60543, 60554, 60431, 60447, 60450, 60503, 60504, 60506, 60511, 60512, 60538, 60541, 60543, 60544, 60545, 60548, 60554, 60560, 60585, 60586, 60007, 60101, 60103, 60106, 60108, 60120, 60126, 60133, 60137, 60139, 60143, 60148, 60157, 60172, 60174, 60181, 60184, 60185, 60187, 60188, 60189, 60190, 60191, 60199, 60439, 60440, 60502, 60503, 60504, 60514, 60515, 60516, 60517, 60521, 60523, 60527, 60532, 60540, 60555, 60559, 60561, 60563, 60564, 60565, 60599, 60401, 60403, 60404, 60407, 60408, 60410, 60416, 60417, 60421, 60423, 60431, 60432, 60433, 60435, 60436, 60439, 60440, 60441, 60442, 60446, 60447, 60448, 60449, 60451, 60466, 60467, 60468, 60471, 60475, 60477, 60481, 60484, 60487, 60490, 60491, 60503, 60517, 60543, 60544, 60564, 60565, 60585, 60586, 60940, 60950, 60004, 60005, 60007, 60008, 60010, 60015, 60016, 60018, 60022, 60025, 60026, 60043, 60053, 60056, 60062, 60067, 60068, 60070, 60074, 60076, 60077, 60089, 60090, 60091, 60093, 60103, 60104, 60107, 60120, 60126, 60130, 60131, 60133, 60153, 60154, 60155, 60160, 60162, 60163, 60164, 60165, 60169, 60171, 60172, 60173, 60176, 60192, 60193, 60194, 60195, 60201, 60202, 60203, 60301, 60302, 60304, 60305, 60402, 60406, 60409, 60411, 60415, 60418, 60419, 60422, 60423, 60425, 60426, 60428, 60429, 60430, 60438, 60439, 60443, 60445, 60449, 60452, 60453, 60455, 60456, 60457, 60458, 60459, 60461, 60462, 60463, 60464, 60465, 60466, 60467, 60469, 60471, 60472, 60473, 60475, 60476, 60477, 60478, 60480, 60482, 60487, 60501, 60513, 60521, 60523, 60525, 60526, 60527, 60534, 60546, 60558, 60601, 60602, 60603, 60604, 60605, 60606, 60607, 60608, 60609, 60610, 60611, 60612, 60613, 60614, 60615, 60616, 60617, 60618, 60619, 60620, 60621, 60622, 60623, 60624, 60625, 60626, 60628, 60629, 60630, 60631, 60632, 60633, 60634, 60636, 60637, 60638, 60639, 60640, 60641, 60642, 60643, 60644, 60645, 60646, 60647, 60649, 60651, 60652, 60653, 60654, 60655, 60656, 60657, 60659, 60660, 60661, 60699, 60701, 60706, 60707, 60712, 60714, 60803, 60804, 60805, 60827, 60033, 60135, 60145, 60146, 60152, 61008, 61011, 61012, 61016, 61038, 61065, 61073, 61080, 61107, 61108, 61111, 61114, 53104, 53105, 53128, 53139, 53140, 53142, 53143, 53144, 53158, 53168, 53170, 53177, 53179, 53181, 53182, 53403, 53105, 53108, 53120, 53126, 53139, 53144, 53149, 53150, 53177, 53182, 53185, 53402, 53403, 53404, 53405, 53406, 53105, 53114, 53115, 53119, 53120, 53121, 53125, 53128, 53147, 53149, 53184, 53190, 53191, 53505, 53525, 53585, 60146, 61008, 61011, 61016, 61019, 61020, 61024, 61047, 61052, 61063, 61072, 61073, 61080, 61084, 61088, 61101, 61102, 61103, 61104, 61107, 61108, 61109, 61111, 61112, 61114, 61115</t>
  </si>
  <si>
    <t>Eddie Ayala - Green Dream Capital</t>
  </si>
  <si>
    <t>https://app.hubspot.com/contacts/3298701/record/0-1/935330901</t>
  </si>
  <si>
    <r>
      <rPr>
        <rFont val="Arial"/>
        <b/>
        <color theme="1"/>
        <u/>
      </rPr>
      <t>Priority Markets:</t>
    </r>
    <r>
      <rPr>
        <rFont val="Arial"/>
        <color theme="1"/>
      </rPr>
      <t xml:space="preserve"> AZ, CA, FL, TX, AL, NV.                Within an hour of a major city. I can do on and off market. Single family, multi family and townhouse/condos.</t>
    </r>
  </si>
  <si>
    <t>AZ, CA, FL, TX, AL, NV</t>
  </si>
  <si>
    <t>Moses Lopez - Beyond Limits ML LLC</t>
  </si>
  <si>
    <t>https://app.hubspot.com/contacts/3298701/record/0-1/944465651</t>
  </si>
  <si>
    <t>California (los angeles county, San Bernardino county) Arizona (Phoenix,glendale,scottsdale,Mesa and surrounding areas) Texas (San Antonio, Houston, DFW, Austin) Georgia( Columbus,Atlanta) Florida(orlando,jacksonville) SFH 3/2 1000+ sq ft max 50-60k rehab</t>
  </si>
  <si>
    <t>CA, TX, AZ, GA, FL</t>
  </si>
  <si>
    <t>77429, 77379, 77083, 77095, 77450, 77036, 77346, 77521, 77072, 77373, 77396, 77375, 77077, 77015, 77070, 77082, 77044, 77581, 77088, 77546, 77388, 77089, 77040, 77064, 77099, 77338, 77093, 77081, 77493, 77080, 77060, 77057, 77055, 77075, 77074, 77042, 77389, 77339, 77007, 77065, 77024, 77090, 77049, 77377, 77502, 77063, 77066, 77034, 77073, 77087, 77009, 77506, 77008, 77035, 77571, 77014, 77004, 77520, 77096, 77017, 77038, 77092, 77045, 77047, 77076, 77536, 77067, 77079, 77053, 77357, 77530, 77041, 77016, 77020, 77091, 77086, 77033, 77039, 77598, 77025, 77532, 77018, 77022, 77023, 77005, 77021, 77061, 77345, 77071, 77503, 77505, 77062, 77504, 77586, 77043, 77019, 77054, 77006, 77056, 77037, 77027, 77026, 77028, 77048, 77029, 77069, 77401, 77085, 77051, 77013, 77012, 77447, 77058, 77011, 77031, 77059, 77098, 77587, 77002, 77032, 77078, 77484, 77562, 77030, 77336, 77068, 77094, 77003, 77547, 77281, 77050, 77204, 77507, 77046, 77010, 77315, 77298, 77276, 77247, 77250, 77246, 77296, 77286, 77294, 77278, 77285, 77097, 77260, 77223, 77231, 77491, 77242, 77249, 77001, 77052, 77201, 77203, 77202, 77205, 77207, 77206, 77209, 77208, 77212, 77210, 77215, 77213, 77217, 77216, 77219, 77218, 77220, 77222, 77225, 77224, 77227, 77226, 77229, 77228, 77230, 77234, 77572, 77347, 77383, 77391, 77402, 77411, 77410, 77413, 77492, 77501, 77508, 77522, 77233, 77236, 77235, 77238, 77237, 77241, 77240, 77243, 77245, 77244, 77248, 77252, 77251, 77254, 77253, 77256, 77255, 77258, 77257, 77261, 77259, 77263, 77262, 77266, 77265, 77268, 77267, 77270, 77269, 77272, 77271, 77274, 77273, 77277, 77275, 77280, 77279, 77282, 77287, 77284, 77289, 77288, 77291, 77290, 77293, 77292, 77297, 77299, 77325, 77337, 34787, 32828, 32822, 32808, 32818, 32825, 32703, 32839, 32824, 32792, 32712, 34786, 32837, 32835, 32746, 34761, 32811, 32807, 32780, 32810, 32812, 32817, 32826, 32819, 32809, 32757, 32832, 34747, 32789, 32806, 32751, 34771, 32926, 32803, 32836, 32821, 32804, 32805, 32829, 32801, 32827, 32833, 32820, 32814, 32898, 32890, 34734, 32831, 32709, 32816, 32798, 34760, 32830, 32893, 34777, 34778, 34740, 32704, 32710, 32733, 32768, 32777, 32790, 32793, 32794, 32802, 32834, 32853, 32855, 32854, 32857, 32856, 32859, 32858, 32861, 32860, 32867, 32862, 32869, 32868, 32877, 32872, 32885, 32878, 32887, 32886, 32891, 32896, 32897</t>
  </si>
  <si>
    <t>Chris Gould - Indy Home Offer</t>
  </si>
  <si>
    <t>https://app.hubspot.com/contacts/3298701/record/0-1/932720301</t>
  </si>
  <si>
    <t>IN</t>
  </si>
  <si>
    <t>Chris Gould - Gould Home Buyers</t>
  </si>
  <si>
    <t>Lee Windsor (No NY Leads)- Royal Properties LLC</t>
  </si>
  <si>
    <t>https://app.hubspot.com/contacts/3298701/record/0-1/943904901</t>
  </si>
  <si>
    <r>
      <rPr>
        <rFont val="Arial"/>
        <b/>
        <color theme="1"/>
      </rPr>
      <t>NO NY LEADS:</t>
    </r>
    <r>
      <rPr>
        <rFont val="Arial"/>
        <color theme="1"/>
      </rPr>
      <t xml:space="preserve"> </t>
    </r>
    <r>
      <rPr>
        <rFont val="Arial"/>
        <b/>
        <color theme="1"/>
        <u/>
      </rPr>
      <t>Nationwide - Priority Markets:</t>
    </r>
    <r>
      <rPr>
        <rFont val="Arial"/>
        <color theme="1"/>
      </rPr>
      <t xml:space="preserve"> FL, GA, LA, and TX</t>
    </r>
  </si>
  <si>
    <t>FL, GA, LA, TX</t>
  </si>
  <si>
    <t>Jon Faccone - Halo Home Buyers</t>
  </si>
  <si>
    <t>https://app.hubspot.com/contacts/3298701/record/0-1/843164803</t>
  </si>
  <si>
    <t>NJ</t>
  </si>
  <si>
    <t>Vontavius Hurd - Hurd Investment Group</t>
  </si>
  <si>
    <t>https://app.hubspot.com/contacts/3298701/record/0-1/933162301</t>
  </si>
  <si>
    <r>
      <rPr>
        <rFont val="Arial"/>
        <b/>
        <color theme="1"/>
        <u/>
      </rPr>
      <t>Only Markets</t>
    </r>
    <r>
      <rPr>
        <rFont val="Arial"/>
        <color theme="1"/>
      </rPr>
      <t xml:space="preserve">: TX, TN, FL, GA, MS, NC - We buy all types of properties except mobile homes. </t>
    </r>
  </si>
  <si>
    <t>TX, TN, FL, GA, MS, NC</t>
  </si>
  <si>
    <t>Fair Trade</t>
  </si>
  <si>
    <t>https://app.hubspot.com/contacts/3298701/record/0-1/840154902</t>
  </si>
  <si>
    <t>90704, 90731, 90732, 90733, 90734, 90801, 90801, 90803, 90804, 90805, 90806, 90807, 90808, 90809, 90810, 90813, 90814, 90815, 90822, 90831, 90832, 90833, 90834, 90835, 90840, 90842, 90844, 90846, 90847, 90848, 90853, 90899, 90755, 90711, 90712, 90713, 90714, 90715, 90745, 90746, 90747, 90749, 90895, 90501, 90502, 90744, 90748, 90710, 90716, 90650, 90701, 90703, 90220, 90221, 90275, 90274, 90274, 90274, 90501, 90502, 90503, 90504, 90505, 90506, 90507, 90508, 90509, 90510, 90277, 90278, 90254, 90260, 90261, 90249, 90247, 90249, 90248, 90250, 90251, 90266, 90267, 90245, 90250, 90301, 90302, 90303, 90304, 90305, 90306, 90307, 90308, 90309, 90310, 90312, 90304, 90045, 90291, 90293, 90296, 90717, 90248, 90220, 90221, 90223, 90222, 90224, 90221, 90723, 92707, 92706, 92701, 92703, 92701, 92702, 92703, 92650, 92651, 92652, 92670, 90602, 90606, 90239, 90240, 90241, 90242, 90262, 90280, 90601, 90660, 90661, 90662, 91755, 90022, 90023, 90040, 90091, 94920, 90270, 90255, 90201, 90255, 90201, 90202, 90270, 90604, 90637, 90638, 90639, 90059, 90022, 90061, 90002, 90003, 90003, 90044, 90044, 90047, 90018, 90044, 90003, 90001, 90001, 90047, 90047, 90062, 90047, 90062, 90044, 90037, 90015, 90011, 90058, 90037, 90011, 90062, 90037, 90043, 90043, 90008, 90008, 90016, 90018, 90018, 90007, 90007, 90007, 90012, 90013, 90014, 90015, 90021, 90017, 90006, 90007, 90015, 90057, 90039, 90031, 90012, 90026, 90012, 90031, 90039, 90029, 90027, 90027, 90068, 91201, 90069, 90046, 90028, 90038, 90048, 90069, 90210, 90027, 90004, 90026, 90004, 90004, 90020, 90010, 90036, 90019, 90005, 90010, 90048, 90035, 90211, 90069, 90049, 90012, 90034, 90035, 90019, 90016, 90018, 90016, 90019, 90022, 90018, 90004, 90020, 90019, 90005, 90010, 90016, 90023, 90033, 90063, 90031, 90023, 90063, 90022, 90032, 91711, 91766, 91767, 91768, 91796, 91750, 90292, 90094, 90030, 90066, 90073, 90230, 90231, 90232, 90233, 90056, 90008, 90230, 90292, 90291, 90066, 90034, 90064, 90640, 90034, 90035, 90077, 90046, 90210, 90035, 90064, 90064, 90064, 90025, 90401, 90403, 90402, 90404, 90405, 90064, 90025, 90067, 90064, 90024, 90095, 90024, 90025, 90049, 90077, 90049, 90049, 90290, 90265, 90272, 90039, 90065, 90065, 90065, 90042, 90042, 90041, 90601, 90602, 90603, 90604, 90605, 90604, 90605, 90606, 90631, 90670, 91733, 91745, 90631, 90632, 90633, 91748, 91765, 90601, 91714, 91715, 91716, 91732, 91744, 91745, 91746, 91748, 91789, 91899, 91745, 91746, 91744, 91746, 91747, 91748, 91749, 91746, 91744, 91724, 91788, 91789, 92065, 91731, 91732, 91733, 91734, 91735, 91733, 91731, 91732, 91733, 91770, 91775, 91776, 91778, 91754, 91755, 91756, 91770, 91771, 91772, 91706, 91722, 91723, 91724, 91790, 91791, 91792, 91793, 91773, 91773, 91702, 91010, 91702, 90706, 91008, 91009, 91010, 91008, 91016, 91017, 91006, 91007, 91066, 90177, 91024, 91025, 91107, 91030, 91031, 91782, 91106, 91108, 91118, 91801, 91802, 91803, 91804, 91896, 91899, 91744, 91006, 91016, 91722, 91302, 91303, 91364, 91365, 91367, 91371, 91372, 91399, 91335, 91356, 91357, 91316, 91335, 91416, 91426, 91436, 91401, 91403, 91411, 91413, 91423, 91495, 91602, 91604, 91607, 91614, 91608, 91618, 91602, 91610, 91501, 91502, 91503, 91504, 91505, 91506, 91507, 91508, 91510, 91521, 91522, 91523, 91526, 91601, 91602, 91602, 91604, 91605, 91606, 91607, 91608, 91609, 91610, 91611, 91612, 91614, 91615, 91616, 91617, 91618, 91601, 91607, 91617, 91401, 91405, 91606, 91316, 91388, 91401, 91402, 91403, 91404, 91405, 91406, 91407, 91408, 91410, 91411, 91412, 91413, 91416, 91423, 91426, 91436, 91470, 91482, 91495, 91496, 91497, 91499, 91409, 91436, 91411, 91406, 91436, 91316, 91307, 91304, 91308, 91303, 91304, 91305, 91309, 91306, 91396, 91335, 91337, 91406, 91352, 91353, 91040, 91402, 91412, 91343, 91393, 91324, 91325, 91326, 91327, 91328, 91329, 91330, 91343, 91311, 91311, 91313, 91326, 91327, 91344, 91394, 91345, 91346, 91395, 91342, 91392, 91340, 91341, 91344, 91345, 91346, 91331, 91333, 91334, 91342, 91040, 91352, 91331, 91331, 91331, 91334, 91381, 91355, 91321, 91381, 91321, 91350, 91351, 91354, 91355, 91381, 91387, 91390, 91350, 91390, 94534, 93532, 93532, 91384, 91310, 91384, 91384, 93555, 93510, 93550, 93551, 91544, 93563, 93553, 92371, 92368, 93535, 93563, 93590, 93599, 93543, 93532, 93532, 93436, 93544, 93552, 93534, 93535, 93536, 93551, 93536, 93551, 93586, 91390, 93535, 93543, 93550, 93551, 93552, 93591, 93552, 93591, 93543, 93543, 93551, 93551, 93510, 90263, 90264, 90265, 90210, 90212, 90290, 91302, 91372, 91301, 91376, 91359, 91361, 91302, 91040, 91041, 91042, 91043, 90039, 91011, 91029, 91046, 91201, 91202, 91203, 91204, 91205, 91205, 91206, 91207, 91208, 91210, 91214, 91214, 91011, 91012, 91101, 91102, 91103, 91104, 91109, 91110, 91121, 91125, 91126, 91105, 91106, 91107, 91114, 91115, 91116, 91117, 91123, 91124, 91129, 91182, 91188, 91189, 91184, 91185, 91199, 91001, 91003, 91011, 91043, 91042, 91342, 91319, 91320, 91358, 91360, 91362, 91359, 91361, 91377, 93001, 93002, 93003, 93004, 93005, 93006, 93007, 93008, 93010, 93011, 93012, 93015, 93016, 93020, 93021, 93022, 93023, 93024, 93030, 93031, 93032, 93033, 93034, 93035, 93036, 93040, 93041, 93043, 93044, 93060, 93061, 93062, 93063, 93065, 93094, 93099, 93064, 93066, 92692, 92691, 92690, 92694, 92675, 92672, 92673, 92674, 92629, 92624, 92607, 92677, 92656, 92698, 92653, 92654, 92694, 92688, 92678, 92679, 92637, 92651, 92652, 92625, 92658, 92659, 92660, 92661, 92662, 92663, 92657, 92626, 92627, 92628, 92602, 92603, 92604, 92606, 92612, 92614, 92616, 92617, 92618, 92619, 92620, 92623, 92697, 92630, 92821, 92822, 92823, 90631, 90632, 90633, 92831, 92832, 92833, 92834, 92835, 92836, 92837, 92838, 92870, 92871, 92885, 92886, 92887, 90620, 90621, 90622, 90624, 90630, 90720, 90721, 90680, 92801, 92802, 92803, 92804, 92805, 92806, 92807, 92808, 92809, 92812, 92814, 92815, 92816, 92817, 92825, 92850, 92899, 92840, 92841, 92842, 92843, 92843, 92844, 92845, 92845, 92846, 92856, 92857, 92858, 92859, 92862, 92863, 92864, 92865, 92866, 92867, 92868, 92869, 92683, 92684, 92685, 92701, 92702, 92703, 92704, 92705, 92706, 92707, 92711, 92712, 92735, 92735, 92799, 92780, 92781, 92782, 92861, 92708, 92728, 92605, 92615, 92646, 92647, 92648, 92649, 90740, 90623, 91752, 92201, 92202, 92203, 92210, 92211, 92220, 92223, 92225, 92226, 92230, 92234, 92235, 92236, 92239, 92240, 92241, 92247, 92248, 92253, 92254, 92255, 92260, 92261, 92258, 92262, 92263, 92264, 92270, 92274, 92276, 92282, 92320, 92501, 92502, 92503, 92504, 92505, 92506, 92507, 92508, 92513, 92514, 92515, 92516, 92517, 92519, 92521, 92522, 92509, 92518, 92530, 92531, 92532, 92536, 92539, 92543, 92544, 92545, 92546, 92548, 92549, 92551, 92552, 92553, 92554, 92555, 92556, 92557, 92561, 92562, 92563, 92564, 92567, 92570, 92571, 92572, 92599, 92581, 92582, 92583, 92584, 92585, 92586, 92587, 92589, 92590, 92591, 92592, 92593, 92595, 92596, 92860, 92877, 92878, 92879, 92880, 92881, 92882, 92883, 91701, 91729, 91730, 91737, 91739, 91708, 91710, 91709, 91743, 91758, 91761, 91762, 91764, 91759, 91763, 91784, 91785, 91786, 92242, 92252, 92256, 92267, 92277, 92278, 92280, 92284, 92286, 92285, 92301, 92304, 92305, 92307, 92308, 92309, 92310, 92311, 92312, 92313, 92314, 92315, 92316, 92317, 92318, 92312, 92322, 92323, 92324, 92325, 92327, 92329, 92371, 92331, 92334, 92335, 92336, 92337, 92332, 92333, 92338, 92339, 92340, 92344, 92345, 92346, 92347, 92350, 92354, 92357, 92341, 92342, 92352, 92346, 92358, 92359, 92363, 92364, 92365, 92366, 92368, 92369, 92372, 92373, 92374, 92375, 92376, 92377, 92378, 92382, 92385, 92386, 92391, 92392, 92393, 92394, 92395, 92397, 92398, 92399, 92401, 92402, 92403, 92404, 92405, 92406, 92407, 92408, 92410, 92411, 92413, 92415, 92418, 92423, 92427, 93562, 93592, 91902, 92003, 92008, 92009, 92010, 92011, 91910, 91911, 91913, 91914, 91915, 92118, 92135, 92155, 92020, 92021, 92024, 92007, 92025, 92026, 92027, 92029, 92067, 92028, 91932, 91941, 91942, 91977, 92040, 91945, 91950, 92054, 92056, 92057, 92058, 92064, 92019, 92091, 92101, 92102, 92103, 92104, 92105, 92106, 92107, 92108, 92109, 92110, 92111, 92113, 92114, 92115, 92116, 92117, 92037, 92014, 92173, 92139, 92140, 92145, 92147, 92154, 92119, 92120, 92121, 92122, 92123, 92124, 92126, 92127, 92128, 92129, 92130, 92131, 92132, 92134, 92078, 92069, 92071, 92075, 92083, 92084, 92081</t>
  </si>
  <si>
    <t>Ashton Allen - Front Porch Homes</t>
  </si>
  <si>
    <t>https://app.hubspot.com/contacts/3298701/record/0-1/947632651</t>
  </si>
  <si>
    <t>dead</t>
  </si>
  <si>
    <t>72762, 72756, 72712, 72758, 72713, 72761, 72745, 72715, 72714, 72719, 72734, 72736, 72751, 72718, 72732, 72722, 72768, 72739, 72747, 72711, 72716, 72733, 72757, 72764, 72701, 72703, 72704, 72753, 72730, 72774, 72727, 72744, 72959, 72738, 72717, 72769, 72729, 72749, 72702, 72728, 72735, 72737, 72741, 72766, 72765, 72770, 31419, 31405, 31406, 31404, 31324, 31322, 31410, 31401, 31407, 31415, 31302, 31408, 31411, 31409, 31328, 31499, 31498, 31421, 31402, 31403, 31412, 31414, 31418, 31416, 31420, 85250, 85251, 85254, 85255, 85257, 85258, 85259, 85260, 85262, 85266, 85016, 85018, 85028, 85253</t>
  </si>
  <si>
    <t>Daniel Cabrera</t>
  </si>
  <si>
    <t>https://app.hubspot.com/contacts/3298701/record/0-1/932667251</t>
  </si>
  <si>
    <t>END BUYER SAN ANTONIO TX</t>
  </si>
  <si>
    <t>78065,78050,78114,78069,78059,78264,78112,78016,78052,78073,78161,78002,78221,78223,78224,78039,78054,78214,78252,78101,78235,78263,78242,78211,78222,78009,78121,78236,78226,78241,78225,78210,78227,78204,78245,78203,78220,78237,78207,78243,78246,78265,78269,78270,78278,78279,78280,78283,78285,78288,78289,78291,78292,78293,78294,78295,78296,78297,78298,78299,78205,78206,78202,78152,78208,78215,78219,78228,78234,78212,78251,78066,78253,78201,78238,78244,78109,78209,78218,78268,78250,78229,78239,78240,78213,78150,78284,78216,78056,78230,78124,78148,78217,78233,78254,78108,78156,78154,78249,78155,78247,78231,78232,78248,78123,78256,78023,78259,78255,78266,78258,78115,78257,78063,78261,78130,78131,78135,78260,78015,78132,78163,78004</t>
  </si>
  <si>
    <t>Brian - Real Deal Homes</t>
  </si>
  <si>
    <t>Adam Ben-Zev - Homes For Cash Guys</t>
  </si>
  <si>
    <t>https://app.hubspot.com/contacts/3298701/record/0-1/953482651</t>
  </si>
  <si>
    <r>
      <rPr>
        <rFont val="Arial"/>
        <b/>
        <strike/>
        <color theme="1"/>
      </rPr>
      <t xml:space="preserve">Wholesale nationwide.
Buy Direct Markets: </t>
    </r>
    <r>
      <rPr>
        <rFont val="Arial"/>
        <b val="0"/>
        <strike/>
        <color theme="1"/>
      </rPr>
      <t>MD, DC, VA, PA, NJ</t>
    </r>
  </si>
  <si>
    <t>New Western (Warm Leads) (NO LISTED DEALS)</t>
  </si>
  <si>
    <t>https://app.hubspot.com/contacts/3298701/record/0-1/945250351</t>
  </si>
  <si>
    <t xml:space="preserve">01001,01002,01003,01005,01007,01008,01009,01010,01011,01012,01013,01020,01022,01026,01027,01028,01030,01031,01032,01033,01034,01035,01036,01037,01038,01039,01040,01050,01053,01054,01056,01057,01060,01062,01063,01066,01068,01069,01070,01071,01072,01073,01074,01075,01077,01079,01080,01081,01082,01083,01084,01085,01088,01089,01092,01095,01096,01098,01103,01104,01105,01106,01107,01108,01109,01118,01119,01128,01129,01151,01243,01301,01330,01331,01337,01338,01339,01340,01341,01342,01344,01346,01347,01349,01350,01351,01354,01355,01360,01364,01366,01367,01368,01370,01373,01375,01376,01378,01379,01380,01420,01430,01431,01432,01434,01436,01440,01450,01451,01452,01453,01460,01462,01463,01464,01468,01469,01473,01474,01475,01501,01503,01504,01505,01506,01507,01510,01515,01516,01518,01519,01520,01521,01522,01523,01524,01527,01529,01531,01532,01534,01535,01536,01537,01540,01541,01542,01543,01545,01550,01560,01562,01564,01566,01568,01569,01570,01571,01581,01583,01585,01588,01590,01602,01603,01604,01605,01606,01607,01608,01609,01610,01611,01612,01701,01702,01718,01719,01720,01721,01730,01731,01740,01741,01742,01745,01746,01747,01748,01749,01752,01754,01756,01757,01760,01770,01772,01773,01775,01776,01778,01801,01803,01810,01821,01824,01826,01827,01830,01832,01833,01834,01835,01840,01841,01843,01844,01845,01850,01851,01852,01854,01860,01862,01863,01864,01867,01876,01879,01880,01886,01887,01890,01901,01902,01904,01905,01906,01907,01908,01913,01915,01921,01922,01923,01929,01930,01938,01940,01944,01945,01949,01950,01951,01952,01960,01965,01966,01969,01970,01982,01983,01984,01985,02019,02020,02021,02025,02026,02030,02032,02035,02038,02043,02045,02047,02048,02050,02052,02053,02054,02056,02061,02062,02066,02067,02071,02072,02081,02090,02093,02108,02109,02110,02111,02113,02114,02115,02116,02118,02119,02120,02121,02122,02124,02125,02126,02127,02128,02129,02130,02131,02132,02134,02135,02136,02138,02139,02140,02141,02142,02143,02144,02145,02148,02149,02150,02151,02152,02153,02155,02163,02169,02170,02171,02176,02180,02184,02186,02188,02189,02190,02191,02199,02210,02215,02301,02302,02322,02324,02325,02330,02332,02333,02338,02339,02341,02343,02346,02347,02351,02356,02359,02360,02364,02367,02368,02370,02375,02379,02382,02420,02421,02445,02446,02451,02452,02453,02458,02459,02460,02461,02462,02464,02465,02466,02467,02468,02472,02474,02476,02478,02481,02482,02492,02493,02494,02538,02558,02571,02576,02702,02703,02715,02717,02718,02719,02720,02721,02723,02724,02725,02726,02738,02739,02740,02743,02744,02745,02746,02747,02748,02760,02762,02763,02764,02766,02767,02769,02770,02771,02777,02779,02780,02790,02791,15001,15003,15005,15009,15015,15017,15025,15026,15027,15031,15032,15034,15035,15044,15046,15056,15057,15061,15064,15068,15071,15081,15082,15086,15090,15101,15102,15106,15108,15116,15120,15122,15126,15129,15131,15132,15136,15137,15139,15142,15143,15145,15146,15147,15201,15202,15203,15204,15205,15206,15207,15208,15209,15210,15211,15212,15213,15214,15215,15216,15217,15218,15219,15220,15221,15222,15223,15224,15225,15226,15227,15228,15229,15231,15232,15233,15234,15235,15236,15237,15238,15241,15243,15260,15261,15275,15301,15317,15342,15347,15363,15378,15460,15467,15492,15642,15647,16024,16046,16063,16066,16160,16228,16236,16238,19001,19002,19003,19004,19006,19008,19009,19010,19012,19013,19014,19015,19018,19022,19023,19025,19026,19027,19029,19031,19032,19033,19034,19035,19036,19038,19040,19041,19043,19044,19046,19050,19060,19061,19063,19064,19066,19070,19072,19073,19074,19075,19076,19078,19079,19081,19082,19083,19085,19086,19087,19090,19094,19095,19096,19102,19103,19104,19106,19107,19111,19112,19113,19114,19115,19116,19118,19119,19120,19121,19122,19123,19124,19125,19126,19127,19128,19129,19130,19131,19133,19134,19135,19136,19137,19138,19139,19140,19141,19142,19143,19144,19145,19146,19147,19148,19149,19150,19151,19152,19153,19154,19301,19312,19319,19333,19342,19355,19373,19382,19401,19403,19405,19406,19422,19426,19428,19444,19454,19460,19462,19464,20001,20002,20003,20005,20010,20011,20012,20015,20017,20019,20020,20032,20164,20602,20607,20706,20743,20744,20745,20747,20748,20783,20815,20850,20852,20854,20910,20912,21061,21113,21202,21208,21211,21224,21228,21231,22041,22102,22153,22182,22192,22203,22204,22205,22207,22305,23021,23025,23035,23045,23050,23056,23061,23062,23066,23068,23072,23076,23109,23119,23125,23128,23130,23138,23163,23168,23185,23186,23188,23314,23315,23320,23321,23322,23323,23324,23325,23430,23432,23433,23434,23435,23436,23437,23438,23451,23452,23453,23454,23455,23456,23457,23459,23460,23461,23462,23463,23464,23487,23502,23503,23504,23505,23507,23508,23509,23510,23511,23513,23517,23518,23523,23529,23551,23601,23602,23603,23604,23605,23606,23607,23608,23651,23661,23662,23663,23664,23665,23666,23668,23669,23681,23690,23691,23692,23693,23696,23701,23702,23703,23704,23707,23708,23709,23898,27103,27104,27105,27106,27107,27127,27215,27217,27243,27244,27253,27258,27260,27262,27263,27265,27278,27282,27284,27312,27330,27332,27360,27401,27403,27405,27406,27407,27408,27410,27455,27501,27502,27503,27508,27509,27510,27511,27513,27514,27516,27517,27518,27519,27520,27521,27522,27523,27525,27526,27527,27529,27539,27540,27545,27559,27560,27562,27571,27576,27587,27591,27592,27596,27597,27599,27601,27603,27604,27605,27606,27607,27608,27609,27610,27612,27613,27614,27615,27616,27617,27695,27701,27703,27704,27705,27707,27708,27709,27710,27712,27713,28012,28025,28027,28031,28032,28036,28052,28054,28056,28075,28078,28079,28081,28083,28088,28098,28104,28105,28107,28110,28115,28117,28120,28134,28144,28150,28173,28202,28203,28204,28205,28206,28207,28208,28209,28210,28211,28212,28213,28214,28215,28216,28217,28226,28227,28262,28269,28270,28273,28277,28278,28301,28303,28304,28305,28306,28307,28308,28311,28312,28314,28348,28390,28677,29301,29302,29303,29306,29307,29316,29320,29321,29322,29323,29325,29330,29332,29334,29335,29340,29341,29346,29349,29351,29353,29356,29360,29364,29365,29368,29369,29370,29372,29374,29376,29377,29378,29379,29385,29388,29601,29605,29607,29609,29611,29613,29615,29617,29620,29621,29624,29625,29626,29627,29628,29630,29631,29634,29635,29638,29639,29640,29642,29643,29644,29645,29646,29649,29650,29651,29653,29654,29655,29657,29659,29661,29662,29664,29666,29667,29669,29670,29671,29672,29673,29676,29678,29680,29681,29682,29683,29684,29685,29686,29687,29688,29689,29690,29691,29693,29696,29697,29702,29706,29708,29715,29717,29730,29732,29742,29743,29745,29819,30002,30003,30004,30005,30008,30009,30010,30011,30012,30013,30017,30019,30021,30022,30024,30025,30026,30028,30029,30030,30032,30033,30034,30035,30038,30039,30040,30041,30042,30043,30044,30045,30046,30047,30048,30049,30052,30054,30058,30060,30062,30064,30066,30067,30068,30069,30071,30072,30075,30076,30078,30079,30080,30082,30083,30084,30087,30088,30092,30093,30094,30095,30096,30097,30099,30101,30102,30106,30107,30114,30115,30121,30122,30126,30127,30134,30135,30141,30144,30152,30168,30188,30189,30214,30223,30236,30238,30252,30253,30260,30263,30269,30273,30274,30277,30281,30288,30294,30296,30297,30303,30305,30306,30307,30308,30309,30310,30311,30312,30313,30314,30315,30316,30317,30318,30319,30322,30324,30326,30327,30328,30329,30331,30334,30336,30337,30338,30339,30340,30341,30342,30344,30345,30346,30349,30350,30354,30360,30363,30501,30502,30503,30504,30506,30507,30515,30517,30518,30519,30527,30529,30542,30543,30548,30549,30554,30564,30565,30566,30567,30575,30601,30605,30606,30607,30620,30622,30641,30650,30655,30656,30663,30666,30680,32003,32065,32068,32073,32080,32081,32082,32084,32086,32102,32110,32114,32117,32118,32119,32124,32127,32128,32129,32130,32132,32136,32137,32141,32159,32162,32163,32164,32168,32169,32174,32176,32180,32190,32193,32202,32204,32205,32206,32207,32208,32209,32210,32211,32212,32214,32216,32217,32218,32220,32221,32222,32223,32224,32225,32227,32233,32244,32246,32250,32254,32256,32257,32258,32259,32266,32277,32701,32702,32703,32707,32708,32709,32712,32713,32714,32720,32724,32725,32726,32730,32732,32735,32736,32738,32744,32746,32750,32751,32754,32757,32759,32763,32764,32765,32766,32767,32771,32773,32776,32778,32779,32780,32784,32789,32792,32796,32798,32801,32803,32804,32805,32806,32807,32808,32809,32810,32811,32812,32814,32815,32816,32817,32818,32819,32820,32821,32822,32824,32825,32826,32827,32828,32829,32830,32831,32832,32833,32835,32836,32837,32839,32901,32903,32904,32905,32907,32908,32909,32920,32922,32925,32926,32927,32931,32934,32935,32937,32940,32949,32950,32951,32952,32953,32955,32976,33440,33510,33511,33513,33514,33521,33527,33534,33538,33540,33541,33542,33543,33544,33545,33548,33549,33556,33558,33559,33563,33565,33566,33569,33570,33572,33573,33576,33578,33579,33584,33585,33592,33594,33596,33597,33602,33603,33604,33605,33606,33607,33609,33610,33611,33612,33613,33614,33615,33616,33617,33618,33619,33620,33621,33624,33625,33626,33629,33634,33635,33637,33647,33701,33702,33703,33704,33705,33706,33707,33708,33709,33710,33711,33712,33713,33714,33715,33716,33755,33756,33759,33760,33761,33762,33763,33764,33765,33767,33770,33771,33772,33773,33774,33776,33777,33778,33781,33782,33785,33786,33801,33803,33805,33810,33811,33815,33823,33834,33835,33840,33848,33849,33850,33854,33865,33873,33881,33890,33901,33903,33904,33905,33907,33908,33909,33912,33913,33914,33916,33917,33919,33920,33921,33922,33924,33928,33930,33931,33935,33936,33956,33957,33965,33966,33967,33971,33972,33973,33974,33976,33990,33991,33993,34102,34103,34104,34105,34108,34109,34110,34112,34113,34114,34116,34117,34119,34120,34134,34135,34138,34139,34140,34141,34142,34145,34201,34202,34203,34205,34207,34208,34209,34210,34211,34212,34215,34216,34217,34221,34222,34228,34229,34231,34232,34233,34234,34235,34236,34237,34238,34239,34240,34242,34243,34484,34604,34606,34608,34609,34610,34637,34638,34639,34652,34653,34654,34655,34667,34668,34669,34677,34681,34683,34684,34685,34688,34689,34690,34691,34695,34698,34705,34711,34714,34715,34731,34734,34736,34737,34739,34741,34743,34744,34746,34747,34748,34753,34756,34758,34760,34761,34762,34769,34771,34772,34773,34785,34786,34787,34788,34797,35004,35005,35006,35007,35020,35022,35023,35031,35036,35040,35043,35049,35051,35054,35060,35061,35062,35064,35068,35071,35073,35078,35079,35080,35091,35094,35097,35111,35114,35115,35116,35117,35118,35120,35121,35124,35125,35126,35127,35128,35131,35133,35135,35143,35146,35147,35172,35173,35176,35178,35180,35186,35203,35204,35205,35206,35207,35208,35209,35210,35211,35212,35213,35214,35215,35216,35217,35218,35221,35222,35223,35224,35226,35228,35229,35233,35234,35235,35242,35243,35244,35254,35294,35953,35987,37013,37014,37015,37027,37034,37037,37046,37060,37062,37064,37066,37067,37069,37072,37073,37075,37076,37080,37085,37086,37087,37090,37115,37118,37122,37127,37128,37129,37130,37132,37135,37138,37143,37149,37153,37167,37174,37179,37189,37201,37203,37204,37205,37206,37207,37208,37209,37210,37211,37212,37213,37214,37215,37216,37217,37218,37219,37220,37221,37228,37240,38401,38474,38476,38482,38487,43016,43017,43026,43081,43085,43123,43201,43202,43203,43204,43205,43206,43207,43209,43210,43211,43212,43213,43214,43215,43219,43220,43221,43222,43223,43224,43227,43228,43229,43230,43231,43232,43235,46001,46011,46012,46013,46016,46017,46030,46031,46032,46033,46034,46036,46037,46038,46040,46044,46048,46051,46052,46055,46056,46060,46062,46064,46069,46070,46071,46074,46075,46077,46102,46103,46105,46106,46107,46110,46111,46112,46113,46117,46118,46120,46121,46122,46123,46124,46126,46128,46130,46131,46135,46140,46142,46143,46144,46147,46149,46151,46154,46157,46158,46160,46161,46162,46163,46164,46165,46166,46167,46168,46170,46171,46172,46175,46176,46180,46181,46182,46183,46184,46186,46201,46202,46203,46204,46205,46208,46214,46216,46217,46218,46219,46220,46221,46222,46224,46225,46226,46227,46228,46229,46231,46234,46235,46236,46237,46239,46240,46241,46250,46254,46256,46259,46260,46268,46278,46280,46290,47234,47302,47303,47304,47305,47306,47320,47334,47338,47342,47383,47396,47401,47403,47404,47405,47406,47408,47429,47433,47448,47455,47456,47460,47464,47468,47802,47803,47804,47805,47807,47809,47833,47834,47840,47845,47846,47853,47855,47857,47863,47868,47871,47881,47884,47885,47964,60004,60005,60007,60008,60010,60012,60013,60014,60015,60016,60018,60020,60021,60022,60025,60026,60029,60030,60031,60035,60037,60040,60041,60042,60043,60044,60045,60046,60047,60048,60050,60051,60053,60056,60060,60061,60062,60064,60067,60068,60069,60070,60073,60074,60076,60077,60083,60084,60085,60087,60088,60089,60090,60091,60093,60096,60099,60101,60102,60103,60104,60106,60107,60108,60109,60110,60112,60118,60119,60120,60123,60124,60126,60130,60131,60133,60134,60136,60137,60139,60141,60143,60148,60153,60154,60155,60156,60157,60160,60162,60163,60164,60165,60169,60171,60172,60173,60174,60175,60176,60177,60179,60181,60183,60184,60185,60187,60188,60189,60190,60191,60192,60193,60194,60195,60196,60201,60202,60203,60208,60301,60302,60304,60305,60402,60403,60404,60406,60409,60411,60415,60417,60418,60419,60422,60423,60425,60428,60429,60430,60431,60432,60433,60435,60436,60438,60439,60440,60441,60443,60445,60446,60448,60451,60452,60453,60455,60456,60457,60458,60459,60461,60462,60463,60464,60465,60466,60467,60469,60471,60472,60473,60474,60475,60476,60477,60478,60480,60482,60484,60487,60490,60491,60501,60502,60503,60504,60505,60506,60510,60512,60513,60514,60515,60516,60517,60521,60523,60525,60526,60527,60532,60534,60536,60538,60539,60540,60542,60543,60544,60546,60554,60555,60558,60559,60561,60563,60564,60565,60585,60586,60601,60602,60603,60604,60605,60606,60607,60608,60610,60611,60612,60613,60614,60615,60616,60617,60618,60622,60623,60625,60626,60629,60630,60631,60633,60634,60637,60638,60639,60640,60641,60642,60643,60644,60645,60646,60647,60649,60651,60652,60653,60654,60655,60656,60657,60659,60660,60661,60666,60706,60707,60712,60714,60803,60804,60805,60827,60910,60915,60969,63005,63010,63011,63012,63017,63019,63021,63025,63026,63028,63031,63033,63034,63038,63040,63042,63043,63044,63048,63049,63050,63051,63052,63070,63074,63088,63104,63105,63108,63109,63110,63111,63112,63114,63116,63117,63118,63119,63120,63122,63123,63124,63125,63126,63127,63128,63129,63130,63131,63132,63134,63135,63136,63137,63138,63139,63141,63143,63144,63146,63151,63163,63301,63303,63304,63338,63362,63366,63367,63368,63376,63379,63385,64012,64014,64015,64016,64029,64030,64034,64050,64052,64053,64054,64055,64056,64057,64058,64060,64063,64064,64068,64078,64079,64080,64081,64082,64083,64086,64089,64101,64102,64106,64108,64109,64110,64111,64112,64113,64114,64116,64117,64119,64123,64124,64129,64130,64131,64132,64133,64134,64136,64137,64138,64139,64145,64146,64147,64149,64150,64151,64152,64153,64154,64155,64156,64157,64158,64161,64163,64164,64165,64166,64167,66007,66012,66018,66043,66052,66061,66062,66101,66102,66103,66104,66105,66106,66109,66111,66112,66113,66118,66160,66202,66203,66204,66205,66206,66207,66208,66210,66212,66213,66214,66215,66216,66217,66218,66219,66220,66221,66223,66226,66227,73003,73008,73012,73013,73019,73034,73064,73069,73071,73072,73099,73102,73103,73104,73105,73106,73107,73108,73109,73110,73111,73112,73114,73115,73116,73117,73118,73119,73120,73121,73122,73127,73128,73129,73130,73131,73132,73134,73135,73139,73141,73142,73145,73149,73151,73159,73160,73162,73169,73170,73179,74003,74004,74005,74006,74008,74010,74011,74012,74014,74015,74017,74019,74021,74029,74033,74037,74041,74047,74051,74053,74054,74055,74063,74066,74070,74073,74103,74104,74105,74106,74107,74108,74110,74112,74114,74115,74116,74117,74119,74120,74126,74127,74128,74129,74130,74131,74132,74133,74134,74135,74136,74137,74145,74146,74171,74429,74467,75001,75002,75006,75007,75009,75010,75013,75019,75020,75021,75022,75023,75024,75025,75028,75032,75033,75034,75035,75036,75038,75039,75040,75041,75042,75043,75044,75048,75050,75051,75052,75054,75056,75057,75060,75061,75062,75063,75065,75067,75068,75069,75070,75071,75072,75074,75075,75077,75078,75080,75081,75082,75087,75088,75089,75090,75092,75093,75094,75098,75104,75110,75114,75115,75116,75119,75125,75126,75134,75137,75141,75142,75146,75149,75150,75152,75154,75157,75158,75159,75160,75161,75165,75166,75167,75172,75173,75180,75181,75182,75189,75201,75202,75203,75204,75205,75206,75207,75208,75209,75210,75211,75212,75214,75216,75217,75218,75219,75220,75223,75224,75225,75226,75227,75228,75229,75230,75231,75232,75233,75234,75235,75236,75237,75238,75240,75241,75243,75244,75246,75247,75248,75249,75251,75252,75253,75254,75287,75407,75409,75424,75442,75454,75459,76001,76002,76005,76006,76008,76009,76010,76011,76012,76013,76014,76015,76016,76017,76018,76020,76021,76022,76028,76031,76033,76034,76035,76036,76039,76040,76041,76043,76044,76048,76049,76050,76051,76052,76053,76054,76055,76058,76059,76060,76063,76064,76065,76066,76070,76071,76077,76078,76084,76085,76086,76087,76088,76092,76093,76102,76103,76104,76105,76106,76107,76108,76109,76110,76111,76112,76114,76115,76116,76117,76118,76119,76120,76123,76126,76127,76131,76132,76133,76134,76135,76137,76140,76148,76155,76164,76177,76179,76180,76182,76201,76205,76207,76208,76209,76210,76226,76227,76234,76240,76244,76247,76248,76249,76258,76259,76262,76263,76266,76272,76273,76401,76402,76433,76462,76476,76501,76502,76504,76511,76513,76522,76524,76527,76530,76537,76539,76541,76542,76543,76544,76548,76549,76550,76554,76559,76570,76571,76574,76578,76579,76624,76627,76630,76632,76633,76636,76638,76640,76643,76645,76655,76656,76657,76661,76680,76682,76690,76691,76692,76701,76704,76705,76706,76707,76708,76710,76711,76712,76798,77002,77003,77004,77005,77006,77007,77008,77009,77010,77011,77012,77013,77014,77015,77016,77017,77018,77019,77020,77021,77022,77023,77024,77025,77026,77027,77028,77029,77030,77031,77032,77033,77034,77035,77036,77037,77038,77039,77040,77041,77042,77043,77044,77045,77046,77047,77048,77049,77050,77051,77053,77054,77055,77056,77057,77058,77059,77060,77061,77062,77063,77064,77065,77066,77067,77068,77069,77070,77071,77072,77073,77074,77075,77076,77077,77078,77079,77080,77081,77082,77083,77084,77085,77086,77087,77088,77089,77090,77091,77092,77093,77094,77095,77096,77098,77099,77301,77302,77304,77318,77338,77339,77345,77346,77355,77356,77357,77365,77373,77375,77377,77379,77380,77381,77382,77384,77385,77386,77388,77389,77396,77401,77406,77407,77423,77429,77433,77441,77447,77449,77450,77459,77469,77471,77477,77478,77479,77489,77493,77494,77498,77502,77503,77504,77505,77506,77507,77510,77511,77517,77518,77520,77521,77523,77530,77532,77534,77536,77539,77545,77546,77547,77550,77551,77554,77562,77563,77565,77568,77571,77573,77577,77578,77581,77583,77584,77586,77587,77590,77591,77598,77801,77802,77803,77807,77808,77833,77836,77837,77840,77856,77859,77868,77879,78006,78015,78023,78024,78028,78070,78108,78109,78130,78132,78133,78148,78150,78154,78163,78201,78202,78203,78204,78205,78207,78208,78209,78210,78211,78212,78213,78214,78215,78216,78217,78218,78219,78220,78221,78222,78223,78224,78225,78226,78227,78228,78229,78230,78231,78232,78233,78234,78237,78238,78239,78240,78242,78244,78245,78247,78248,78249,78250,78251,78253,78254,78255,78256,78257,78258,78259,78260,78261,78266,78602,78608,78610,78612,78613,78616,78617,78619,78620,78621,78626,78628,78633,78634,78640,78641,78642,78644,78645,78652,78653,78655,78656,78657,78660,78664,78665,78666,78669,78676,78681,78701,78702,78703,78704,78705,78712,78717,78719,78721,78722,78723,78724,78725,78726,78727,78728,78729,78730,78731,78732,78733,78734,78735,78736,78737,78738,78739,78741,78742,78744,78745,78746,78747,78748,78749,78750,78751,78752,78753,78754,78756,78757,78758,78759,78957,80002,80003,80004,80005,80007,80010,80011,80012,80013,80014,80015,80016,80017,80018,80019,80020,80021,80022,80023,80026,80027,80030,80031,80033,80045,80104,80108,80109,80110,80111,80112,80113,80120,80121,80122,80123,80124,80125,80126,80127,80128,80129,80130,80133,80134,80138,80202,80203,80204,80205,80206,80207,80209,80210,80211,80212,80214,80215,80216,80218,80219,80220,80221,80222,80223,80224,80226,80227,80228,80229,80230,80231,80232,80233,80234,80235,80236,80237,80238,80239,80241,80246,80247,80249,80260,80301,80302,80303,80304,80305,80310,80401,80403,80453,80455,80465,80466,80481,80501,80503,80504,80510,80513,80514,80516,80520,80521,80524,80525,80526,80528,80530,80534,80537,80538,80540,80542,80543,80547,80550,80601,80602,80603,80620,80621,80623,80631,80634,80640,80651,80840,80903,80904,80905,80906,80907,80909,80910,80911,80915,80916,80917,80918,80919,80920,80922,81003,81004,81005,81007,81008,84003,84004,84005,84006,84009,84010,84013,84014,84015,84018,84020,84022,84025,84029,84032,84034,84037,84040,84041,84042,84043,84044,84045,84047,84049,84050,84054,84056,84057,84058,84059,84062,84065,84067,84069,84070,84071,84074,84075,84080,84081,84082,84083,84084,84087,84088,84092,84093,84094,84095,84096,84097,84101,84102,84103,84104,84105,84106,84107,84108,84109,84111,84112,84113,84115,84116,84117,84118,84119,84120,84121,84122,84123,84124,84128,84129,84138,84143,84150,84201,84301,84302,84306,84307,84309,84310,84311,84312,84313,84314,84315,84316,84317,84324,84329,84330,84331,84334,84336,84337,84340,84401,84403,84404,84405,84408,84414,84601,84602,84604,84606,84628,84633,84639,84645,84648,84651,84653,84655,84660,84663,84664,85003,85004,85006,85007,85008,85009,85012,85013,85014,85015,85016,85017,85018,85019,85020,85021,85022,85023,85024,85027,85028,85029,85031,85032,85033,85034,85035,85037,85040,85041,85042,85043,85044,85045,85048,85050,85051,85053,85054,85083,85085,85086,85118,85119,85120,85140,85142,85143,85201,85202,85203,85204,85205,85206,85207,85208,85209,85210,85212,85213,85215,85224,85225,85226,85233,85234,85248,85249,85250,85251,85253,85254,85255,85256,85257,85258,85259,85260,85266,85268,85281,85282,85283,85284,85286,85287,85295,85296,85297,85298,85301,85302,85303,85304,85305,85306,85307,85308,85309,85310,85321,85323,85326,85335,85338,85339,85340,85341,85343,85345,85351,85353,85355,85363,85373,85374,85375,85377,85378,85379,85381,85382,85383,85387,85388,85392,85395,85601,85614,85619,85622,85629,85634,85641,85645,85653,85701,85704,85705,85706,85707,85708,85709,85710,85711,85712,85713,85714,85715,85716,85718,85719,85721,85724,85730,85735,85736,85737,85741,85742,85743,85745,85746,85747,85748,85749,85750,85755,85756,85757,89002,89004,89005,89007,89011,89012,89014,89015,89018,89019,89021,89027,89029,89030,89031,89032,89033,89034,89039,89040,89044,89046,89052,89054,89074,89081,89084,89085,89086,89101,89102,89103,89104,89106,89107,89108,89109,89110,89113,89115,89117,89118,89119,89120,89121,89122,89123,89124,89128,89129,89130,89131,89134,89135,89138,89139,89141,89142,89143,89144,89145,89146,89147,89148,89149,89154,89156,89158,89161,89165,89166,89169,89178,89179,89183,89191,90001,90002,90003,90004,90005,90006,90007,90008,90011,90012,90013,90014,90015,90016,90017,90018,90019,90020,90021,90022,90023,90024,90025,90026,90027,90028,90029,90031,90032,90033,90034,90035,90036,90037,90038,90039,90040,90041,90042,90043,90044,90045,90046,90047,90048,90049,90056,90057,90058,90059,90061,90062,90063,90064,90065,90066,90067,90068,90069,90071,90073,90077,90089,90094,90095,90201,90210,90211,90212,90220,90221,90222,90230,90232,90240,90241,90242,90245,90247,90248,90249,90250,90254,90255,90260,90262,90263,90265,90266,90270,90272,90274,90275,90277,90278,90280,90290,90291,90292,90293,90301,90302,90303,90304,90305,90401,90402,90403,90404,90405,90501,90502,90503,90504,90505,90506,90601,90602,90603,90604,90605,90606,90620,90621,90623,90630,90631,90638,90639,90640,90650,90660,90670,90680,90701,90703,90706,90710,90712,90713,90715,90716,90717,90720,90723,90731,90732,90740,90744,90745,90746,90747,90755,90802,90803,90804,90805,90806,90807,90808,90810,90813,90814,90815,90822,90840,91001,91006,91007,91008,91010,91011,91016,91020,91024,91030,91040,91042,91101,91103,91104,91105,91106,91107,91108,91123,91201,91202,91203,91204,91205,91206,91207,91208,91210,91214,91301,91302,91303,91304,91306,91307,91311,91316,91320,91321,91324,91325,91326,91330,91331,91335,91340,91342,91343,91344,91345,91350,91351,91352,91354,91355,91356,91360,91361,91362,91364,91367,91371,91377,91381,91384,91387,91390,91401,91402,91403,91405,91406,91411,91423,91436,91501,91502,91504,91505,91506,91521,91522,91523,91601,91602,91604,91605,91606,91607,91608,91701,91702,91706,91708,91709,91710,91711,91722,91723,91724,91730,91731,91732,91733,91737,91739,91740,91741,91744,91745,91746,91748,91750,91752,91754,91755,91761,91762,91763,91764,91765,91766,91767,91768,91770,91773,91775,91776,91780,91784,91786,91789,91790,91791,91792,91801,91803,92220,92223,92307,92308,92313,92314,92315,92316,92318,92320,92321,92324,92325,92335,92336,92337,92344,92345,92346,92350,92354,92359,92373,92374,92376,92377,92392,92394,92395,92399,92401,92404,92405,92407,92408,92410,92411,92415,92501,92503,92504,92505,92506,92507,92508,92509,92518,92521,92530,92532,92543,92544,92545,92551,92553,92555,92557,92562,92563,92567,92570,92571,92582,92583,92584,92586,92587,92590,92591,92592,92595,92596,92602,92603,92604,92606,92610,92612,92614,92617,92618,92620,92624,92625,92626,92627,92629,92630,92646,92647,92648,92649,92651,92653,92655,92656,92657,92660,92661,92662,92663,92672,92673,92675,92677,92679,92683,92688,92691,92692,92694,92697,92701,92703,92704,92705,92706,92707,92708,92780,92782,92801,92802,92804,92805,92806,92807,92808,92821,92823,92831,92832,92833,92835,92840,92841,92843,92844,92845,92860,92861,92865,92866,92867,92868,92869,92870,92879,92880,92881,92882,92886,92887,93003,93004,93010,93012,93021,93030,93033,93035,93036,93041,93043,93063,93065,93066,93510,93543,93550,93551,93552,93563,98001,98002,98003,98004,98005,98006,98007,98008,98010,98011,98012,98014,98019,98020,98021,98023,98024,98026,98027,98028,98029,98030,98031,98032,98033,98034,98036,98037,98038,98039,98040,98042,98043,98047,98050,98051,98052,98053,98055,98056,98057,98058,98059,98065,98068,98070,98072,98074,98075,98077,98087,98092,98101,98102,98103,98104,98105,98106,98107,98108,98109,98112,98115,98116,98117,98118,98119,98121,98122,98125,98126,98133,98134,98136,98144,98146,98148,98155,98158,98166,98168,98177,98178,98188,98195,98198,98199,98201,98203,98204,98208,98223,98256,98258,98270,98271,98272,98275,98290,98292,98296,98332,98333,98335,98338,98354,98360,98371,98372,98373,98374,98375,98385,98387,98388,98390,98391,98394,98396,98402,98403,98404,98405,98406,98407,98408,98409,98416,98418,98421,98422,98424,98430,98438,98439,98443,98444,98445,98446,98447,98465,98466,98467,98498,98499,98558
</t>
  </si>
  <si>
    <t>Fair Trade (haley snyder)</t>
  </si>
  <si>
    <t>Rod Villalobos (COLD ONLY) - Valley Investments &amp; Acquisitions</t>
  </si>
  <si>
    <r>
      <rPr>
        <rFont val="Arial"/>
        <b/>
        <color theme="1"/>
      </rPr>
      <t xml:space="preserve">COLD LEADS ONLY  </t>
    </r>
    <r>
      <rPr>
        <rFont val="Arial"/>
        <b/>
        <color theme="1"/>
      </rPr>
      <t xml:space="preserve">Nationwide - </t>
    </r>
    <r>
      <rPr>
        <rFont val="Arial"/>
        <b/>
        <color theme="1"/>
        <u/>
      </rPr>
      <t>Priority Markets:</t>
    </r>
    <r>
      <rPr>
        <rFont val="Arial"/>
        <b/>
        <color theme="1"/>
      </rPr>
      <t xml:space="preserve"> </t>
    </r>
    <r>
      <rPr>
        <rFont val="Arial"/>
        <b/>
        <color theme="1"/>
      </rPr>
      <t>AL, AZ, AR, CA, FL, GA, ID, IN, KS, KY, MD, MI, MO, NV, NC, OH, SC, TN, TX, WA, WI</t>
    </r>
  </si>
  <si>
    <t>Yes</t>
  </si>
  <si>
    <t>Send for creative finance Nothing under $100k ARV</t>
  </si>
  <si>
    <t>Ryan - Three Doors</t>
  </si>
  <si>
    <t>https://app.hubspot.com/contacts/3298701/record/0-1/945834251</t>
  </si>
  <si>
    <t>Email Leads</t>
  </si>
  <si>
    <t>63005, 63011, 63017, 63021, 63025, 63026, 63031, 63033, 63034, 63038, 63040, 63042, 63043, 63044, 63045, 63074, 63105, 63114, 63117, 63119, 63121, 63122, 63123, 63124, 63125, 63126, 63127, 63128, 63129, 63130, 63131, 63132, 63133, 63134, 63135, 63136, 63137, 63138, 63140, 63141, 63143, 63144, 63145, 63146, 63147, 63155, 63303, 63304, 63301, 63303, 63304, 63332, 63341, 63348, 63357, 63366, 63367, 63368, 63376, 63385, 63386, 63334, 63347, 63353, 63369, 63379, 63381, 63383, 63010, 63012, 63015, 63016, 63019, 63020, 63023, 63025, 63028, 63048, 63049, 63050, 63051, 63052, 63060, 63070, 63071, 63072, 63077, 63087, 63627, 62001, 62002, 62010, 62012, 62013, 62014, 62018, 62021, 62024, 62025, 62027, 62028, 62031, 62035, 62036, 62037, 62040, 62046, 62048, 62049, 62052, 62054, 62056, 62058, 62059, 62060, 62061, 62062, 62063, 62065, 62067, 62069, 62071, 62074, 62075, 62079, 62080, 62084, 62085, 62086, 62087, 62088, 62090, 62092, 62095, 62097, 62201, 62202, 62203, 62204, 62205, 62206, 62207, 62208, 62214, 62215, 62216, 62217, 62218, 62219, 62220, 62221, 62222, 62223, 62225, 62226, 62230, 62231, 62232, 62234, 62236, 62239, 62240, 62243, 62244, 62245, 62246, 62249, 62250, 62254, 62255, 62257, 62258, 62260, 62261, 62264, 62265, 62268, 62269, 62271, 62274, 62275, 62277, 62278, 62279, 62280, 62281, 62282, 62284, 62285, 62286, 62288, 62289, 62292, 62293, 62294, 62295, 62297, 62298, 62201, 62203, 62204, 62205, 62206, 62207, 62208, 62220, 62221, 62223, 62225, 62226, 62232, 62234, 62236, 62239, 62240, 62243, 62246, 62249, 62254, 62255, 62257, 62258, 62260, 62261, 62263, 62264, 62265, 62268, 62269, 62271, 62274, 62275, 62277, 62278, 62281, 62282, 62285, 62286, 62289, 62293, 62294</t>
  </si>
  <si>
    <t>Waldo - The Creative NY</t>
  </si>
  <si>
    <t>https://app.hubspot.com/contacts/3298701/record/0-1/883034851</t>
  </si>
  <si>
    <t>We buy hotels, SFH, Multi, and commercial.</t>
  </si>
  <si>
    <t>08005, 08008, 08753, 07620, 07621, 07624, 07626, 07627, 07628, 07630, 07631, 07632, 07640, 07641, 07642, 07645, 07646, 07647, 07648, 07649, 07650, 07652, 07653, 07656, 07657, 07660, 07661, 07662, 07663, 07666, 07670, 07675, 07676, 07677, 07699, 08810, 08812, 08816, 08817, 08818, 08820, 08821, 08823, 08824, 08828, 08830, 08831, 08832, 08837, 08840, 08846, 08850, 08852, 08854, 08855, 08857, 08859, 08861, 08862, 08863, 08871, 08872, 08873, 08879, 08882, 08901, 08902, 85003, 85004, 85006, 85007, 85008, 85009, 85012, 85013, 85014, 85015, 85016, 85017, 85018, 85019, 85020, 85021, 85022, 85023, 85024, 85027, 85028, 85029, 85031, 85032, 85033, 85034, 85035, 85037, 85040, 85041, 85042, 85043, 85044, 85045, 85048, 85050, 85051, 85053, 85054, 85083, 85085, 85086, 85087, 85118, 85119, 85120, 85121, 85122, 85123, 85128, 85131, 85132, 85139, 85140, 85141, 85142, 85143, 85194, 85201, 85202, 85203, 85204, 85205, 85206, 85207, 85208, 85209, 85210, 85212, 85213, 85215, 85224, 85225, 85226, 85233, 85234, 85248, 85249, 85250, 85251, 85253, 85254, 85255, 85257, 85258, 85259, 85260, 85262, 85263, 85264, 85268, 85281, 85282, 85283, 85284, 85286, 85295, 85296, 85297, 85298, 85301, 85302, 85303, 85304, 85305, 85306, 85307, 85308, 85309, 85310, 85320, 85321, 85322, 85323, 85324, 85325, 85326, 85327, 85328, 85329, 85331, 85332, 85333, 85334, 85335, 85336, 85337, 85338, 85339, 85340, 85341, 85342, 85343, 85344, 85345, 85346, 85347, 85348, 85349, 85350, 85351, 85352, 85353, 85354, 85355, 85356, 85357, 85358, 85360, 85361, 85362, 85363, 85364, 85365, 85366, 85367, 85369, 85371, 85372, 85373, 85374, 85375, 85377, 85378, 85379, 85381, 85382, 85383, 85387, 85388, 85390, 85392, 85395, 85396, 85501, 89002, 89004, 89011, 89012, 89014, 89015, 89017, 89018, 89019, 89021, 89025, 89030, 89031, 89032, 89033, 89036, 89039, 89044, 89046, 89052, 89074, 89081, 89084, 89085, 89086, 89101, 89102, 89103, 89104, 89106, 89107, 89108, 89109, 89110, 89113, 89115, 89117, 89118, 89119, 89120, 89121, 89122, 89123, 89124, 89128, 89129, 89130, 89131, 89134, 89135, 89138, 89139, 89141, 89142, 89143, 89144, 89145, 89146, 89147, 89148, 89149, 89156, 89161, 89166, 89178, 89179, 89183, 33004, 33009, 33019, 33020, 33021, 33023, 33024, 33025, 33026, 33027, 33028, 33029, 33060, 33062, 33063, 33064, 33065, 33066, 33067, 33068, 33069, 33071, 33073, 33076, 33301, 33304, 33305, 33306, 33308, 33309, 33311, 33312, 33313, 33314, 33315, 33316, 33317, 33319, 33321, 33322, 33323, 33324, 33325, 33326, 33327, 33328, 33330, 33331, 33332, 33334, 33351, 32703, 32704, 32709, 32710, 32712, 32751, 32768, 32777, 32789, 32792, 32793, 32794, 32798, 32801, 32802, 32803, 32804, 32805, 32806, 32807, 32808, 32809, 32810, 32811, 32812, 32814, 32816, 32817, 32818, 32819, 32820, 32821, 32822, 32824, 32825, 32826, 32827, 32828, 32829, 32830, 32831, 32832, 32833, 32834, 32835, 32836, 32837, 32839, 32853, 32854, 32855, 32856, 32857, 32858, 32859, 32860, 32861, 32862, 32867, 32868, 32869, 32872, 32877, 32878, 32885, 32886, 32887, 32891, 32896, 32897, 33503, 33508, 33509, 33510, 33511, 33527, 33530, 33534, 33547, 33548, 33549, 33550, 33556, 33558, 33559, 33563, 33564, 33565, 33566, 33567, 33568, 33569, 33570, 33571, 33572, 33573, 33575, 33576, 33583, 33584, 33586, 33587, 33592, 33594, 33595, 33598, 33601, 33602, 33603, 33604, 33605, 33606, 33607, 33609, 33610, 33611, 33612, 33613, 33614, 33615, 33616, 33617, 33618, 33619, 33620, 33621, 33622, 33623, 33624, 33625, 33626, 33629, 33630, 33631, 33633, 33634, 33635, 33637, 33647, 33650, 33655, 33660, 33661, 33662, 33663, 33664, 33672, 33673, 33674, 33675, 33677, 33679, 33680, 33681, 33682, 33684, 33685, 33686, 33687, 33688, 33689, 33690, 33694, 33697, 33002, 33010, 33011, 33012, 33013, 33014, 33015, 33016, 33017, 33018, 33030, 33031, 33032, 33033, 33034, 33035, 33039, 33054, 33055, 33056, 33101, 33102, 33107, 33109, 33110, 33111, 33112, 33114, 33116, 33119, 33121, 33122, 33124, 33125, 33126, 33127, 33128, 33129, 33130, 33131, 33132, 33133, 33134, 33135, 33136, 33137, 33138, 33139, 33140, 33141, 33142, 33143, 33144, 33145, 33146, 33147, 33149, 33150, 33151, 33152, 33153, 33154, 33155, 33156, 33157, 33158, 33159, 33160, 33161, 33162, 33163, 33164, 33165, 33166, 33167, 33168, 33169, 33170, 33172, 33173, 33174, 33175, 33176, 33177, 33178, 33179, 33180, 33181, 33182, 33183, 33184, 33185, 33186, 33187, 33188, 33189, 33190, 33192, 33193, 33194, 33195, 33196, 33197, 33199, 33206, 33222, 33231, 33233, 33234, 33238, 33242, 33243, 33245, 33247, 33255, 33256, 33257, 33261, 33265, 33266, 33269, 33280, 33283, 33296, 33299, 07002, 07009, 07010, 07020, 07022, 07029, 07030, 07047, 07086, 07087, 07093, 07094, 07109, 07302, 07304, 07305, 07306, 07307, 07310, 07311</t>
  </si>
  <si>
    <t>Zach Gould - Indy Home Offer CA</t>
  </si>
  <si>
    <t>https://app.hubspot.com/contacts/3298701/record/0-1/13344120443</t>
  </si>
  <si>
    <t>Priority Local</t>
  </si>
  <si>
    <t>Single Family</t>
  </si>
  <si>
    <t>90011, 90650, 91331, 90044, 90201, 90250, 90805, 90280, 91342, 91744, 93550, 90706, 93535, 91335, 93536, 91706, 90003, 90255, 91766, 90631, 90026, 91402, 90262, 90037, 90022, 90731, 91343, 90001, 90640, 90660, 90019, 91702, 90004, 91770, 90042, 91732, 90006, 90066, 90813, 90744, 91406, 93551, 90745, 91344, 90002, 91745, 91304, 91801, 91405, 90221, 90047, 90723, 91605, 90063, 90034, 90018, 91767, 90703, 90046, 90638, 91306, 90220, 90065, 90023, 90057, 90033, 91789, 91352, 90027, 92821, 91790, 90032, 90247, 90242, 90025, 91367, 90043, 93534, 90241, 90016, 90503, 91733, 91748, 91765, 90024, 91311, 90007, 90806, 90059, 90815, 90501, 93552, 90278, 90605, 90275, 91016, 91401, 91606, 91387, 91350, 90810, 90604, 90045, 90808, 90301, 91355, 91321, 90802, 91776, 90505, 90804, 90012, 90036, 90031, 91711, 91104, 90277, 91205, 91001, 90020, 91325, 90266, 90049, 91601, 91326, 91780, 90062, 90260, 91340, 91722, 91006, 90222, 91754, 91768, 90230, 90008, 91773, 90504, 91107, 91750, 91007, 90601, 91791, 90712, 90807, 90029, 91505, 91351, 90606, 91214, 91423, 91607, 91724, 91206, 91604, 90803, 91792, 91324, 91303, 91731, 90005, 90061, 90028, 91356, 91354, 91803, 90041, 91316, 90713, 90302, 90039, 90710, 91746, 90405, 90304, 90038, 91740, 91010, 90017, 91755, 91030, 91741, 90035, 91103, 91302, 91042, 90064, 91364, 91504, 90746, 90249, 90291, 90274, 91301, 90270, 90015, 91307, 90240, 90602, 91384, 91403, 90303, 91411, 91390, 91775, 90404, 90292, 91106, 90403, 91201, 90717, 90272, 91040, 91011, 91202, 90068, 90069, 90715, 90732, 90603, 91101, 90670, 91602, 90254, 90048, 91388, 90265, 90210, 90502, 90814, 91506, 91501, 91203, 91361, 91345, 91204, 91723, 90245, 91381, 90701, 90097, 90232, 91436, 91841, 90313, 91502, 91208, 90248, 91105, 90716, 90305, 91108, 90013, 90293, 91207, 90755, 90040, 90402, 90398, 90010, 90212, 93543, 91024, 91799, 90659, 90397, 91399, 90102, 90665, 90094, 90077, 90401, 90211, 91312, 90056, 91187, 90888, 93591, 91020, 91175, 90014, 93510, 90290, 90095, 90612, 91131, 91191, 90058, 93532, 90021, 90704, 92397, 91186, 90089, 93553, 93544, 90067, 90071, 93243, 91330, 91008, 91210, 90822, 91759, 90506, 93563, 90840, 91608, 90090, 90831, 90073, 91188, 91795, 91797, 90101, 90103, 90835, 90834, 90899, 90510, 93539, 93599, 90009, 90747, 90844, 90263, 91383, 91409, 90233, 93584, 93590, 93586, 90030, 90050, 90052, 90051, 90054, 90053, 90055, 90060, 90070, 90072, 90295, 90294, 90296, 90307, 90306, 90309, 90308, 90311, 90310, 90312, 90406, 90408, 90407, 90410, 90409, 90411, 90507, 90509, 90508, 90607, 90609, 90608, 90610, 90637, 90639, 90652, 90651, 90662, 90661, 90671, 90702, 90707, 90711, 90714, 90733, 90734, 90749, 90748, 90801, 90809, 90833, 90832, 90842, 90847, 90846, 90853, 90848, 90895, 90074, 90076, 90075, 90078, 90080, 90079, 90082, 90081, 90084, 90083, 90087, 90086, 90088, 90093, 90091, 90096, 90099, 90189, 90209, 90202, 90213, 90223, 90224, 90231, 90239, 90251, 90261, 90264, 90267, 91003, 91009, 91012, 91017, 91023, 91021, 91025, 91031, 91041, 91043, 91066, 91046, 91077, 91102, 91109, 91114, 91110, 91116, 91115, 91118, 91117, 91123, 91121, 91125, 91124, 91129, 91126, 91184, 91182, 91185, 91189, 91209, 91221, 91224, 91734, 91735, 91747, 91749, 91756, 91769, 91771, 91772, 91778, 91788, 91793, 91802, 91804, 91899, 91896, 91222, 91226, 91225, 91305, 91308, 91310, 91309, 91313, 91322, 91327, 91329, 91328, 91334, 91333, 91337, 91341, 91346, 91353, 91357, 91365, 91372, 91371, 91376, 91380, 91382, 91385, 91386, 91393</t>
  </si>
  <si>
    <t>Erik - GEDA LLC</t>
  </si>
  <si>
    <t>https://app.hubspot.com/contacts/3298701/record/0-1/16937869097</t>
  </si>
  <si>
    <t>Nationwide</t>
  </si>
  <si>
    <t>Ziad - Pyramid Estates</t>
  </si>
  <si>
    <t>https://app.hubspot.com/contacts/3298701/record/0-1/29301144652</t>
  </si>
  <si>
    <t>🚫PAUSED🚫</t>
  </si>
  <si>
    <t>All National Leads - All CA leads</t>
  </si>
  <si>
    <t>Carlos - Cut Properties</t>
  </si>
  <si>
    <t>https://app.hubspot.com/contacts/3298701/record/0-1/15894335269</t>
  </si>
  <si>
    <t>Prefers large metros - Will take leads nationwide.</t>
  </si>
  <si>
    <r>
      <rPr>
        <rFont val="Arial"/>
        <b/>
        <color theme="1"/>
      </rPr>
      <t>PRIORITIZE COLUMBUS OH DEALS</t>
    </r>
    <r>
      <rPr>
        <rFont val="Arial"/>
        <b/>
        <color theme="1"/>
      </rPr>
      <t xml:space="preserve"> </t>
    </r>
    <r>
      <rPr>
        <rFont val="Arial"/>
        <b/>
        <color theme="1"/>
      </rPr>
      <t>Nationawide! - Priority Markets:</t>
    </r>
    <r>
      <rPr>
        <rFont val="Arial"/>
        <b/>
        <color theme="1"/>
      </rPr>
      <t xml:space="preserve">  TX, GA, FL, NV, PA, AZ                              SFR Flips, 3 beds preferred is the easiest to sell. Top markets and surrounding areas as long as they have a strong population. </t>
    </r>
  </si>
  <si>
    <t>CRS Property Solutions - Freddy</t>
  </si>
  <si>
    <t>https://app.hubspot.com/contacts/3298701/record/0-1/17922274652</t>
  </si>
  <si>
    <t>Florida can focus on Dade and Broward county, but can also do the wholesale. Midwest, Illinois, Indiana, Georgia</t>
  </si>
  <si>
    <t>FL, IL, IN, GA</t>
  </si>
  <si>
    <t xml:space="preserve">14410, 14414, 14416, 14420, 14428, 14430, 14445, 14450, 14464, 14467, 14468, 14470, 14472, 14482, 14502, 14506, 14508, 14511, 14514, 14515, 14526, 14534, 14543, 14546, 14559, 14564, 14580, 14586, 14602, 14603, 14604, 14605, 14606, 14607, 14608, 14609, 14610, 14611, 14612, 14613, 14614, 14615, 14616, 14617, 14618, 14619, 14620, 14621, 14622, 14623, 14624, 14625, 14626, 14627, 14638, 14639, 14642, 14643, 14644, 14646, 14647, 14649, 14650, 14651, 14652, 14653, 14692, 14694​, 14424, 14425, 14432, 14443, 14453, 14456, 14461, 14463, 14466, 14469, 14471, 14472, 14475, 14485, 14487, 14489, 14504, 14512, 14513, 14518, 14522, 14532, 14534, 14537, 14544, 14547, 14548, 14560, 14561, 14564, 14585, 13143, 13146, 13154, 14413, 14433, 14449, 14489, 14502, 14505, 14513, 14516, 14519, 14520, 14522, 14538, 14542, 14551, 14555, 14563, 14568, 14589, 14590 </t>
  </si>
  <si>
    <t>Bajaestates LLC - Nick Baja</t>
  </si>
  <si>
    <t>https://app.hubspot.com/contacts/3298701/record/0-1/23245750446</t>
  </si>
  <si>
    <t>Jason Courtney - Three Doors (Previously New Alpha Properties)</t>
  </si>
  <si>
    <t>Nothing under $100k Market Value (ARV)</t>
  </si>
  <si>
    <t>Harvey Property Group - Curtis Harvey</t>
  </si>
  <si>
    <t>https://app.hubspot.com/contacts/3298701/record/0-1/21787848490</t>
  </si>
  <si>
    <t>Single Family &amp; Multi-Family</t>
  </si>
  <si>
    <t>93443,93412,93402,93442,93405,93424,93422,93409,93423,93408,93410,93407,93449,93403,93406,93448,93433,93401,93483,93434,93445,93475,93421,93437,93429,93444,93432,93458,93438,93457,93456,93455,93436,93420,93461,93440,93454,93427,93464,93463,93453,93441,93117,93460,93254,93107,93106,93116,93118,93199,93111,93249,93105,93110,93109,93102,93120,93121,93130,93140,93150,93160,93190,93101,93103,93251,93108,93224,93067,93014,93013,93201,93206,93268,93280,93001,93252,93256,93219,93263,93276,93022,93002,93005,93006,93007,93009,93216,93023,93024,93314,93035,93003,93222,93043,93311,93044,93036,93030,93031,93032,93034,93004,93041,93215,93225,93250,93261,93312,93033,93042,93060,93010,93309,93061,93270,93313,93066,93011,93301,93304,93302,93303,93380,93383,93384,93385,93386,93387,93388,93389,93258,93390,93218,93305,93012,91320,93308,93243,93016,93241,91319,93307,91360,93020,91361,93257,93220,93306,93021,93207,93287,93015,91358,91359,91362,93203,93062,90265,93065,91376,91377,91301,93094,93040,93099,93064,90263,93260,93063,91307,93226,91302,91372,90264,91384,91304,91381,91367,93285,90290,91355,91365,91303,93531,91313,91364,91305,91308,91309,91311,91371,91310,91306,91396,91383,91326,91380,91324,91354,91357,90272,91356,91335,91385,91327,91328,91337,93532,91322,91382,91330,91394,91325,91316,91344,91350,90402,93205,91416,91426,91436,93560,90401,91406,90406,90407,90408,90409,90410,90411,90403,90049,93536,93561,91343,90404,90405,91346,91395,91403,90291,91321,91351,91411,90294,91345,90077,90073,91386,91412,91392,91413,90704,91404,91407,91408,91409,91410,91470,91482,91499,93581,90084,90292,90296,91405,91402,90025,90095,90293,90295,91341,90024,91340,90066,91423,91401,90064,93518,91333,93240,91331,90094,90210,90067,91387,90245,90212,90045,91390,90267,91607,90266,90230,90034,90209,90213,90254,90231,91605,90232,91604,91606,90277,90035,90211,90069,91603,91609,91610,91614,91615,91616,91617,91618,90261,90048,90056,93238,90278,90274,91601,91353,90046,91602,90301,90304,90275,90016,90260,90302,90503,91608,90306,90307,90308,90309,90310,90312,90505,90251,90311,90036,91505,90008,90250,91352,90507,90508,90509,90510,90019,90043,91522,90068,91523,90506,90504,90305,90303,90028,90038,91504,91521,91506,90717,90249,90018,90732,91040,90501,90010,90020,90005,90004,90062,91502,90047,91503,91507,91508,91510,91526,91501,91342,91041,90247,90710,90029,90006,90502,90044,91201,90733,90734,90027,90037,90089,91043,90248,90007,91393,90749,90057,90731,90061,90003,90070,90015,91202,91203,90017,90026,90748,91204,90744,91207,90745,90011,90747,90746,91210,91334,90822,90071,90039,91209,91221,91222,91224,91225,91226,90014,91208,90099,90001,90189,90002,91214,90059,93551,90030,90050,90051,90052,90053,90054,90055,90060,90072,90074,90075,90076,90078,90080,90081,90082,90083,90086,90087,90088,90093,90009,90013,91205,90220,90079,90012,90021,91046,90222,91042,91020,90065,91021,90810,90223,90224,91206,90895,90031,90802,90255,90058,90033,90096,90041,90813,90262,91012,90221,90023,90042,90280,93283,90801,90809,90832,90842,90844,90846,90847,90848,90853,90063,90270,93510,90805,90032,90807,90806,93502,93501,91103,91105,90201,90755,90723,90833,91123,91030,90831,90091,90040,90202,90022,91031,93534,91754,90712,90804,91803,91102,91109,91110,91114,91115,91116,91117,91118,91121,91124,91125,91126,91129,91182,91184,91185,91188,91189,90814,90242,91101,93539,91001,93584,93586,91801,90711,90714,91804,90239,91003,90803,91106,90706,91802,91896,91899,90241,91714,91715,91716,91104,91756,91199,90240,90707,93590,93599,90840,91108,90815,91755,90808,90713,90640,91778,91011,90661,90662,91776,91775,91107,90660,90743,90671,90702,91770,90651,90652,90701,90715,90740,90650,90716,91771,91772,90721,90742,90610,90703,91023,90606,90720,93550,90670,92649,91733,91025,91780,91007,91024,91731,90623,90630,91066,91077,91006,90607,90608,90609,90602,92845,91734,91735,90601,93552,92648,90639,90605,91732,90637,90604,90620,90638,92647,92684,91017,92615,90680,90622,90624,91746,90603,92605,90621,92683,92685,93504,92655,91745,92841,92804,91009,91016,92844,91008,91706,92646,92833,92801,91010,90631,92728,92809,91747,91749,92708,90632,90633,91790,91793,92842,92846,91744,93543,92663,92658,92659,92840,92832,92843,92628,92627,92802,92899,92704,92803,92812,92814,92815,92816,92817,92825,92850,93563,91702,92805,92703,91722,92835,92626,93535,91748,92661,92834,92836,92837,92838,91792,92831,92662,92822,91723,93553,91791,93523,92821,92868,92706,92660,92707,92702,92711,92712,92806,92799,92625,91788,92871,92735,92701,91789,92856,92857,92859,92863,92864,91724,92870,92865,91740,92866,92617,92697,91741,93505,92657,92811,92614,92698,92616,92619,92623,92612,92780,92867,93591,91765,92606,92781,92705,91773,92861,92885,92823,92782,92603,91768,92604,92807,92886,92869,92607,92652,92654,92651,91766,93544,92620,92650,91750,91769,92602,92808,91767,92618,92637,92656,92887,91709,91711,92653,92609,92677,92629,91763,92862,92630,92690,91710,93516,92691,92610,92624,91786,92693,91784,91758,93596,91785,91708,92692,92694,91762,93524,92372,92673,92882,92880,92674,92688,92676,91729,91701,92678,91743,91761,91764,91737,91730,92397,92329,92877,92878,92860,91759,92679,92675,92371,92358,92879,91752,92672,91739,92301,92505,92883,92881,92337,92335,92336,92509,92331,92503,92334,92055,92504,92392,92344,92530,92502,92513,92514,92516,92517,92519,92522,92316,92377,92376,92049,92051,92052,92501,92054,92058,92506,92018,92521,92342,92531,92411,92570,92345,92322,92507,92508,92394,92313,92008,92532,92068,92403,92405,92407,92402,92406,92413,92415,92418,92423,92427,92340,92011,92395,92028,92410,92401,92023,92056,92325,92393,92368,92057,92010,92404,92518,92038,92039,92092,92562,92007,92324,92013,92350,92357,92595,92557,92408,92093,92075,92587,92169,92354,92088,92024,92553,92037,92081,92083,92152,92009,92085,92107,92318,92590,92109,92106,92378,92391,92572,92599,92551,92369,92014,92564,92317,92084,92135,92122,92121,92003,92091,92110,92130,92140,92586,92117,92067,92571,92352,92584,92178,92585,92375,92101,92078,92374,92103,92346,92079,92111,92118,92321,92155,92147,92069,92096,92132,92112,92137,92138,92142,92143,92149,92150,92158,92159,92160,92161,92163,92165,92166,92167,92168,92170,92171,92172,92174,92175,92176,92177,92179,92186,92187,92191,92192,92193,92195,92196,92197,92373,92589,92593,92108,92134,92308,92126,92563,92123,92029,92382,92116,92104,92129,92385,92127,92136,92145,92113,92307,92102,92556,92555,92026,92567,92548,92591,92554,92552,91951,92124,92105,91950,92030,92033,92046,92131,91909,91912,92199,92120,92128,92341,92198,92182,92359,92115,92596,92545,91921,91910,92114,92320,91911,92139,91945,92074,92119,91946,91908,91943,91944,92582,91942,92064,92399,91902,92071,92592,92025,92223,91941,91976,91979,91977,91913,92027,92082,92543,92059,92072,92546,92020,91914,92022,92581,91978,92333,92583,92061,92315,92314,92544,92305,92019,92021,92040,92339,92220,92065,92060,92536,91935,92230,92549,91903,92070,91901,92539,92086,91916,91931,92066,91962,91948,92036,92004, 95551,95536,95537,95558,95564,95501,95562,95534,95540,95503,95545,95547,95518,95502,95521,95524,95519,95565,95589,95528,95571,95542,95554,95549,95560,95569,95553,95525,95550,95420,95559,95456,95488,95587,95460,95437,95585,95410,95432,95514,95573,95417,95511,95526,95459,95563,95427,95466,95463,95468,96046,95454,95497,95445,95527,95552,95415,95595,95429,95490,95480,95412,95470,95494,95421,95482,95418,96010,95428,95450,95481,96041,95449,95469,95430,96048,95425,95486,94923,95462,95465,95446,95471,95493,95453,94929,95419,96093,94922,96076,94972,94937,95485,94971,95436,94940,95441,95435,95472,95448,96024,95444,95464,96052,95473,95492,94956,95451,94952,95458,95401,95439,94950,95403,95407,96047,95443,95402,95426,95406,94926,94927,94938,94931,94946,94928,94924,94933,94963,95405,95424,94970,94930,94973,95404,94951,94955,94975,94953,94999,95423,95939,94947,96074,95409,95461,94978,94515,96033,94960,94948,94998,96095,94941,94979,94954,95457,94945,94957,94949,94942,94904,95422,94903,95452,95467,94977,94965,94914,94915,94912,94913,94976,94939,96022,95442,95431,96029,94925,94037,94901,96087,95979,94121,95433,94038,94974,94964,95416,94132,94966,94116,94122,94044,94017,94576,94015,94018,94129,96001,94920,95476,94118,94016,94127,94112,94567,94131,94117,95487,94508,94114,94014,94115,94123,94066,94080,94573,94109,94119,94120,94125,94126,94137,94139,94140,94141,94142,94143,94144,94145,94146,94147,94151,94159,94160,94161,94163,94164,94172,94177,94188,94005,94102,94110,96080,94133,94103,94019,94134,94574,94108,94083,94030,94104,94562,96089,94111,94105,94107,94158,96099,94807,94124,94801,96019,94128,95963,94010,94130,94599,94011,94074,96079,94850,94802,94808,94804,96051,96049,94806,94060,94402,95679,94559,94592,94497,96070,94401,96002,96007,94805,94710,94403,94607,94002,94062,94706,94820,94608,94530,94702,94581,94662,94803,94564,94558,94707,94501,96003,94703,94701,94712,94020,95987,94604,94614,94620,94622,94623,94624,94649,94659,94660,94661,94666,94404,94617,94070,94612,94615,95988,94021,94709,94609,96021,94708,94547,94720,94590,94589,95606,94065,94704,94606,94502,94705,94572,94061,94610,94618,94064,94503,94525,94611,95017,94601,94028,96073,94621,95913,94602,94027,94063,95637,94591,96035,94563,94516,94569,94025,94613,94026,94603,96078,94619,94305,94304,95955,94577,95060,94579,95006,94605,94553,94301,94022,94302,94309,94580,94306,96090,94570,94575,94578,94510,94534,94303,94546,95607,94545,94023,94024,94549,94556,95007,95005,95014,94040,96008,96062,94541,94039,94042,94540,94543,94557,95937,94523,94555,94043,94041,94597,95970,94595,96055,95064,95932,95018,95041,94035,95070,94560,94544,94587,94520,94596,94088,94542,95015,94087,94522,94524,94527,94529,95943,95061,95063,95067,96084,94086,94518,95071,94533,95627,94089,94085,95912,96092,95694,95688,95066,96065,95129,94519,94583,94526,94598,95002,94507,95951,95030,95062,95696,94537,94538,95044,95051,94536,95653,94552,95065,95033,95026,95130,95031,96069,95117,94528,95054,95052,95055,95056,95008,95010,94521,95050,95009,95011,95134,93953,94585,95073,95053,95920,95128,94535,95032,94565,95124,93950,93921,95698,95687,93922,95126,94568,94582,94506,94539,95110,95036,93944,95625,95131,94588,95001,95125,95950,93942,95103,95106,95108,95109,95115,95150,95151,95152,95153,95154,95155,95156,95157,95158,95159,95160,95161,95164,95170,95172,95173,95190,95191,95193,95194,95196,95113,95118,95101,94586,95112,95192,95003,93943,94517,95973,95695,95133,96088,95116,94566,95938,96059,95136,96075,96096,95926,94512,95122,93940,95976,95927,95929,95120,95111,95982,95132,95123,93955,95042,95620,95035,95616,95928,95121,94509,93923,95958,95127,95697,95119,94531,95957,95019,93933,95039,95148,94551,95645,95139,95948,95953,95917,95077,95013,94571,95141,95974,95012,95617,95138,94513,95076,95135,95676,95993,95140,95776,96013,94561,95618,95969,93902,93912,93915,95038,93907,93901,93962,95965,94548,94514,94550,95967,94511,93924,95037,95004,93906,95992,93905,95991,95046,94505,95391,95641,95837,93908,95691,95612,95020,95021,95659,95680,95961,95968,95615,93920,95690,95954,95605,95942,95831,95836,95798,95799,95045,95978,95835,95834,95833,96063,96016,95639,95668,95674,95822,95818,95832,95814,96071,95840,95851,95852,95853,95860,95865,95866,95867,95894,95899,94203,94204,94205,94206,94207,94208,94209,94211,94229,94230,94232,94234,94235,94236,94237,94239,94240,94244,94245,94247,94248,94249,94250,94252,94254,94256,94257,94258,94259,94261,94262,94263,94267,94268,94269,94271,94273,94274,94277,94278,94279,94280,94282,94283,94284,94285,94287,94288,94289,94290,94291,94293,94294,94295,94296,94297,94298,94299,95812,95813,95811,95686,95816,96061,95377,95376,95626,95901,95673,95219,95817,95820,95815,96040,95823,95824,95838,95758,95819,95757,95242,95234,95378,93926,93925,95966,95652,95206,95828,95825,95024,95304,95692,95821,95826,95660,95864,93927,95747,95914,95759,95903,95843,95681,95841,95209,95842,95980,95916,93960,95829,95203,95608,95609,95918,95972,95204,95207,95827,95648,95330,95258,95211,95621,95210,95741,95624,95915,96020,95231,95267,95269,95296,95297,95201,95387,95655,95202,95213,93928,95919,95977,95611,95678,95765,95241,95830,95670,95610,95205,95661,95075,95940,95693,95628,95363,95385,95337,95962,95677,95662,95632,95212,93932,95208,95360,95935,95742,95253,95946,95220,95941,95925,95336,95023,95663,95763,95746,95650,95923,95658,95975,95240,95671,95930,95630,95638,95237,95215,95949,95683,95366,95602,95984,95358,95368,96137,95604,95960,95762,95603,95664,95356,95227,95722,95320,95313,95236,95924,95971,95981,95350,93426,95956,95043,93930,95397,95352,95353,95672,95703,95614,95351,95736,93635,95682,95354,95307,95322,95254,95922,95367,95355,95712,95651,95640,95959,95934,95328,95713,95947,95319,95635,95945,95225,95324,95357,95374,95613,95669,93954,95699,95226,95380,95623,95936,95326,95717,95381,95382,95230,95601,95910,95633,95714,95252,93450,95619,95944,95986,96155,95667,95685,95654,95315,95361,95642,95334,95701,95675,95983,95656,96103,95228,96130,95316,95303,96125,95709,95634,95312,95665,95386,96127,93665,95631,95629,95301,95715,95323,93620,95689,93640,93661,95232,95249,95222,93622,95388,95221,96132,96114,95684,96106,95245,95348,95246,95317,95248,96124,95636,95726,95327,95341,95343,95344,93451,95728,95251,95247,95229,95724,95257,93210,95369,95329,95309,95310,96121,95370,96128,95373,95340,96129,95255,96122,95233,95666,96117,96162,95224,93608,95365,95347,93668,96136,95644,93610,95325,95372,95305,96141,96113,96105,96135,95720,96146,96126,95379,95383,95333,96161,96160,93630,93660,96145,93627,95223,96118,93637,96142,95306,95346,96109,93624,95735,96140,95311,93204,95721,93234,96151,93638,96150,93606,95646,95375,93607,95345,95338,95335,93653,93639,93723,93656,95364,95321,93706,93652,93722,93636,95318,93609,93245,93711,93705,93728,93239,96120,93266,93650,93704,93740,93741,93701,93721,93246,93707,93708,93709,93712,93714,93715,93716,93717,93718,93724,93729,93744,93747,93750,93755,93760,93761,93764,93765,93771,93772,93773,93774,93775,93776,93777,93778,93779,93786,93790,93791,93792,93793,93794,93844,93888,93720,93703,93730,93726,93710,93745,93702,93601,93614,93725,93612,93202,93613,93242,93611,93727,93645,93737,93625,93623,93626,93232,93662,93230,93616,93619,93669,93604,93212,93651,95389,93648,93282,93644,93631,93201,93673,93643,93227,93602,96107,93657,93618,93667,93649,93277,93291,93654,93274,93275,93666,93272,93256,93219,93290,93278,93279,93605,93615,93646,93670,93634,93235,93292,93647,93223,93675,93267,93247,93221,93664,93270,93621,93641,93286,93642,93258,93244,93529,93541,93603,93628,93237,93546,93257,93633,93271,93262,93512,93265,93208,93515,93514,93545,93530,93513,93526,93549,93522,30153,30179,30180,30185,30275,30132,30157,30263,30187,30271,30264,30134,30141,30137,30154,30133,30135,30268,30265,30101,30127,30111,30156,30160,30152,30122,30102,30277,30289,30106,30064,30213,30270,30144,30276,30168,30008,31136,30290,30331,30189,30269,30378,30336,30126,30006,30007,30061,30063,30065,30090,30291,30060,30082,30349,30069,30081,30146,30114,30142,30066,30272,30080,30214,30062,30215,30311,30344,30067,30205,30339,30296,30188,30337,30318,30320,30068,30314,30310,30327,30313,30274,30369,30363,30328,30321,39901,30115,30332,30303,30304,31141,31145,31146,30354,30305,30301,30302,30325,30343,30348,30353,30355,30357,30358,30364,30368,30370,30371,30374,30375,30377,30380,30384,30385,30388,30392,30394,30396,30398,31106,31107,31126,31131,31139,31150,31156,31192,31193,31195,31196,30309,30361,30334,30312,30238,30315,30075,30342,30308,30298,30077,30326,30324,30297,30107,30237,30306,30356,30287,30346,30307,30359,30333,30319,30316,30322,30260,30329,30236,30350,30288,30338,30317,30250,30076,30228,30169,30366,31119,30031,30036,30037,30023,30004,30030,30284,30033,30345,30212,30341,30223,30362,30032,30273,30360,30002,30079,30294,30340,30009,30034,30022,30021,30092,30005,30085,30086,30091,30084,30071,30072,30035,30003,30010,30083,30253,30281,30093,30040,30088,30028,30026,30029,30095,30098,30099,30096,30097,30048,30038,30074,30087,30248,30047,30041,30058,30024,30044,30094,30252,30039,30234,30518,30043,30078,30012,30515,30046,30042,30049,30013,30017,30045,30016,30519,30542,30070,30015,30566,30504,30052,30506,30019,30054,30014,30502,30011,30503,30501,30517,30018,30548,30507,30620,30055,30575,30656,30655,30025,30680,30567,30056,30663,30666,30549,30641,30622,30623,30645,30621,30607,30650,30606,30677,30638,30565,30603,30604,30608,30612,30602,30609,30601,30605,33711,33706,33741,33712,33705,33707,33572,33701,33731,33732,33733,33734,33736,33740,33742,33743,33784,33730,33713,33710,33747,33704,33738,33708,33744,33703,33714,33709,33534,33781,33772,33780,33621,33608,33777,33578,33776,33568,33702,33569,33782,33616,33785,33773,33716,33729,33774,33778,33596,33611,33762,33511,33760,33771,33779,33775,33770,33619,33764,33629,33595,33786,33606,33594,33508,33509,33609,33605,33664,33756,33622,33623,33630,33631,33633,33650,33655,33660,33672,33673,33674,33675,33677,33679,33680,33681,33682,33684,33685,33686,33687,33601,33602,33689,33694,33646,33510,33757,33758,33766,33607,33767,33527,33765,33755,33550,33759,33769,33603,33583,33610,33584,33634,33614,33688,33615,33763,34695,33604,33635,34697,33761,34698,34677,33617,33637,33612,33620,33626,34660,33625,33624,33618,34682,34683,34684,34681,33613,33592,34685,33647,33549,33556,33548,34688,33558,33559,32095,32259,32068,32260,32003,32030,32082,32006,32081,32258,32065,32223,32073,32067,32256,32257,32214,32222,32244,32212,32004,32217,32221,32210,32216,32250,32224,32246,32207,32205,32204,32266,32202,32235,32201,32229,32231,32232,32236,32238,32239,32240,32241,32245,32247,32255,32211,32099,32203,32254,32220,32206,32225,32233,32209,32277,32228,32227,32208,32219,32226,32218,32034,32041,32097,32035,27253,27258,27340,27302,27312,27243,27231,27516,27228,27510,27541,27278,27559,27515,27599,27514,27517,27705,27562,27707,27706,27713,27583,27708,27523,27502,27701,27712,27702,27710,27711,27715,27717,27722,27572,27503,27519,27709,27540,27526,27704,27560,27539,27623,27513,27703,27512,27511,27518,27617,27509,27676,27581,27606,27695,27613,27607,27612,27501,27522,27603,27592,27605,27608,27611,27602,27619,27620,27622,27624,27625,27626,27627,27628,27629,27634,27635,27636,27640,27650,27656,27658,27668,27675,27690,27697,27698,27699,27601,27609,27615,27614,27529,27661,27604,27587,27610,27616,27588,27545,27525,27528,27520,27571,27596,27591,27527,27593,27597,27508,29710,28056,28098,28101,28032,29732,28164,28012,29733,29731,29734,29730,28120,28278,29708,28214,29716,28130,28273,29715,28217,28208,28216,28134,28031,28078,28203,28209,29707,28210,28201,28246,28272,28280,28281,28282,28284,28285,28287,28202,28070,28218,28219,28220,28221,28222,28224,28228,28229,28230,28231,28232,28233,28234,28235,28236,28237,28241,28242,28243,28247,28253,28255,28256,28258,28260,28265,28266,28271,28275,28288,28289,28290,28296,28297,28299,28244,28254,29744,28274,28226,28207,28204,28277,28206,28036,28269,28211,28205,28270,28212,28262,28126,28173,28223,28213,28106,28105,28215,28263,28104,28027,28108,28227,28075,28079,28026,28111,28110,28025,28107,46168,46123,46112,46234,46231,46113,46278,46077,46214,46183,46254,46241,46224,46221,46268,46222,46217,46228,46213,46260,46142,46032,46208,46225,46202,46074,46290,46204,46253,46206,46207,46209,46230,46242,46244,46247,46249,46251,46255,46277,46283,46285,46262,46282,46205,46227,46082,46240,46280,46298,46201,46220,46143,46203,46218,46107,46237,46033,46184,46250,46226,46219,46062,46061,46216,46038,46085,46239,46259,46256,46235,46236,46229,46060,46037,46055,46163,46040,44089,44816,44049,44001,44074,44053,44052,44055,44035,44050,44036,44054,44044,44039,44011,44012,44028,44145,44138,44070,44280,44140,44017,44149,44116,44126,44142,44212,44135,44136,44107,44111,44130,44133,44144,44102,44233,44129,44134,44101,44109,44181,44188,44190,44191,44192,44193,44194,44195,44197,44198,44199,44113,44115,44114,44147,44127,44103,44131,44105,44125,44104,44141,44108,44106,44120,44112,44110,44137,44118,44119,44067,44146,44128,44121,44117,44123,44122,44132,44056,44143,44124,44092,44095,44087,44139,44040,44096,44097,44022,44094,44073,44061,44072,44060,44026,78023, 78056, 78073, 78109, 78112, 78201, 78202, 78203, 78204, 78205, 78206, 78207, 78208, 78209, 78210, 78211, 78212, 78213, 78214, 78215, 78216, 78217, 78218, 78219, 78220, 78221, 78222, 78223, 78224, 78225, 78226, 78227, 78228, 78229, 78230, 78231, 78232, 78233, 78234, 78235, 78236, 78237, 78238, 78239, 78240, 78241, 78242, 78244, 78245, 78247, 78248, 78249, 78250, 78251, 78252, 78253, 78254, 78255, 78256, 78257, 78258, 78259, 78260, 78261, 78263, 78264, 78266, 78268, 78269, 78270, 78278, 78279, 78280, 78283, 78288, 78289, 78291, 78292, 78293, 78294, 78295, 78296, 78297, 78298, 78299​, 78738,78645,78737,78734,78736,78641,78732,78739,78733,78652,78735,78749,78726,78610,78646,78730,78748,78630,78613,78746,78750,78745,78731,78704,78717,78703,78729,78747,78759,73301,73344,78708,78709,78711,78713,78714,78715,78716,78718,78720,78755,78760,78761,78762,78763,78764,78765,78766,78767,78768,78772,78773,78774,78778,78779,78783,78799,78701,78756,78705,78744,78757,78712,78681,78751,78727,78651,78722,78741,78702,78758,78683,78752,78728,78723,78721,78680,78753,78627,78682,78719,78710,78742,78665,78754,78664,78691,78724,78725,78660,78617,78634,78653,76058,76061,76028,76097,76063,75146,76036,75106,75123,75104,75054,75172,75159,75115,76140,76123,76002,75134,76001,75137,75141,76060,76134,75249,75138,75232,76133,75052,76018,75116,76017,75237,75241,75253,76132,75368,76122,76115,75236,76016,76015,76014,76119,76109,75217,75233,76129,76110,75216,75224,75180,76013,76010,76105,76101,76113,76121,76124,76130,76136,76147,76150,76161,76162,76163,76181,76185,76191,76192,76193,76195,76196,76197,76198,76199,76116,75051,75181,76104,76019,76166,75126,76003,76004,76005,76007,76094,76096,75211,76107,75203,75053,76112,75215,75208,76103,76011,76102,76120,76012,75210,75185,75187,75149,75260,75227,75242,75212,76127,75050,76108,76114,76164,76111,75202,75267,75262,75263,75342,75370,75398,75270,75207,75221,75222,75250,75264,75265,75266,75275,75277,75283,75284,75285,75301,75303,75312,75313,75315,75320,75326,75336,75339,75354,75355,75356,75357,75359,75360,75367,75371,75372,75373,75374,75376,75378,75379,75380,75381,75382,75389,75390,75391,75392,75393,75394,75395,75397,75226,75201,76006,75246,75223,75182,75060,76118,75204,76117,75219,76053,76106,75014,75015,75016,75017,76040,76155,75247,75150,75228,75061,75214,76022,75235,76190,76135,75205,75206,75218,76095,75209,75062,76137,76021,76039,75059,75043,75220,75225,76054,76180,76148,75032,75038,75041,75238,75231,75039,76131,76182,76034,75229,75088,75261,75230,75030,76179,75045,75046,75047,75049,75042,75243,75251,75063,75234,75244,76248,75240,75040,76099,76244,75089,76051,75189,75087,75358,75132,75254,75083,75085,75081,75006,76092,75011,75099,75044,76177,75001,75019,75080,75048,75248,76052,75082,75252,75287,75007,76262,75094,75166,75075,75026,75086,75067,75098,75022,75028,75010,75027,75093,75074,75173,75029,75057,75023,75164,75056,75077,75002,75024,75121,75025,75013,76226,75065,75036,76210,75407,75034,75035,75070,75068,75069,75033,75072,77510,77568,77517,77590,77592,77511,77583,77512,77591,77539,77481,77578,77574,77518,77573,77549,77546,77459,77565,77584,77545,77598,77469,77581,77479,77058,77588,77062,77586,77406,77089,77053,77489,77209,77059,77047,77497,77507,77034,77487,77048,77075,77085,77477,77478,77496,77498,77045,77504,77505,77035,77071,77061,77051,77031,77587,77572,77407,77033,77099,77096,77502,77054,77025,77017,77571,77087,77074,77501,77508,77083,77036,77021,77072,77503,77402,77401,77081,77030,77411,77536,77005,77523,77506,77023,77082,77012,77004,77046,77098,77522,77006,77063,77547,77494,77011,77042,77450,77027,77094,77057,77003,77056,77002,77019,77010,77077,77029,77202,77204,77206,77207,77208,77210,77212,77213,77215,77216,77217,77219,77220,77221,77222,77223,77224,77225,77226,77227,77228,77229,77230,77231,77233,77234,77235,77236,77237,77238,77240,77241,77242,77243,77244,77245,77248,77249,77251,77252,77253,77254,77255,77256,77257,77258,77259,77261,77262,77263,77265,77266,77267,77268,77269,77270,77271,77272,77273,77274,77275,77277,77279,77280,77282,77284,77287,77288,77289,77290,77291,77292,77293,77297,77299,77001,77052,77203,77024,77201,77015,77007,77520,77020,77079,77413,77491,77492,77218,77530,77009,77026,77013,77008,77521,77055,77043,77080,77028,77018,77562,77022,77092,77449,77084,77049,77078,77091,77016,77493,77093,77076,77580,77040,77041,77088,77037,77050,77044,77039,77095,77038,77065,77086,77315,77064,77060,77532,77396,77067,77433,77032,77066,77410,77070,77205,77014,77429,77069,77346,77325,77347,77090,77073,77068,77338,77379,77391,77339,77388,77377,77345,77373,77336,77383,77387,77375,77365,77386,77337,77389,77393,77380,77357,38109,38113,38106,38103,38137,37544,37501,38101,38124,38136,38145,38148,38150,38151,38159,38161,38163,38166,38167,38168,38173,38174,38175,38177,38181,38182,38183,38184,38186,38187,38188,38190,38193,38194,38197,38126,38105,38107,38116,38132,38104,38131,38130,38114,38112,38108,38111,38152,38118,38128,38122,38117,38055,38083,38157,38054,38134,38115,38141,38135,38119,38120,38029,38138,38133,38088,38125,38018,38014,38016,38139,38027,38017,38028,37209,37218,37205,37215,37208,37228,37240,37212,37203,37202,37243,37222,37224,37227,37230,37232,37234,37236,37241,37246,37250,37229,37219,37024,37207,37244,37235,37220,37242,37238,37204,37201,37213,37210,37206,37216,37211,37116,37115,37011,37217,37214,37138,89138,89135,89166,89144,89140,89134,89143,89148,89129,89149,89145,89178,89117,89147,89128,89113,89179,89131,89130,89136,89146,89108,89139,89103,89118,89141,89107,89054,89085,89102,89158,89032,89031,89106,89109,89084,89119,89123,89183,89169,89154,89033,89157,89199,89170,89173,89111,89112,89114,89116,89125,89126,89127,89132,89133,89137,89150,89151,89152,89153,89155,89159,89160,89162,89163,89164,89177,89180,89185,89193,89195,89030,89101,89087,89036,89086,89052,89104,89081,89077,89044,89105,89165,89120,89121,89074,89053,89014,89110,89115,89012,89142,89122,89191,88901,88905,89009,89016,89156,89011,89002,89015,89006,85396,85388,85355,85340,85338,85395,85379,85309,85374,85375,85378,85335,85323,85307,85039,85363,85392,85329,85351,85037,85383,85376,85353,85372,85345,85305,85382,85380,85381,85385,85303,85033,85035,85339,85308,85043,85301,85311,85312,85318,85302,85304,85310,85306,85031,85083,85019,85053,85051,85005,85009,85017,85061,85085,85041,85045,85029,85015,85027,85021,85023,85007,85013,85003,85070,85026,85001,85002,85010,85011,85030,85036,85038,85046,85060,85062,85063,85064,85066,85067,85068,85069,85071,85072,85073,85074,85075,85076,85078,85079,85080,85082,85065,85004,85012,85048,85014,85022,85020,85006,85024,85042,85040,85016,85034,85028,85032,85050,85044,85008,85018,85253,85254,85054,85226,85283,85287,85284,85282,85281,85257,85266,85251,85280,85285,85250,85252,85261,85267,85271,85260,85288,85258,85224,85202,85248,85246,85201,85210,85244,85286,85225,85211,85214,85216,85274,85275,85277,85233,85203,85259,85255,85299,85204,85249,85256,85213,85296,85234,85295,85268,85297,85298,85269,85206,85205,85236,85127,85215,85144,85212,85209,85208,85207,85142,85120,85117,85178,85140,85119</t>
  </si>
  <si>
    <t>Lecara Investment Group - Tyler</t>
  </si>
  <si>
    <t>https://app.hubspot.com/contacts/3298701/record/0-1/20359576484</t>
  </si>
  <si>
    <t>Cash, Novation</t>
  </si>
  <si>
    <t>3-4bed/2-4bath 
1,000 sqft+
Single-family</t>
  </si>
  <si>
    <t>FL</t>
  </si>
  <si>
    <t>30127,30111,30156,30160,30152,30122,30102,30106,30064,30213,30144,30168,30008,31136,30290,30331,30189,30269,30378,30336,30126,30006,30007,30061,30063,30065,30090,30291,30060,30082,30349,30069,30081,30146,30114,30142,30066,30272,30080,30214,30062,30311,30344,30067,30339,30296,30188,30337,30318,30320,30068,30314,30310,30327,30313,30274,30369,30363,30328,30321,39901,30115,30332,30303,30304,31141,31145,31146,30354,30305,30301,30302,30325,30343,30348,30353,30355,30357,30358,30364,30368,30370,30371,30374,30375,30377,30380,30384,30385,30388,30392,30394,30396,30398,31106,31107,31126,31131,31139,31150,31156,31192,31193,31195,31196,30309,30361,30334,30312,30238,30315,30075,30342,30308,30298,30077,30326,30324,30297,30237,30306,30356,30287,30346,30307,30359,30333,30319,30316,30322,30260,30329,30236,30350,30288,30338,30317,30250,30076,30228,30169,30366,31119,30031,30036,30037,30023,30004,30030,30033,30345,30341,30362,30032,30273,30360,30002,30079,30294,30340,30009,30034,30022,30021,30092,30005,30085,30086,30091,30084,30071,30072,30035,30003,30010,30083,30253,30281,30093,30040,30088,30028,30026,30029,30095,30098,30099,30096,30097,30048,30038,30074,30087,30047,30041,30058,30024,30044,30094,30039,30518,30043,30078,30012,30515,30046,30042,30049,30013,30017,30045,30519,30542,30566,30504,30052,30506,30019,30502,30011,30503,30501,30517,30548,30507,30620,35127,35061,35022,35021,35224,35020,35060,35064,35080,35228,35114,35221,35218,35214,35117,35208,35181,35142,35211,35254,35204,35226,35207,35068,35244,35144,35203,35209,35233,35201,35202,35219,35220,35231,35232,35236,35237,35246,35249,35253,35255,35259,35260,35261,35266,35282,35283,35285,35287,35288,35290,35291,35292,35293,35294,35295,35296,35297,35298,35234,35205,35229,35137,35007,35216,35119,35222,35124,35238,35217,35212,35243,35213,35223,35206,35215,35242,35210,35043,35235,35015,35094,35173,35147,35004,36542,36511,36523,36535,36555,36509,36536,36530,36564,36580,36544,36532,36541,36582,36568,36576,36533,36574,36590,36559,36619,36605,36526,36567,36693,36695,36615,36551,36609,36577,36606,36608,36685,36604,36603,36602,36601,36628,36633,36640,36641,36644,36652,36660,36663,36670,36671,36675,36689,36691,36688,36616,36607,36617,36610,36618,36527,36578,36612,36611,36575,36613,36587,36572,36571,36507,36525,36505,36521,36512,36522,36562,36579,36560,36513,36556, 85142, 85225, 85032, 85326, 85204, 85301, 85383, 85308, 85041, 85345, 85033, 85008, 85338, 85035, 85009, 85282, 85234, 85339, 85037, 85207, 85022, 85201, 85379, 85286, 85029, 85295, 85296, 85224, 85212, 85281, 85323, 85042, 85254, 85353, 85249, 85205, 85051, 85283, 85015, 85226, 85202, 85255, 85382, 85086, 85017, 85044, 85209, 85374, 85213, 85021, 85210, 85298, 85251, 85027, 85297, 85260, 85392, 85233, 85303, 85302, 85203, 85340, 85208, 85018, 85248, 85206, 85043, 85395, 85016, 85023, 85040, 85335, 85048, 85388, 85020, 85031, 85331, 85050, 85257, 85351, 85375, 85019, 85053, 85304, 85381, 85014, 85396, 85085, 85024, 85006, 85306, 85258, 85268, 85259, 85284, 85013, 85139, 85028, 85310, 85288, 85083, 85373, 85253, 85215, 85250, 85387, 85007, 85305, 85355, 85307, 85118, 85262, 85266, 85378, 85004, 85087, 85054, 85012, 85361, 85003, 85390, 85354, 85256, 85034, 85045, 85239, 85363, 85321, 85289, 85342, 85337, 85077, 85263, 85264, 85320, 85322, 85329, 85309, 85545, 85287, 85333, 85377, 85219, 85025, 85098, 85227, 85097, 85099, 85096, 85290, 85055, 85313, 85380, 85385, 85318, 85327, 85343, 85358, 85372, 85376, 85236, 85244, 85246, 85252, 85261, 85267, 85271, 85269, 85275, 85274, 85277, 85280, 85285, 85299, 85311, 85312, 85001, 85002, 85005, 85011, 85010, 85026, 85030, 85036, 85039, 85038, 85046, 85060, 85062, 85061, 85064, 85063, 85066, 85065, 85068, 85067, 85070, 85069, 85072, 85071, 85074, 85073, 85076, 85075, 85078, 85080, 85079, 85082, 85211, 85214, 85216, 85190, 85127, 85705, 85706, 85710, 85719, 85746, 85713, 85711, 85756, 85745, 85730, 85741, 85704, 85629, 85716, 85743, 85712, 85742, 85747, 85718, 85641, 85750, 85614, 85737, 85715, 85653, 85757, 85748, 85749, 85755, 85714, 85658, 85739, 85735, 85602, 85634, 85736, 85622, 85321, 85701, 85611, 85708, 85707, 85709, 85645, 85619, 85637, 85777, 85723, 85744, 85633, 85639, 85601, 85724, 85341, 85734, 85738, 85740, 85751, 85754, 85752, 85775, 85652, 85654, 85703, 85702, 85717, 85721, 85720, 85722, 85725, 85728, 85726, 85731, 85733, 85732, 86314, 86326, 86301, 85541, 86305, 86303, 86323, 86322, 86336, 86315, 86327, 85390, 86351, 86333, 86325, 86334, 86335, 85342, 86324, 85324, 86332, 85544, 86320, 85320, 86321, 86337, 85332, 86338, 86343, 86038, 85362, 86331, 86329, 86330, 86302, 86304, 86312, 86313, 86340, 86342, 86341, 86001, 86004, 85541, 86047, 86005, 86045, 86336, 86040, 86046, 86351, 86011, 86053, 86044, 86022, 85544, 86320, 86035, 86020, 86337, 86052, 86016, 86023, 86036, 86030, 86024, 85931, 86435, 86018, 86038, 86015, 86002, 86003, 86017, 86339, 85142, 85122, 85339, 85212, 85138, 85249, 85226, 85143, 85132, 85140, 85248, 85120, 85119, 85131, 85139, 85755, 85222, 85128, 85658, 85739, 85118, 85123, 85242, 85194, 85193, 85623, 85223, 85232, 85631, 85539, 85173, 85247, 85137, 85147, 85618, 85192, 85272, 85292, 85172, 85221, 85279, 85231, 85241, 85135, 85245, 85237, 85273, 85218, 85217, 85238, 85293, 85294, 85220, 85278, 85228, 85291, 85191, 85141, 85121, 85130, 85117, 85178, 85145, 70810, 70816, 70817, 70808, 70815, 70806, 70791, 70805, 70809, 70802, 70820, 70714, 70739, 70807, 70811, 70814, 70812, 70818, 70819, 70883, 70770, 70801, 70836, 70825, 70823, 70827, 70826, 70833, 70831, 70835, 70874, 70837, 70879, 70892, 70884, 70894, 70893, 70896, 70895, 70898, 70704, 70804, 70803, 70813, 70822, 70821, 70891, 70873, 70118, 70119, 70122, 70115, 70127, 70126, 70131, 70117, 70114, 70125, 70124, 70128, 70130, 70129, 70116, 70113, 70112, 70139, 70140, 70149, 70163, 70195, 70142, 70146, 70145, 70148, 70151, 70150, 70153, 70152, 70156, 70154, 70158, 70157, 70160, 70159, 70162, 70161, 70164, 70166, 70165, 70170, 70167, 70174, 70172, 70176, 70175, 70178, 70177, 70179, 70182, 70185, 70184, 70187, 70186, 70190, 70189, 70072, 70065, 70056, 70003, 70058, 70001, 70094, 70123, 70005, 70002, 70037, 70053, 70062, 70006, 70121, 70067, 70036, 70358, 70141, 70004, 70010, 70009, 70011, 70033, 70054, 70055, 70060, 70059, 70063, 70064, 70073, 70096, 70181, 70183, 70097, 70433, 70458, 70461, 70448, 70460, 70471, 70435, 70427, 70447, 70452, 70445, 70420, 70437, 70431, 70434, 70464, 70457, 70459, 70469, 70470, 71107, 71106, 71118, 71105, 71108, 71109, 71129, 71115, 71047, 71104, 71119, 71101, 71103, 71060, 71082, 71033, 71046, 71007, 71061, 71044, 71069, 71004, 71029, 71043, 71009, 71102, 71120, 71130, 71134, 71133, 71136, 71135, 71138, 71149, 71148, 71152, 71151, 71154, 71153, 71161, 71156, 71163, 71162, 71165, 71164, 71166, 71150, 80219, 80239, 80123, 80221, 80249, 80211, 80220, 80210, 80231, 80204, 80227, 80205, 80247, 80206, 80238, 80222, 80209, 80207, 80237, 80203, 80223, 80224, 80212, 80218, 80216, 80285, 80236, 80202, 80246, 80270, 80292, 80255, 80230, 80235, 80275, 80266, 80294, 80265, 80290, 80264, 80299, 80293, 80257, 80252, 80280, 80279, 80295, 80262, 80271, 80274, 80281, 80291, 80201, 80208, 80217, 80243, 80244, 80248, 80250, 80256, 80259, 80261, 80263, 80273, 80918, 80920, 80916, 80909, 80906, 80911, 80817, 80923, 80910, 80907, 80917, 80922, 80919, 80132, 80831, 80921, 80908, 80915, 80904, 80905, 80903, 80924, 80925, 80902, 80106, 80913, 80840, 80951, 80808, 80829, 80928, 80926, 80809, 80864, 80133, 80930, 80929, 80927, 80833, 80832, 80946, 80819, 80938, 80939, 80995, 80944, 80940, 80943, 80945, 80841, 80901, 80912, 80914, 80932, 80931, 80934, 80933, 80936, 80935, 80937, 80942, 80941, 80949, 80947, 80960, 80950, 80970, 80962, 80977, 80997, 80013, 80015, 80016, 80012, 80011, 80123, 80010, 80014, 80017, 80128, 80112, 80231, 80122, 80111, 80120, 80247, 80110, 80222, 80113, 80121, 80018, 80246, 80102, 80154, 80136, 80137, 80103, 80105, 80251, 80041, 80046, 80047, 80151, 80150, 80155, 80161, 80160, 80166, 80165, 80525, 80538, 80537, 80526, 80524, 80521, 80528, 80534, 80513, 80517, 80549, 80540, 80536, 80535, 80512, 80612, 80515, 80545, 80547, 82063, 80511, 80523, 80522, 80527, 80532, 80539, 80541, 80553, 80020, 80123, 80401, 80127, 80003, 80031, 80128, 80228, 80227, 80021, 80004, 80226, 80027, 80005, 80303, 80033, 80439, 80214, 80232, 80403, 80212, 80215, 80002, 80465, 80007, 80235, 80135, 80433, 80470, 80454, 80457, 80419, 80453, 80001, 80402, 80425, 80437, 80034, 80225, 80006, 80162, 80022, 80229, 80011, 80233, 80239, 80601, 80010, 80221, 80003, 80031, 80602, 80260, 80241, 80023, 80234, 80701, 80216, 80030, 80640, 80603, 80102, 80643, 80136, 80137, 80642, 80019, 80103, 80105, 80045, 80614, 80024, 80036, 80035, 80037, 80040, 80044, 80042, 80817, 81005, 81007, 81001, 81004, 81003, 81008, 81006, 81069, 81039, 81025, 81023, 81022, 81019, 81002, 81009, 81011, 81010, 81012, 80504, 80020, 80501, 80503, 80026, 80027, 80302, 80516, 80303, 80301, 80304, 80305, 80466, 80540, 80310, 80481, 80455, 80309, 80510, 80025, 80322, 80321, 80328, 80323, 80329, 80028, 80471, 80544, 80502, 80533, 80307, 80306, 80308, 80314, 93722, 93727, 93720, 93619, 93611, 93702, 93726, 93706, 93711, 93612, 93705, 93657, 93710, 93703, 93654, 93662, 93725, 93704, 93630, 93210, 93631, 93728, 93648, 93723, 93622, 93730, 93721, 93640, 93737, 93701, 93620, 93646, 93625, 93656, 93609, 93234, 93660, 93242, 93616, 93675, 93602, 93626, 93651, 93650, 93667, 93239, 93668, 93621, 93642, 93608, 93664, 93634, 93641, 93740, 93624, 93652, 93627, 93628, 93605, 93784, 93780, 93633, 93764, 93606, 93607, 93613, 93649, 93708, 93707, 93709, 93712, 93715, 93714, 93717, 93716, 93718, 93724, 93729, 93741, 93745, 93744, 93750, 93747, 93760, 93755, 93761, 93771, 93765, 93773, 93772, 93775, 93774, 93777, 93776, 93779, 93778, 93790, 93786, 93792, 93791, 93794, 93793, 93888, 93844, 93307, 93536, 93306, 93309, 93313, 93215, 93312, 93308, 93311, 93304, 93314, 93305, 93555, 93561, 93280, 93560, 93203, 93263, 93268, 93250, 93241, 93301, 93505, 93240, 93225, 93501, 93381, 93461, 93516, 93206, 93523, 93252, 93249, 93283, 93562, 93285, 93527, 93243, 93205, 93519, 93524, 93518, 93251, 93255, 93238, 93531, 93224, 93382, 93554, 93226, 93287, 93528, 93222, 93276, 93220, 93502, 93504, 93216, 93558, 93556, 93581, 93596, 93303, 93302, 93380, 93385, 93384, 93387, 93386, 93389, 93388, 93390, 93383, 95355, 95350, 94550, 95351, 95307, 95380, 95382, 95356, 95361, 95358, 95363, 95354, 95367, 95357, 95360, 95326, 95368, 95386, 95316, 95328, 95230, 95329, 95385, 95313, 95323, 95319, 95353, 95352, 95381, 95387, 95397, 93257, 93274, 93291, 93215, 93277, 93292, 93618, 93212, 93247, 93631, 93221, 93647, 93286, 93219, 93646, 93223, 93615, 93267, 93256, 93272, 93270, 93235, 93265, 93527, 93271, 93201, 93238, 93641, 93261, 93262, 93218, 93244, 93226, 93603, 93208, 93628, 93207, 93260, 93633, 93673, 93227, 93237, 93258, 93275, 93279, 93278, 93282, 93290, 93666, 93670, 95076, 93906, 93905, 93955, 93940, 93901, 93960, 93907, 93933, 93908, 93927, 93930, 93923, 93950, 95012, 93926, 93924, 93451, 95004, 93953, 93461, 93920, 95039, 93426, 93944, 93925, 93921, 93943, 93450, 93928, 93962, 93902, 93915, 93912, 93922, 93932, 93942, 93954, 95023, 93635, 95380, 95301, 95340, 95341, 95348, 93610, 95334, 95388, 95315, 95322, 93620, 95324, 95365, 95333, 95343, 95374, 95303, 95369, 95342, 95317, 95325, 93665, 95312, 95340, 93661, 95344, 93436, 93458, 93117, 93455, 93454, 93001, 93101, 93105, 93103, 93111, 93013, 93110, 93109, 93108, 93463, 93434, 93460, 93427, 93106, 93252, 93437, 93440, 93254, 93441, 93429, 93067, 93457, 93456, 93464, 93438, 93014, 93102, 93107, 93116, 93120, 93118, 93130, 93121, 93150, 93140, 93190, 93160, 93199, 90011, 90650, 91331, 90044, 90201, 90250, 90805, 90280, 91342, 91744, 93550, 90706, 93535, 91335, 93536, 91706, 90003, 90255, 91766, 90631, 90026, 91402, 90262, 90037, 90022, 90731, 91343, 90001, 90640, 90660, 90019, 91702, 90004, 91770, 90042, 91732, 90006, 90066, 90813, 90744, 91406, 93551, 90745, 91344, 90002, 91745, 91304, 91801, 91405, 90221, 90047, 90723, 91605, 90063, 90034, 90018, 91767, 90703, 90046, 90638, 91306, 90220, 90065, 90023, 90057, 90033, 91789, 91352, 90027, 92821, 91790, 90032, 90247, 90242, 90025, 91367, 90043, 93534, 90241, 90016, 90503, 91733, 91748, 91765, 90024, 91311, 90007, 90806, 90059, 90815, 90501, 93552, 90278, 90605, 90275, 91016, 91401, 91606, 91387, 91350, 90810, 90604, 90045, 90808, 90301, 91355, 91321, 90802, 91776, 90505, 90804, 90012, 90036, 90031, 91711, 91104, 90277, 91205, 91001, 90020, 91325, 90266, 90049, 91601, 91326, 91780, 90062, 90260, 91340, 91722, 91006, 90222, 91754, 91768, 90230, 90008, 91773, 90504, 91107, 91750, 91007, 90601, 91791, 90712, 90807, 90029, 91505, 91351, 90606, 91214, 91423, 91607, 91724, 91206, 91604, 90803, 91792, 91324, 91303, 91731, 90005, 90061, 90028, 91356, 91354, 91803, 90041, 91316, 90713, 90302, 90039, 90710, 91746, 90405, 90304, 90038, 91740, 91010, 90017, 91755, 91030, 91741, 90035, 91103, 91302, 91042, 90064, 91364, 91504, 90746, 90249, 90291, 90274, 91301, 90270, 90015, 91307, 90240, 90602, 91384, 91403, 90303, 91411, 90185, 91390, 91775, 90404, 90292, 91106, 90403, 91201, 90717, 90272, 91040, 91011, 91202, 90068, 90069, 90715, 90732, 90603, 91101, 90845, 90670, 91497, 91602, 90254, 90048, 91388, 90265, 90210, 90502, 90814, 90174, 91506, 91501, 91203, 91361, 91345, 91204, 91723, 90245, 91381, 90701, 90097, 90232, 91436, 91841, 90313, 91502, 91208, 90248, 91105, 90716, 90305, 91108, 90013, 90293, 91207, 90755, 90040, 90402, 90398, 90010, 90212, 93543, 91024, 91799, 90659, 90397, 91399, 90102, 90665, 90094, 90077, 90401, 90211, 91312, 90056, 91187, 90888, 93591, 91020, 91175, 90014, 93510, 90290, 90095, 90612, 91131, 91191, 90058, 93532, 90021, 90704, 92397, 91186, 90089, 93553, 93544, 90067, 90071, 93243, 91330, 91008, 91210, 90822, 91759, 90506, 93563, 90840, 91608, 90090, 90831, 90073, 91188, 91795, 91797, 90101, 90103, 90835, 90834, 90899, 90510, 93539, 93599, 90009, 90747, 90844, 90263, 91383, 91409, 90233, 93584, 93590, 93586, 90030, 90050, 90052, 90051, 90054, 90053, 90055, 90060, 90070, 90072, 90295, 90294, 90296, 90307, 90306, 90309, 90308, 90311, 90310, 90312, 90406, 90408, 90407, 90410, 90409, 90411, 90507, 90509, 90508, 90607, 90609, 90608, 90610, 90637, 90639, 90652, 90651, 90662, 90661, 90671, 90702, 90707, 90711, 90714, 90733, 90734, 90749, 90748, 90801, 90809, 90833, 90832, 90842, 90847, 90846, 90853, 90848, 90895, 90074, 90076, 90075, 90078, 90080, 90079, 90082, 90081, 90084, 90083, 90087, 90086, 90088, 90093, 90091, 90096, 90099, 90189, 90209, 90202, 90213, 90223, 90224, 90231, 90239, 90251, 90261, 90264, 90267, 91003, 91009, 91012, 91017, 91023, 91021, 91025, 91031, 91041, 91043, 91066, 91046, 91077, 91102, 91109, 91114, 91110, 91116, 91115, 91118, 91117, 91123, 91121, 91125, 91124, 91129, 91126, 91184, 91182, 91185, 91189, 91209, 91221, 91224, 91734, 91735, 91747, 91749, 91756, 91769, 91771, 91772, 91778, 91788, 91793, 91802, 91804, 91899, 91896, 91222, 91226, 91225, 91305, 91308, 91310, 91309, 91313, 91322, 91327, 91329, 91328, 91334, 91333, 91337, 91341, 91346, 91353, 91357, 91365, 91372, 91371, 91376, 91380, 91382, 91385, 91386, 91393, 91911, 92154, 92592, 91910, 92126, 92105, 92021, 92114, 91977, 92562, 92020, 92115, 92071, 92027, 91950, 92130, 92129, 92056, 92057, 91913, 92117, 92024, 92113, 92028, 92025, 92026, 92084, 92111, 92127, 92078, 92064, 92128, 92009, 92104, 92122, 92069, 92040, 92109, 92019, 92101, 92102, 91942, 92675, 92054, 92037, 92065, 92672, 92131, 92083, 92058, 92139, 92123, 91915, 91941, 92103, 92673, 92124, 92110, 92107, 92116, 92173, 92008, 92081, 92120, 91945, 91932, 92119, 92011, 92029, 92082, 92108, 92106, 91902, 91901, 92010, 92055, 91914, 92118, 92014, 92075, 91978, 92007, 91935, 92067, 92121, 92003, 91906, 92539, 92004, 92136, 92036, 91962, 92140, 91917, 92135, 91916, 92061, 92086, 91905, 92259, 92059, 92182, 92091, 91934, 92070, 92066, 91990, 92132, 92147, 91963, 92134, 91931, 92060, 91948, 91947, 92162, 92164, 92184, 92190, 92194, 92090, 91980, 92093, 92161, 92133, 91921, 91933, 91943, 91944, 91946, 91951, 91976, 91979, 91987, 92013, 92018, 92022, 92023, 92030, 92033, 92038, 92039, 92049, 92046, 92052, 92051, 92068, 92074, 92072, 92079, 92085, 92088, 92092, 92096, 92112, 92138, 92137, 92143, 92142, 92145, 92150, 92149, 92153, 92152, 92155, 92159, 92158, 92160, 92163, 92165, 92167, 92166, 92169, 92168, 92171, 92170, 92172, 92175, 92174, 92177, 92176, 92179, 92178, 92187, 92186, 92191, 92193, 92192, 92195, 92197, 92196, 92199, 92198, 91903, 91908, 91909, 91912, 92683, 92804, 92704, 92805, 90631, 92801, 92703, 92677, 92630, 92627, 92647, 92530, 92780, 92708, 92620, 92707, 92646, 92618, 92840, 92870, 92833, 92656, 92626, 92705, 92701, 90630, 92843, 92886, 90620, 92691, 92692, 92821, 92648, 92688, 92867, 92802, 92806, 92807, 92675, 92679, 92831, 92649, 92672, 92841, 92869, 90621, 92660, 92706, 92883, 92612, 92602, 92673, 92604, 92653, 92835, 92614, 92868, 90680, 92629, 92782, 92694, 92606, 90740, 92832, 92651, 92844, 90720, 92663, 92887, 92865, 92808, 92603, 92637, 92617, 92845, 92866, 90623, 92625, 92610, 92657, 92861, 92624, 92655, 92823, 92676, 92661, 92662, 92697, 92698, 92710, 92725, 92863, 92628, 92616, 92619, 92678, 92684, 92799, 92822, 92857, 92871, 90633, 92709, 92623, 92650, 92652, 92654, 92659, 92658, 92674, 92685, 92690, 92693, 92702, 92711, 92712, 92735, 92728, 92781, 92803, 92811, 92809, 92814, 92812, 92816, 92815, 92817, 92825, 92834, 92837, 92836, 92838, 92842, 92846, 92856, 92850, 92859, 92862, 92864, 92885, 92899, 90622, 90624, 90632, 90721, 90743, 90742, 92605, 92609, 92607, 92615, 92503, 92509, 92592, 92880, 92553, 92563, 92882, 92201, 92562, 92571, 92324, 92530, 92570, 92507, 92584, 92223, 92504, 92544, 92557, 92505, 92879, 92234, 92555, 92506, 92545, 92236, 92591, 92596, 92675, 92240, 92253, 92508, 92583, 92543, 91752, 92551, 92595, 92373, 92220, 92883, 92881, 92203, 92260, 92262, 92860, 92284, 92585, 92211, 92277, 92532, 92225, 92501, 92587, 92586, 92264, 92582, 92270, 92274, 92567, 92320, 92241, 92276, 92254, 92590, 92548, 92210, 92539, 92536, 92561, 92282, 92257, 92230, 92549, 92518, 92239, 92292, 92515, 92521, 92878, 92877, 92261, 92263, 92280, 92502, 92513, 92514, 92517, 92516, 92519, 92522, 92531, 92546, 92552, 92554, 92556, 92564, 92572, 92581, 92589, 92593, 92599, 92202, 92226, 92235, 92248, 92247, 92255, 92258, 92336, 92335, 92345, 92376, 91710, 92880, 91709, 91730, 92407, 92404, 91761, 92346, 92392, 92324, 91764, 91786, 91762, 92399, 92374, 92410, 92395, 92308, 92307, 91739, 91701, 91763, 92394, 92337, 92311, 92301, 92373, 93555, 92405, 92316, 92411, 91784, 92284, 92371, 86406, 92277, 92377, 91737, 92354, 92887, 92344, 92408, 92313, 92314, 91708, 92364, 92252, 92359, 92365, 92356, 91798, 92325, 92342, 92372, 92352, 92315, 92363, 92285, 92397, 92256, 93516, 92382, 93562, 92391, 89019, 92322, 92415, 92401, 92310, 92305, 92242, 92347, 92321, 92350, 92341, 92386, 92317, 92385, 92332, 92368, 92358, 91759, 92327, 92333, 92339, 92398, 92378, 92268, 92318, 92304, 92267, 92326, 92412, 92414, 92424, 93528, 92338, 92278, 92286, 92309, 92312, 92323, 92329, 92334, 92340, 92357, 92366, 92369, 92375, 92393, 92402, 92403, 92406, 92413, 92423, 92418, 92427, 91743, 91758, 91785, 91729, 92331, 93033, 93065, 93030, 93063, 93003, 91304, 93036, 93010, 91320, 91360, 93021, 93012, 91362, 93060, 93001, 93004, 93035, 91307, 93023, 93041, 93015, 90265, 91361, 91381, 93013, 91377, 93225, 93022, 91363, 93093, 93066, 93252, 93064, 93042, 93009, 93043, 93011, 93016, 93020, 93024, 93032, 93031, 93034, 93040, 93044, 93062, 93061, 93099, 93094, 93002, 93005, 93007, 93006, 91319, 91358, 91359, 92503, 92509, 92592, 92880, 92553, 92563, 92882, 92201, 92562, 92571, 92324, 92530, 92570, 92507, 92584, 92223, 92504, 92544, 92557, 92505, 92879, 92234, 92555, 92506, 92545, 92236, 92591, 92596, 92675, 92240, 92253, 92508, 92583, 92543, 91752, 92551, 92595, 92373, 92220, 92883, 92881, 92203, 92260, 92262, 92860, 92284, 92585, 92211, 92277, 92532, 92225, 92501, 92587, 92586, 92264, 92582, 92270, 92274, 92567, 92320, 92241, 92276, 92254, 92590, 92548, 92210, 92539, 92536, 92561, 92282, 92257, 92230, 92549, 92518, 92239, 92292, 92515, 92521, 92878, 92877, 92261, 92263, 92280, 92502, 92513, 92514, 92517, 92516, 92519, 92522, 92531, 92546, 92552, 92554, 92556, 92564, 92572, 92581, 92589, 92593, 92599, 92202, 92226, 92235, 92248, 92247, 92255, 92258</t>
  </si>
  <si>
    <t>Seth - Middle America Homes</t>
  </si>
  <si>
    <t>https://app.hubspot.com/contacts/3298701/record/0-1/847642151</t>
  </si>
  <si>
    <t>🌟Priority Local🌟</t>
  </si>
  <si>
    <t>46704, 46741, 46743, 46745, 46748, 46765, 46773, 46774, 46797, 46798, 46799, 46802, 46803, 46804, 46805, 46806, 46807, 46808, 46809, 46814, 46815, 46816, 46818, 46819, 46825, 46835, 46845, 46850, 46851, 46852, 46853, 46854, 46855, 46856, 46857, 46858, 46859, 46860, 46861, 46862, 46863, 46864, 46865, 46866, 46867, 46868, 46869, 46885, 46895, 46896, 46897, 46898, 46899, 46723, 46725, 46746, 46764, 46767, 46787, 46793, 46798, 46702, 46713, 46731, 46740, 46750, 46770, 46783, 46791, 46792, 46991, 46705, 46706, 46710, 46721, 46730, 46738, 46747, 46755, 46763, 46765, 46777, 46785, 46793, 46796, 46799, 46711, 46714, 46733, 46740, 46772, 46773, 46777, 46779, 46782, 46791, 46797, 46798, 46714, 46731, 46750, 46759, 46766, 46769, 46770, 46777, 46781, 46782, 46791, 46792, 46798, 46701, 46723, 46732, 46755, 46760, 46767, 46784, 46788, 46794, 46795, 46796, 46068, 46901, 46902, 46903, 46904, 46936, 46937, 46965, 46979, 46995</t>
  </si>
  <si>
    <t>Ryan - Lakeshore Home Buyers</t>
  </si>
  <si>
    <t>https://app.hubspot.com/contacts/3298701/record/0-1/950972801</t>
  </si>
  <si>
    <t>SFH and multi-family residential within a 100 mile radius of Grand Rapids, MI including the Lakeshore (Holland, Grand Haven, Muskegon) and Kalamazoo. Counties include Kent, Ottawa, Muskegon, Allegan, Kalamazoo, Barry, Newaygo, Montcalm</t>
  </si>
  <si>
    <t>49501,49502,49510,49514,49516,49518,49523,49530,49555,49560,49588,49515,49599,49503,49507,49504,49505,49506,49528,49509,49525,49519,49468,49534,49548,49544,49508,49546,49429,49418,49321,49512,49355,49356,49357,49428,49301,49306,49435,49315,49351,49430,49427,49426,49345,49401,49316,49317,49341,49331,49403,49335,49404,49302,49464,49323,49314,49348,49318,49330,49319,49333,49460,48815,49451,49448,49311,49303,48809,49325,49417,48881,48887,49424,49328,49343,49419,49423,49422,49344,48838,49326,49415,49327,49339,49456,49058,48849,49409,49070,48865,49347,49444,49434,49035,49442,48846,49329,49010,49322,48834,49337,48897,48885,49453,49078,49080,49046,49441,49443,49406,49440,49408,48884,48870,48851,49412,49457,48888,49413,49073,48890,48875,49445,49450,49336,48850,49050,48860,49060,49425,48886,49096,48861,48852,48845,49416,49083,48873,49062,49004,49055,49026,48811,49056,49349,49461,48818,48894,49063,49020,49012,48829,49346,48835,49006,49009,49007,49017,48812,49003,49005,49019,48822,49016,49021,49090,49463,49041,48837,49437,48891,49001,49008,49027,49310,49053,49037,49077,49452,49048,49074,49421,48856,49013,48889,49071,48853,48830,49018,48813,48877,49332,48871,49312,49307,48876,49079,49034,49024,49081,49015,49002,49342,49014,49446,48832,48896,49340,49088,49338,48879,48820,48917,49064,49043,49076,49309,48874,48821,49455,48906,49320,49459,49087,48915,49065,48924,48801,48901,48909,48913,48916,48918,48919,48922,48929,48930,48937,48951,48956,48980,49033,48933,48908,49051,48833,49097,48911,48847,48827,48912,49057,49305,48862,48910,49068,48893,49052,48842,49420,48806,48826,49098,49038,48825,48824,48808,49045,49039,48858,48804,48859,49639,49011,49284,48823,48883,49029,49677,49436,49224,49067,49642,48807,49623,48848,49084,48805,48880,48831,48866,49066,49264,48864,49072,48854,48840,49022,49449,49304,49679,49093,48615,49094,48878,49631,48632,49092,49040,48662,49089,49402,48882,49245,49023,49405,49047,49269,48622,48614,49458,49251,49111,48841,49075,49032,48895,49277,49655,48637,49085,49095,49454,49126,48649,48872,49061,49031,49237,48867,49656,48819,49102,49410,49042,49283,48857,49104,48618,48633,48617,49272,49431,49644,49091,48655,48892,49127,48640,49030,49103,48616,48626,49252,49036,49028,49202,49082,49241,49099,49258,49112,49688,49204,49101,49285,48414,49201,49130,49665,48657,48817,48476,49120,49259,49203,49246,49227,48836,48429,49411,49106,48641,48667,48670,48674,48686,48625,48623,49250,49254,48460,48609,48418,49257,49107,46507,48449,48620,46514,49234,49119,49689,46746,48612,46530,49125,48816,48642,49240,48628,48638,49249,46540,46565,48137,48457,48417,49255,49601,48603,46515,46776,49115,46635,46637,46771,49113,49274,49282,48436,49657,46516,48602,46545,49261,48844,48433,48611,46556,49634,46561,49660,48855,48605,48606,48608,48663,49116,49618,49281,49638,49233,49128,46616,46628,48604,48473,48601,46761,48607,46617,48843,46615,49262,49242,46624,46626,46634,46660,46680,46699,46546,48451,46737,49263,49626,49619,46601,48169,48710,49129,46517,48724,48532,46528,48118,49632,49230,46613,49220,48722,46527,46544,46703,48415,46571,48504,46619,46552,48631,48706,49266,46526,49117,48624,49239,48634,46795,48430,49271,46789,49253,46543,48507,49232,46614,48130,48652,48707,48143,49645</t>
  </si>
  <si>
    <t>Zach Gould - Indy Home Offer IN</t>
  </si>
  <si>
    <t>Zach Gould - Indy Home Offer CO</t>
  </si>
  <si>
    <t>https://app.hubspot.com/contacts/3298701/record/0-1/13321137769</t>
  </si>
  <si>
    <r>
      <rPr>
        <rFont val="Arial"/>
        <b/>
        <color theme="1"/>
        <u/>
      </rPr>
      <t>Priority Markets</t>
    </r>
    <r>
      <rPr>
        <rFont val="Arial"/>
        <color theme="1"/>
      </rPr>
      <t>: FL, AZ, NJ, TN, TX, CA, GA, NC, SC</t>
    </r>
  </si>
  <si>
    <r>
      <rPr>
        <rFont val="Arial"/>
        <b/>
        <color theme="1"/>
        <u/>
      </rPr>
      <t>NO HW LEADS - Priority Markets:</t>
    </r>
    <r>
      <rPr>
        <rFont val="Arial"/>
        <color theme="1"/>
      </rPr>
      <t xml:space="preserve"> CA, TX, FL, GA, AZ, WA, MO, NV     </t>
    </r>
    <r>
      <rPr>
        <rFont val="Arial"/>
        <b/>
        <color theme="1"/>
        <u/>
      </rPr>
      <t>Secondary Markets:</t>
    </r>
    <r>
      <rPr>
        <rFont val="Arial"/>
        <b/>
        <color theme="1"/>
      </rPr>
      <t xml:space="preserve"> </t>
    </r>
    <r>
      <rPr>
        <rFont val="Arial"/>
        <color theme="1"/>
      </rPr>
      <t>HI, OH, CO, TN, UT, AL, NC, SC, WI, VA, ID, LA, CT</t>
    </r>
  </si>
  <si>
    <t>Assest First - Terry</t>
  </si>
  <si>
    <t>https://app.hubspot.com/contacts/3298701/record/0-1/13398395458</t>
  </si>
  <si>
    <r>
      <rPr>
        <rFont val="Arial"/>
        <b/>
        <color theme="1"/>
      </rPr>
      <t>NO HW LEADS - 1950 or newer 3 beds 2 bath minimum 1100 sqft no main road with double yellow line</t>
    </r>
    <r>
      <rPr>
        <rFont val="Arial"/>
        <color theme="1"/>
      </rPr>
      <t xml:space="preserve"> - Atlanta,GA , Florida ,San Antonio, Dallas, Houston Texas, Greensboro, Charlotte NC, Huntsville Birmingham AL Memphis, Nashville TN</t>
    </r>
  </si>
  <si>
    <t>78023, 78056, 78073, 78109, 78112, 78201, 78202, 78203, 78204, 78205, 78206, 78207, 78208, 78209, 78210, 78211, 78212, 78213, 78214, 78215, 78216, 78217, 78218, 78219, 78220, 78221, 78222, 78223, 78224, 78225, 78226, 78227, 78228, 78229, 78230, 78231, 78232, 78233, 78234 (Jbsa Ft Sam Houston), 78235, 78236 (Jbsa Lackland), 78237, 78238, 78239, 78240, 78241, 78242, 78244, 78245, 78247, 78248, 78249, 78250, 78251, 78252, 78253, 78254, 78255, 78256, 78257, 78258, 78259, 78260, 78261, 78263, 78264, 78266, 78246, 78268, 78269, 78270, 78278, 78279, 78280, 78283, 78291, 78292, 78293, 78294, 78295, 78296, 78297, 78298, 78299, 78288, 78289, 30349, 30004, 30022, 30318, 30331, 30075, 30097, 30076, 30213, 30319, 30005, 30328, 30350, 30315, 30344, 30316, 30342, 30311, 30339, 30324, 30310, 30296, 30306, 30309, 30305, 30312, 30291, 30327, 30314, 30308, 30307, 30009, 30387, 30399, 30354, 30337, 30268, 30313, 30326, 30303, 31132, 30336, 31197, 31199, 31198, 30363, 31191, 30332, 30334, 30330, 30376, 30379, 30389, 30390, 30304, 30385, 30388, 30394, 30392, 30398, 30396, 31107, 31106, 31131, 31156, 31150, 31195, 31193, 31196, 30272, 30077, 30098, 30023, 30301, 30302, 30321, 30325, 30343, 30348, 30353, 30355, 30357, 30358, 30361, 30364, 30369, 30368, 30371, 30370, 30375, 30374, 30377, 30378, 30380, 31136, 75052, 75217, 75211, 75228, 75243, 75043, 75040, 75150, 75227, 75115, 75149, 75061, 75007, 75216, 75080, 75104, 75062, 75006, 75044, 75060, 75050, 75154, 75220, 75019, 75063, 75051, 75231, 75042, 75206, 75224, 75248, 75081, 75038, 75229, 75214, 75041, 75232, 75208, 75204, 75234, 75089, 75238, 75241, 75181, 75088, 75180, 75048, 75212, 75254, 75082, 75205, 75159, 75230, 75146, 75218, 75240, 75219, 75039, 75253, 75225, 75134, 75116, 75237, 75137, 75235, 75249, 75236, 75201, 75001, 75233, 75203, 75215, 75209, 75054, 75223, 75244, 75182, 75210, 75125, 75295, 75346, 75388, 75207, 75396, 75141, 75226, 75369, 75251, 75202, 75172, 75353, 75364, 75386, 75247, 75246, 75363, 75239, 75398, 75390, 75245, 75258, 75323, 75334, 75340, 75343, 75344, 75286, 75310, 75387, 75037, 75123, 75357, 75380, 75138, 75391, 75393, 75392, 75395, 75394, 75397, 75185, 75187, 75221, 75222, 75242, 75250, 75260, 75263, 75262, 75265, 75264, 75267, 75266, 75275, 75270, 75283, 75277, 75285, 75284, 75301, 75303, 75313, 75312, 75320, 75315, 75326, 75339, 75336, 75342, 75354, 75356, 75355, 75358, 75360, 75359, 75368, 75367, 75372, 75371, 75374, 75373, 75378, 75376, 75379, 75382, 75381, 75389, 75011, 75015, 75014, 75017, 75016, 75030, 75045, 75047, 75046, 75049, 75053, 75085, 75083, 75099, 75106, 75059, 75064, 77449, 77084, 77433, 77429, 77379, 77083, 77095, 77450, 77036, 77346, 77521, 77072, 77373, 77396, 77375, 77077, 77015, 77070, 77082, 77044, 77581, 77088, 77546, 77388, 77089, 77040, 77064, 77099, 77338, 77093, 77081, 77493, 77080, 77060, 77057, 77055, 77075, 77074, 77042, 77389, 77339, 77007, 77065, 77024, 77090, 77049, 77377, 77502, 77063, 77066, 77034, 77073, 77087, 77009, 77506, 77008, 77035, 77571, 77014, 77004, 77520, 77096, 77017, 77038, 77092, 77045, 77047, 77076, 77536, 77067, 77079, 77053, 77357, 77530, 77041, 77016, 77020, 77091, 77086, 77033, 77039, 77598, 77025, 77532, 77018, 77022, 77023, 77005, 77021, 77061, 77345, 77071, 77503, 77505, 77062, 77504, 77586, 77043, 77019, 77054, 77006, 77056, 77037, 77027, 77026, 77028, 77048, 77029, 77069, 77401, 77085, 77051, 77013, 77012, 77447, 77058, 77011, 77031, 77059, 77098, 77587, 77002, 77032, 77078, 77484, 77562, 77030, 77336, 77068, 77094, 77003, 77547, 77281, 77050, 77204, 77507, 77046, 77010, 77315, 77298, 77276, 77247, 77250, 77246, 77296, 77286, 77294, 77278, 77285, 77097, 77260, 77223, 77231, 77242, 77249, 77491, 77001, 77052, 77201, 77203, 77202, 77205, 77207, 77206, 77209, 77208, 77212, 77210, 77215, 77213, 77217, 77216, 77219, 77218, 77221, 77220, 77222, 77225, 77224, 77227, 77226, 77229, 77228, 77230, 77234, 77233, 77236, 77235, 77238, 77237, 77241, 77240, 77243, 77245, 77244, 77248, 77252, 77251, 77254, 77253, 77256, 77255, 77258, 77257, 77261, 77259, 77492, 77501, 77508, 77383, 77391, 77402, 77411, 77410, 77413, 77522, 77572, 77263, 77262, 77266, 77265, 77268, 77267, 77270, 77269, 77272, 77271, 77274, 77273, 77277, 77275, 77280, 77279, 77282, 77287, 77284, 77289, 77288, 77291, 77290, 77293, 77292, 77297, 77299, 77325, 77337, 77347, 27406, 27284, 27410, 27405, 27407, 27265, 27215, 27455, 27262, 27260, 27263, 27403, 27401, 27408, 27282, 27358, 27409, 27244, 27249, 27214, 27298, 27301, 27357, 27310, 27377, 27313, 27235, 27395, 27233, 27283, 27412, 27480, 27413, 27497, 27342, 27402, 27404, 27411, 27416, 27415, 27419, 27417, 27425, 27420, 27429, 27427, 27438, 27435, 27495, 27499, 27498, 27261, 27264, 27268, 28269, 28277, 28078, 28215, 28227, 28205, 28216, 28210, 28213, 28273, 28262, 28212, 28105, 28208, 28214, 28226, 28270, 28278, 28217, 28211, 28031, 28209, 28036, 28203, 28134, 28202, 28206, 28207, 28204, 28284, 28285, 28250, 28242, 28241, 28244, 28243, 28247, 28246, 28253, 28255, 28254, 28258, 28256, 28260, 28266, 28265, 28272, 28271, 28274, 28275, 28280, 28282, 28281, 28288, 28287, 28290, 28289, 28297, 28296, 28299, 28201, 28218, 28220, 28219, 28222, 28221, 28224, 28223, 28229, 28228, 28231, 28230, 28233, 28232, 28235, 28234, 28237, 28236, 28106, 28035, 28070, 28126, 28130, 28263, 35758, 35810, 35811, 35749, 35803, 35801, 35806, 35802, 35805, 35756, 35757, 35763, 35773, 35816, 35750, 35761, 35824, 35759, 35748, 35741, 35754, 35739, 35760, 35775, 35808, 35896, 35899, 35809, 35762, 35767, 35804, 35807, 35812, 35814, 35813, 35815, 35893, 35895, 35894, 35897, 35898, 35242, 35215, 35226, 35216, 35244, 35209, 35173, 35022, 35023, 35020, 35211, 35235, 35126, 35111, 35243, 35214, 35071, 35205, 35213, 35210, 35206, 35208, 35094, 35180, 35217, 35223, 35228, 35212, 35127, 35064, 35204, 35062, 35068, 35222, 35005, 35218, 35207, 35117, 35224, 35234, 35221, 35116, 35130, 35073, 35118, 35233, 35203, 35278, 35091, 35006, 35286, 35263, 35299, 35240, 35245, 35225, 35230, 35172, 35289, 35277, 35281, 35280, 35061, 35279, 35139, 35041, 35236, 35237, 35246, 35253, 35249, 35255, 35254, 35260, 35259, 35261, 35266, 35283, 35282, 35285, 35288, 35287, 35290, 35292, 35291, 35294, 35293, 35296, 35295, 35298, 35048, 35060, 35119, 35123, 35015, 35021, 35036, 35181, 35201, 35202, 35219, 35220, 35229, 35232, 35231, 35297, 35270, 35142, 38017, 38109, 38128, 38002, 38125, 38134, 38016, 38116, 38127, 38111, 38018, 38115, 38118, 38135, 38117, 38138, 38122, 38119, 38053, 38106, 38141, 38104, 38114, 38133, 38108, 38139, 38107, 38112, 38103, 38120, 38004, 38028, 38105, 38126, 38129, 38140, 38143, 38146, 38195, 38165, 38142, 38132, 38137, 38152, 38188, 38136, 38110, 38147, 38113, 38131, 38130, 38014, 38027, 38029, 38055, 38054, 38088, 38083, 38101, 38124, 38145, 38148, 38151, 38150, 38157, 38161, 38159, 38163, 38167, 38166, 38173, 38168, 38175, 38174, 38181, 38177, 38183, 38182, 38186, 38184, 38187, 38193, 38190, 38194, 38197, 37501, 37544, 37013, 37211, 37027, 37115, 37221, 37207, 37086, 37076, 37209, 37217, 37072, 37214, 37138, 37205, 37206, 37215, 37203, 37216, 37212, 37208, 37204, 37210, 37218, 37080, 37220, 37189, 37143, 37248, 37245, 37228, 37247, 37237, 37213, 37201, 37219, 37232, 37246, 37243, 37249, 37202, 37011, 37024, 37070, 37116, 37222, 37227, 37224, 37229, 37230, 37235, 37234, 37236, 37240, 37238, 37242, 37241, 37244, 37250</t>
  </si>
  <si>
    <t>Andrew - Skye Acquisitions</t>
  </si>
  <si>
    <t>https://app.hubspot.com/contacts/3298701/record/0-1/29823369021</t>
  </si>
  <si>
    <t>TN, GA, FL</t>
  </si>
  <si>
    <r>
      <rPr>
        <rFont val="Arial"/>
        <b/>
        <color theme="1"/>
      </rPr>
      <t xml:space="preserve">SEND FIRST FOR HIS COVERAGE AREA - END BUYER: </t>
    </r>
    <r>
      <rPr>
        <rFont val="Arial"/>
        <color theme="1"/>
      </rPr>
      <t>Riverside, San Bernardino, Rialto, Fontana, Bloomington, Apple Valley, Victorville, Hesperia, Corona, Chino, Chino Hills, North Orange County such Anaheim, Yorba Linda.
Los Angeles County: Walnut, Diamond Bar, Glendora</t>
    </r>
  </si>
  <si>
    <t>One Roof</t>
  </si>
  <si>
    <r>
      <rPr>
        <rFont val="Arial"/>
        <b/>
        <color theme="1"/>
        <u/>
      </rPr>
      <t>NO HW LEADS - Priority Markets:</t>
    </r>
    <r>
      <rPr>
        <rFont val="Arial"/>
        <color theme="1"/>
      </rPr>
      <t xml:space="preserve"> AZ, NV, TX, OH, GA, SC, NC, CA, FL, KS, MO, IN, AL, CO</t>
    </r>
  </si>
  <si>
    <t>Wedgewood - TX</t>
  </si>
  <si>
    <t>https://app.hubspot.com/contacts/3298701/record/0-1/23261406049</t>
  </si>
  <si>
    <t>78063, 78003, 78055, 78884, 78885, 78883, 78245, 78254, 78249, 78253, 78251, 78228, 78250, 78240, 78247, 78207, 78223, 78258, 78201, 78227, 78230, 78233, 78213, 78221, 78108, 78216, 78154, 78109, 78209, 78244, 78237, 78218, 78232, 78260, 78210, 78023, 78229, 78217, 78242, 78239, 78211, 78238, 78212, 78222, 78259, 78261, 78148, 78214, 78224, 78015, 78219, 78220, 78255, 78163, 78248, 78264, 78252, 78225, 78204, 78266, 78256, 78073, 78202, 78112, 78231, 78124, 78236, 78101, 78002, 78226, 78203, 78257, 78263, 78208, 78069, 78039, 78215, 78152, 78234, 78205, 78235, 78243, 78206, 78262, 78275, 78286, 78287, 78054, 78150, 78241, 78246, 78265, 78268, 78270, 78269, 78278, 78280, 78279, 78284, 78283, 78285, 78288, 78291, 78289, 78293, 78292, 78295, 78294, 78297, 78296, 78299, 78298, 77584, 77581, 77511, 77583, 77515, 77566, 77578, 77541, 77422, 77531, 77510, 77480, 77486, 77430, 77534, 77577, 77444, 77463, 77512, 77431, 77516, 77542, 77588, 75035, 75002, 75098, 75071, 75072, 75070, 75025, 75080, 75287, 75074, 75033, 75093, 75023, 75034, 75013, 75024, 75078, 75069, 75075, 75189, 75252, 75048, 75082, 75407, 75409, 75094, 75009, 75454, 75442, 75173, 75166, 75424, 75485, 75164, 75370, 75026, 75086, 75097, 75121, 78130, 78154, 78132, 78133, 78070, 78163, 78266, 78623, 78131, 78135, 75052, 75217, 75211, 75228, 75243, 75043, 75040, 75150, 75227, 75115, 75149, 75061, 75007, 75216, 75080, 75104, 75062, 75006, 75044, 75060, 75050, 75154, 75220, 75019, 75063, 75051, 75231, 75042, 75206, 75224, 75248, 75081, 75038, 75229, 75214, 75041, 75232, 75208, 75204, 75234, 75089, 75238, 75241, 75181, 75088, 75180, 75048, 75212, 75254, 75082, 75205, 75159, 75230, 75146, 75218, 75240, 75219, 75039, 75253, 75225, 75134, 75116, 75237, 75137, 75235, 75249, 75236, 75201, 75001, 75233, 75203, 75215, 75209, 75054, 75223, 75244, 75182, 75210, 75125, 75295, 75346, 75388, 75207, 75396, 75141, 75226, 75369, 75251, 75202, 75172, 75353, 75364, 75386, 75247, 75246, 75363, 75239, 75398, 75390, 75245, 75258, 75323, 75334, 75340, 75343, 75344, 75286, 75310, 75387, 75037, 75123, 75357, 75380, 75138, 75391, 75393, 75392, 75395, 75394, 75397, 75185, 75187, 75221, 75222, 75242, 75250, 75260, 75263, 75262, 75265, 75264, 75267, 75266, 75275, 75270, 75283, 75277, 75285, 75284, 75301, 75303, 75313, 75312, 75320, 75315, 75326, 75339, 75336, 75342, 75354, 75356, 75355, 75358, 75360, 75359, 75368, 75367, 75372, 75371, 75374, 75373, 75378, 75376, 75379, 75382, 75381, 75389, 75011, 75015, 75014, 75017, 75016, 75030, 75045, 75047, 75046, 75049, 75053, 75085, 75083, 75099, 75106, 75059, 75064, 75067, 75068, 75056, 75007, 75287, 75033, 75028, 75034, 76210, 76262, 76227, 75078, 75077, 76226, 76092, 75010, 75036, 76209, 76208, 75022, 76201, 76052, 76205, 76177, 76266, 76247, 76207, 75057, 75065, 76249, 76258, 76272, 75008, 76259, 76299, 76202, 76204, 76203, 76206, 75027, 75029, 77494, 77479, 77459, 77083, 77407, 77450, 77406, 77469, 77498, 77471, 77489, 77477, 77053, 77545, 77478, 77441, 77461, 77485, 77435, 77420, 77430, 77417, 77444, 77451, 77476, 77481, 77464, 77487, 77496, 77497, 77573, 77546, 77511, 77539, 77590, 77550, 77551, 77568, 77510, 77591, 77563, 77518, 77554, 77565, 77517, 77650, 77623, 77617, 77555, 77592, 77549, 77553, 77552, 77574, 77449, 77084, 77433, 77429, 77379, 77083, 77095, 77450, 77036, 77346, 77521, 77072, 77373, 77396, 77375, 77077, 77015, 77070, 77082, 77044, 77581, 77088, 77546, 77388, 77089, 77040, 77064, 77099, 77338, 77093, 77081, 77493, 77080, 77060, 77057, 77055, 77075, 77074, 77042, 77389, 77339, 77007, 77065, 77024, 77090, 77049, 77377, 77502, 77063, 77066, 77034, 77073, 77087, 77009, 77506, 77008, 77035, 77571, 77014, 77004, 77520, 77096, 77017, 77038, 77092, 77045, 77047, 77076, 77536, 77067, 77079, 77053, 77357, 77530, 77041, 77016, 77020, 77091, 77086, 77033, 77039, 77598, 77025, 77532, 77018, 77022, 77023, 77005, 77021, 77061, 77345, 77071, 77503, 77505, 77062, 77504, 77586, 77043, 77019, 77054, 77006, 77056, 77037, 77027, 77026, 77028, 77048, 77029, 77069, 77401, 77085, 77051, 77013, 77012, 77447, 77058, 77011, 77031, 77059, 77098, 77587, 77002, 77032, 77078, 77484, 77562, 77030, 77336, 77068, 77094, 77003, 77547, 77281, 77050, 77204, 77507, 77046, 77010, 77315, 77298, 77276, 77247, 77250, 77246, 77296, 77286, 77294, 77278, 77285, 77097, 77260, 77223, 77231, 77242, 77249, 77491, 77001, 77052, 77201, 77203, 77202, 77205, 77207, 77206, 77209, 77208, 77212, 77210, 77215, 77213, 77217, 77216, 77219, 77218, 77221, 77220, 77222, 77225, 77224, 77227, 77226, 77229, 77228, 77230, 77234, 77233, 77236, 77235, 77238, 77237, 77241, 77240, 77243, 77245, 77244, 77248, 77252, 77251, 77254, 77253, 77256, 77255, 77258, 77257, 77261, 77259, 77492, 77501, 77508, 77383, 77391, 77402, 77411, 77410, 77413, 77522, 77572, 77263, 77262, 77266, 77265, 77268, 77267, 77270, 77269, 77272, 77271, 77274, 77273, 77277, 77275, 77280, 77279, 77282, 77287, 77284, 77289, 77288, 77291, 77290, 77293, 77292, 77297, 77299, 77325, 77337, 77347, 78666, 78640, 78610, 78737, 78620, 78676, 78652, 78619, 78667, 77386, 77354, 77339, 77382, 77304, 77381, 77365, 77301, 77357, 77355, 77380, 77316, 77356, 77385, 77303, 77328, 77384, 77302, 77318, 77378, 77306, 77372, 77362, 77873, 77387, 77393, 77305, 77333, 77353, 75098, 75087, 75189, 75032, 75088, 75132, 75052, 76244, 76063, 76028, 76179, 76137, 76010, 76133, 76119, 76116, 76051, 76017, 75050, 76131, 76262, 76108, 76112, 76039, 75051, 76123, 76180, 76248, 76040, 76001, 76106, 76021, 76002, 76013, 76092, 76117, 76110, 76140, 76020, 76053, 76014, 76182, 76107, 76016, 76036, 76012, 76134, 76018, 76114, 76132, 76109, 76034, 76126, 76105, 76148, 76052, 76011, 76006, 76135, 76111, 76177, 76115, 76104, 76120, 76103, 76015, 76118, 76164, 75054, 76022, 76054, 76102, 76060, 76155, 76127, 76129, 76161, 76113, 76122, 76121, 76124, 76130, 76136, 76147, 76150, 76162, 76163, 76181, 76185, 76192, 76191, 76195, 76193, 76197, 76196, 76199, 76198, 76003, 76005, 76004, 76007, 76019, 76095, 76094, 76096, 76099, 76101, 75261, 75099, 76190, 76166, 78660, 78613, 78641, 78745, 78664, 78753, 78758, 78704, 78748, 78744, 78741, 78759, 78610, 78653, 78723, 78749, 78750, 78617, 78757, 78746, 78727, 78737, 78724, 78728, 78754, 78731, 78702, 78705, 78738, 78621, 78703, 78734, 78747, 78739, 78732, 78752, 78735, 78654, 78751, 78726, 78645, 78669, 78733, 78701, 78736, 78721, 78756, 78730, 78652, 78712, 78725, 78722, 78719, 78615, 78742, 78788, 78786, 78769, 78781, 78780, 78785, 78789, 78755, 78761, 78764, 78763, 78766, 78765, 78768, 78767, 78772, 78774, 78773, 78779, 78778, 78783, 78799, 73301, 73344, 78691, 78708, 78710, 78709, 78711, 78714, 78713, 78716, 78715, 78718, 78720, 78760, 78762, 78613, 78641, 78664, 78681, 78665, 78634, 78628, 78626, 78717, 78750, 78729, 78633, 78728, 78621, 76574, 78642, 76537, 76527, 76511, 76530, 78615, 76578, 76573, 78627, 78630, 78646, 78651, 78674, 78673, 78680, 78682, 78683</t>
  </si>
  <si>
    <t>Wedgewood - AZ</t>
  </si>
  <si>
    <t>https://app.hubspot.com/contacts/3298701/record/0-1/23261896292</t>
  </si>
  <si>
    <t>85142, 85225, 85032, 85326, 85204, 85301, 85383, 85308, 85041, 85345, 85033, 85008, 85338, 85035, 85009, 85282, 85234, 85339, 85037, 85207, 85022, 85201, 85379, 85286, 85029, 85295, 85296, 85224, 85212, 85281, 85323, 85042, 85254, 85353, 85249, 85205, 85051, 85283, 85015, 85226, 85202, 85255, 85382, 85086, 85017, 85044, 85209, 85374, 85213, 85021, 85210, 85298, 85251, 85027, 85297, 85260, 85392, 85233, 85303, 85302, 85203, 85340, 85208, 85018, 85248, 85206, 85043, 85395, 85016, 85023, 85040, 85335, 85048, 85388, 85020, 85031, 85331, 85050, 85257, 85351, 85375, 85019, 85053, 85304, 85381, 85014, 85396, 85085, 85024, 85006, 85306, 85258, 85268, 85259, 85284, 85013, 85139, 85028, 85310, 85288, 85083, 85373, 85253, 85215, 85250, 85387, 85007, 85305, 85355, 85307, 85118, 85262, 85266, 85378, 85004, 85087, 85054, 85012, 85361, 85003, 85390, 85354, 85256, 85034, 85045, 85239, 85363, 85321, 85289, 85342, 85337, 85077, 85263, 85264, 85320, 85322, 85329, 85309, 85545, 85287, 85333, 85377, 85219, 85025, 85098, 85227, 85097, 85099, 85096, 85290, 85055, 85313, 85380, 85385, 85318, 85327, 85343, 85358, 85372, 85376, 85236, 85244, 85246, 85252, 85261, 85267, 85271, 85269, 85275, 85274, 85277, 85280, 85285, 85299, 85311, 85312, 85001, 85002, 85005, 85011, 85010, 85026, 85030, 85036, 85039, 85038, 85046, 85060, 85062, 85061, 85064, 85063, 85066, 85065, 85068, 85067, 85070, 85069, 85072, 85071, 85074, 85073, 85076, 85075, 85078, 85080, 85079, 85082, 85211, 85214, 85216, 85190, 85127</t>
  </si>
  <si>
    <t>Charles - RTO Properties</t>
  </si>
  <si>
    <t>https://app.hubspot.com/contacts/3298701/record/0-1/39430560864</t>
  </si>
  <si>
    <t>Murphy - DeMara Ventures, LLC</t>
  </si>
  <si>
    <t>https://app.hubspot.com/contacts/3298701/record/0-1/50384573733</t>
  </si>
  <si>
    <t>SFH, Multi-Family</t>
  </si>
  <si>
    <t>FL, TX, NC, NV, OH, IL, AL, CA</t>
  </si>
  <si>
    <t>Wedgewood - FL</t>
  </si>
  <si>
    <t>https://app.hubspot.com/contacts/3298701/record/0-1/23260229773</t>
  </si>
  <si>
    <t>34787, 32828, 32822, 32808, 32818, 32825, 32703, 32839, 32824, 32792, 32712, 34786, 32837, 32835, 32746, 34761, 32811, 32807, 32780, 32810, 32812, 32817, 32826, 32819, 32809, 32757, 32832, 34747, 32789, 32806, 32751, 34771, 32926, 32803, 32836, 32821, 32804, 32805, 32829, 32801, 32827, 32833, 32820, 32814, 32898, 32890, 34734, 32831, 32709, 32816, 32798, 34760, 32830, 32893, 32704, 32710, 32733, 34740, 34777, 34778, 32768, 32777, 32790, 32793, 32794, 32802, 32834, 32853, 32855, 32854, 32857, 32856, 32859, 32858, 32861, 32860, 32867, 32862, 32869, 32868, 32877, 32872, 32885, 32878, 32887, 32886, 32891, 32896, 32897, 32765, 32771, 32792, 32708, 32746, 32714, 32707, 32773, 32779, 32751, 32750, 32701, 32766, 32730, 32732, 32716, 32715, 32719, 32718, 32745, 32747, 32752, 32762, 32772, 32791, 32795, 32799, 34787, 34711, 34748, 32720, 32159, 32757, 34714, 34736, 34788, 32778, 32726, 34715, 32736, 34731, 32776, 32784, 34737, 34756, 32735, 34753, 34705, 32102, 34797, 32702, 32767, 34762, 32727, 32158, 34789, 34713, 34712, 34729, 34749, 34755, 32756, 34744, 34741, 34743, 34746, 34758, 34772, 32955, 32904, 34759, 34747, 34771, 34769, 33896, 34773, 34739, 34742, 34745, 34770, 33848</t>
  </si>
  <si>
    <t>Anissa Singh</t>
  </si>
  <si>
    <t>Wedgewood - NC</t>
  </si>
  <si>
    <t>https://app.hubspot.com/contacts/3298701/record/0-1/23261875259</t>
  </si>
  <si>
    <t>28269, 28277, 28078, 28215, 28227, 28205, 28216, 28210, 28213, 28273, 28262, 28212, 28105, 28208, 28214, 28226, 28270, 28278, 28217, 28211, 28031, 28209, 28036, 28203, 28134, 28202, 28206, 28207, 28204, 28284, 28285, 28250, 28242, 28241, 28244, 28243, 28247, 28246, 28253, 28255, 28254, 28258, 28256, 28260, 28266, 28265, 28272, 28271, 28274, 28275, 28280, 28282, 28281, 28288, 28287, 28290, 28289, 28297, 28296, 28299, 28201, 28218, 28220, 28219, 28222, 28221, 28224, 28223, 28229, 28228, 28231, 28230, 28233, 28232, 28235, 28234, 28237, 28236, 28106, 28035, 28070, 28126, 28130, 28263, 28056, 28052, 28054, 28086, 28012, 28120, 28034, 28164, 28021, 28016, 28098, 28032, 28033, 28006, 28101, 28077, 28053, 28055, 28027, 28025, 28081, 28083, 28075, 28036, 28138, 28107, 28124, 28071, 28082, 28026, 28117, 28115, 28625, 28677, 28166, 27013, 28678, 27020, 28634, 28689, 28660, 28688, 28687, 28699, 28123, 28010</t>
  </si>
  <si>
    <t>Ray</t>
  </si>
  <si>
    <r>
      <rPr>
        <rFont val="Arial"/>
        <b/>
        <color theme="1"/>
        <u/>
      </rPr>
      <t>NO HW LEADS - Priority Markets:</t>
    </r>
    <r>
      <rPr>
        <rFont val="Arial"/>
        <color theme="1"/>
      </rPr>
      <t xml:space="preserve"> AZ, NV, TX, OH, GA, SC, NC, CA, FL, KS, MO, IN, AL, CO</t>
    </r>
  </si>
  <si>
    <t>85711,85210,85032,85224,28213,85019,27610,38127,86305,85024,35210,77381,85283,85225,28164,72076,89002,85204,85255,86004,85233,85022,85257,76119,77069,77084,46222,73111,85253,64131,64130,64110,64127,64132,85018,28501,27302,85207,77066,85040,85140,85215,89031,63138,85378,30318,44112,28205,85382,89015,85258,75216,75075,85029,76017,85021,80013,89142,89103,73149,78109,28376,89134,46807,85282,33711,89131,85037,93212,85015,63115,73115,31405,46201,85086,77301,85051,92240,85338,76002,43162,75043,64050,85206,85027,45805,34771,94520,85295,85053,85340,85201,76018,33920,85303,46208,95210,85202,80223,89141,34653,85033,45231,76123,93304,62002,30134,44212,46184,86001,78628,27292,27107,34239,27803,33781,85354,33774,85120,34744,30349,85254,85017,35071,30034,40211,77338,44241,92883,27265,89156,85302,85008,73135,85935,75220,29223,77095,85016,85044,32839,75253,75023,44110,30016,29730,27616,85251,30078,46383,75137,06320,33411, 06108,28677,28079,32211,85383,33928,28227,32221,32246,63031,41017,32210,85226,85308,28327,29229,94559,76053,89101,86314,78148,34669,30314,75126,30813,77619,85250,63033,97215,32780,33947,85208,32829,89121,76106,85031,85205,28212,33706,85028,35235,30126,85213,32205,27262,30135,77071,34668,85310,90016,77706,75134,85286,34205,33176,85023,85248,86326,85143,85339,85122,34773,15211,85284,85301,34293,32828,32208,19144,64052,29306,32092,89108,32507,34207,33596,28147,33983,63385,33713,89011,46218,35208,94941,27127,29303,85297,73110,85014,85035,85260,33948,86005,75803,46236,77089,28174,32805,45005,85388,30331,33952,77023,34287,33511,30188,76549,77063,28054,46176,28226,89117,85363,85204-6952,78634,85234,38107,93612,33756,95404,30083,85345,78244,38115,85032-5211,77078,78130,33610,75249,73114,33905,85209,85266,85142,44216,33625,46221,34210,46219,85306,28470,46235,64118,33712,45246,35020,32225,35206,85712,30032,94806,85085,85050,85203,46241,77346,44483,85012,35204,30066,89119,89052,46203,30316,32257,30344,64133,64082,85007,89145,46237,85335,33162,46220,85713,85139,85016-6712,46228,85128,85392,66207,89032,85351,85305,78520,85281,85326,85374,66104,30060,85741,46226,85323,46268,85355,46229,35005</t>
  </si>
  <si>
    <t>Slack</t>
  </si>
  <si>
    <t>1 Hour Offers</t>
  </si>
  <si>
    <t>https://app.hubspot.com/contacts/3298701/record/0-1/7386592535</t>
  </si>
  <si>
    <r>
      <rPr>
        <rFont val="Arial"/>
        <b/>
        <color theme="1"/>
        <u/>
      </rPr>
      <t xml:space="preserve">Tier 1: Non-Negotiable
</t>
    </r>
    <r>
      <rPr>
        <rFont val="Arial"/>
        <b/>
        <color theme="1"/>
      </rPr>
      <t>Location</t>
    </r>
    <r>
      <rPr>
        <rFont val="Arial"/>
        <color theme="1"/>
      </rPr>
      <t xml:space="preserve">: SEND ALL CALIFORNIA LEADS. Will take nationwide leads, with preferred states being CA, TX, FL, AZ, GA, NC, MO, AL, OH. NO New Hampshire or Massachisetts Leads
</t>
    </r>
    <r>
      <rPr>
        <rFont val="Arial"/>
        <b/>
        <color theme="1"/>
        <u/>
      </rPr>
      <t xml:space="preserve">Tier 2: Optimal and High Priority
</t>
    </r>
    <r>
      <rPr>
        <rFont val="Arial"/>
        <b/>
        <color theme="1"/>
      </rPr>
      <t>Property Type</t>
    </r>
    <r>
      <rPr>
        <rFont val="Arial"/>
        <color theme="1"/>
      </rPr>
      <t xml:space="preserve">: 
</t>
    </r>
    <r>
      <rPr>
        <rFont val="Arial"/>
        <b/>
        <color theme="1"/>
      </rPr>
      <t>On-Market Status</t>
    </r>
    <r>
      <rPr>
        <rFont val="Arial"/>
        <color theme="1"/>
      </rPr>
      <t xml:space="preserve">: 
</t>
    </r>
    <r>
      <rPr>
        <rFont val="Arial"/>
        <b/>
        <color theme="1"/>
      </rPr>
      <t>Year Built</t>
    </r>
    <r>
      <rPr>
        <rFont val="Arial"/>
        <color theme="1"/>
      </rPr>
      <t xml:space="preserve">: 
</t>
    </r>
    <r>
      <rPr>
        <rFont val="Arial"/>
        <b/>
        <color theme="1"/>
        <u/>
      </rPr>
      <t xml:space="preserve">Tier 3: Preferences
</t>
    </r>
    <r>
      <rPr>
        <rFont val="Arial"/>
        <b/>
        <color theme="1"/>
      </rPr>
      <t>Property Condition</t>
    </r>
    <r>
      <rPr>
        <rFont val="Arial"/>
        <color theme="1"/>
      </rPr>
      <t xml:space="preserve">: 
</t>
    </r>
    <r>
      <rPr>
        <rFont val="Arial"/>
        <b/>
        <color theme="1"/>
      </rPr>
      <t>Minimum/Maximum Purchase Price</t>
    </r>
    <r>
      <rPr>
        <rFont val="Arial"/>
        <color theme="1"/>
      </rPr>
      <t xml:space="preserve">: 
</t>
    </r>
    <r>
      <rPr>
        <rFont val="Arial"/>
        <b/>
        <color theme="1"/>
      </rPr>
      <t>Timeframe</t>
    </r>
    <r>
      <rPr>
        <rFont val="Arial"/>
        <color theme="1"/>
      </rPr>
      <t xml:space="preserve">: 
</t>
    </r>
    <r>
      <rPr>
        <rFont val="Arial"/>
        <b/>
        <color theme="1"/>
      </rPr>
      <t>Other Notes</t>
    </r>
    <r>
      <rPr>
        <rFont val="Arial"/>
        <color theme="1"/>
      </rPr>
      <t xml:space="preserve">:
</t>
    </r>
  </si>
  <si>
    <t>CA, TX, FL, AZ, GA, NC, MO, AL, OH</t>
  </si>
  <si>
    <r>
      <rPr>
        <color rgb="FF1155CC"/>
        <u/>
      </rPr>
      <t>Carson</t>
    </r>
    <r>
      <rPr>
        <color rgb="FF000000"/>
      </rPr>
      <t xml:space="preserve"> and </t>
    </r>
    <r>
      <rPr>
        <color rgb="FF1155CC"/>
        <u/>
      </rPr>
      <t>Timmy</t>
    </r>
  </si>
  <si>
    <t>Wedgewood - NV</t>
  </si>
  <si>
    <t>https://app.hubspot.com/contacts/3298701/record/0-1/40351741747</t>
  </si>
  <si>
    <t xml:space="preserve">Tier 1: Non-Negotiable
Location: 
Tier 2: Optimal and High Priority
Property Type: 
On-Market Status: Off Market Only
Year Built: 1940 - 2015
Tier 3: Preferences
Property Condition: Move in ready with older finishes, Needs few repairs, Needs major repairs
Minimum/Maximum Purchase Price: 
Timeframe: ASAP, 1 to 4 weeks, 1 to 3 months
Other Notes: SFR only
</t>
  </si>
  <si>
    <t>89410,89411,89413,89423,89444 ,89448,89449,89460,89705,89706 ,89701,89702,89703,89704,89705,89706,88901,88905,89002,89004,89005,89006,89011,89012,89014,89015,89016,89018,89019,89020,89021,89025,89026,89029,89030,89031,89032,89033,89036,89039,89040,89041,89042,89044,89046,89048,89052,89053,89054,89060,89061,89067,89070,89074,89077,89101,89102,89103,89104,89105,89106,89107,89108,89109,89110,89111,89112,89113,89114,89115,89116,89117,89118,89119,89120,89121,89122,89123,89124,89125,89126,89127,89128,89129,89130,89131,89132,89133,89134,89135,89136,89137,89138,89139,89140,89141,89142,89143,89144,89145,89146,89147,89148,89149,89150,89151,89152,89153,89154,89155,89156,89157,89158,89159,89160,89161,89162,89163,89164,89165,89166,89169,89170,89173,89177,89178,89179,89180,89183,89185,89191,89003,89020,89022,89023,89041,89045,89048,89049,89060,89061,89314,89409,89402,89412,89424,89431,89432,89433,89434,89435,89436,89439,89441,89442,89450,89451,89501,89502,89503,89504,89505,89506,89507,89508,89509,89510,89511,89512,89513,89515,89519,89520,89521,89523,89533,89557,89570,89595,89703 ,89704</t>
  </si>
  <si>
    <t>Tahonie</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</si>
</sst>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scheme val="minor"/>
    </font>
    <font>
      <sz val="10.0"/>
      <color theme="1"/>
      <name val="Arial"/>
    </font>
    <font>
      <color theme="1"/>
      <name val="Arial"/>
    </font>
    <font>
      <color theme="1"/>
      <name val="Arial"/>
      <scheme val="minor"/>
    </font>
    <font>
      <b/>
      <color theme="1"/>
      <name val="Arial"/>
    </font>
    <font>
      <u/>
      <color rgb="FF0000FF"/>
    </font>
    <font>
      <u/>
      <color rgb="FF0000FF"/>
    </font>
    <font>
      <u/>
      <color rgb="FF0000FF"/>
      <name val="Arial"/>
    </font>
    <font>
      <b/>
      <color theme="1"/>
      <name val="Arial"/>
      <scheme val="minor"/>
    </font>
    <font>
      <u/>
      <sz val="10.0"/>
      <color rgb="FF0000FF"/>
      <name val="Arial"/>
    </font>
    <font>
      <u/>
      <color theme="1"/>
      <name val="Arial"/>
    </font>
    <font>
      <b/>
      <sz val="10.0"/>
      <color theme="1"/>
      <name val="Arial"/>
      <scheme val="minor"/>
    </font>
    <font>
      <u/>
      <sz val="10.0"/>
      <color rgb="FF0000FF"/>
      <name val="Roboto"/>
    </font>
    <font>
      <sz val="10.0"/>
      <color theme="1"/>
      <name val="Arial"/>
      <scheme val="minor"/>
    </font>
    <font>
      <u/>
      <color rgb="FF0000FF"/>
      <name val="Arial"/>
    </font>
    <font>
      <u/>
      <color theme="1"/>
      <name val="Arial"/>
    </font>
    <font>
      <u/>
      <color rgb="FF0000FF"/>
      <name val="Roboto"/>
    </font>
    <font>
      <u/>
      <color rgb="FF0000FF"/>
      <name val="Arial"/>
    </font>
    <font>
      <u/>
      <color rgb="FF0000FF"/>
      <name val="Roboto"/>
    </font>
    <font>
      <sz val="11.0"/>
      <color theme="1"/>
      <name val="Arial"/>
    </font>
    <font>
      <u/>
      <color rgb="FF1155CC"/>
      <name val="Arial"/>
    </font>
    <font>
      <u/>
      <color rgb="FF0000FF"/>
      <name val="Arial"/>
    </font>
    <font>
      <u/>
      <color rgb="FF1155CC"/>
      <name val="Arial"/>
    </font>
    <font>
      <u/>
      <color rgb="FF0000FF"/>
      <name val="Arial"/>
    </font>
    <font>
      <color rgb="FF434343"/>
      <name val="Arial"/>
    </font>
    <font>
      <u/>
      <color rgb="FF0000FF"/>
      <name val="Arial"/>
    </font>
    <font>
      <color rgb="FF0A53A8"/>
      <name val="Arial"/>
    </font>
    <font>
      <b/>
      <color rgb="FF434343"/>
      <name val="Arial"/>
    </font>
    <font>
      <color rgb="FF434343"/>
      <name val="Roboto"/>
    </font>
    <font>
      <u/>
      <color rgb="FF0000FF"/>
      <name val="Arial"/>
    </font>
    <font>
      <u/>
      <color rgb="FF0000FF"/>
      <name val="Arial"/>
    </font>
    <font>
      <u/>
      <color rgb="FF0000FF"/>
      <name val="Arial"/>
    </font>
    <font>
      <u/>
      <color rgb="FF0000FF"/>
      <name val="Arial"/>
    </font>
    <font>
      <sz val="10.0"/>
      <color rgb="FF374151"/>
      <name val="Söhne"/>
    </font>
    <font>
      <sz val="9.0"/>
      <color theme="1"/>
      <name val="Arial"/>
    </font>
    <font>
      <sz val="12.0"/>
      <color rgb="FF374151"/>
      <name val="Söhne"/>
    </font>
    <font>
      <u/>
      <color rgb="FF0000FF"/>
      <name val="Arial"/>
    </font>
    <font>
      <u/>
      <color rgb="FF0000FF"/>
      <name val="Arial"/>
    </font>
    <font>
      <sz val="11.0"/>
      <color rgb="FF000000"/>
      <name val="Arial"/>
    </font>
    <font>
      <color rgb="FF000000"/>
      <name val="Arial"/>
    </font>
    <font>
      <u/>
      <color rgb="FF0000FF"/>
      <name val="Arial"/>
    </font>
    <font>
      <color rgb="FF473821"/>
      <name val="Arial"/>
    </font>
    <font>
      <color rgb="FF000000"/>
      <name val="Roboto"/>
    </font>
    <font>
      <strike/>
      <color theme="1"/>
      <name val="Arial"/>
    </font>
    <font>
      <strike/>
      <u/>
      <color rgb="FF1155CC"/>
      <name val="Arial"/>
    </font>
    <font>
      <b/>
      <strike/>
      <color theme="1"/>
      <name val="Arial"/>
    </font>
    <font>
      <u/>
      <color rgb="FF1155CC"/>
      <name val="Arial"/>
    </font>
    <font>
      <u/>
      <color rgb="FF1155CC"/>
      <name val="Arial"/>
    </font>
    <font>
      <color rgb="FF374151"/>
      <name val="Arial"/>
    </font>
    <font>
      <sz val="12.0"/>
      <color rgb="FF374151"/>
      <name val="Arial"/>
    </font>
    <font>
      <u/>
      <color rgb="FF0000FF"/>
    </font>
    <font>
      <color rgb="FFFF0000"/>
      <name val="Arial"/>
    </font>
  </fonts>
  <fills count="10">
    <fill>
      <patternFill patternType="none"/>
    </fill>
    <fill>
      <patternFill patternType="lightGray"/>
    </fill>
    <fill>
      <patternFill patternType="solid">
        <fgColor rgb="FF00FF00"/>
        <bgColor rgb="FF00FF00"/>
      </patternFill>
    </fill>
    <fill>
      <patternFill patternType="solid">
        <fgColor rgb="FFCFE2F3"/>
        <bgColor rgb="FFCFE2F3"/>
      </patternFill>
    </fill>
    <fill>
      <patternFill patternType="solid">
        <fgColor rgb="FFFFFFFF"/>
        <bgColor rgb="FFFFFFFF"/>
      </patternFill>
    </fill>
    <fill>
      <patternFill patternType="solid">
        <fgColor theme="0"/>
        <bgColor theme="0"/>
      </patternFill>
    </fill>
    <fill>
      <patternFill patternType="solid">
        <fgColor rgb="FFB7E1CD"/>
        <bgColor rgb="FFB7E1CD"/>
      </patternFill>
    </fill>
    <fill>
      <patternFill patternType="solid">
        <fgColor rgb="FFFFF2CC"/>
        <bgColor rgb="FFFFF2CC"/>
      </patternFill>
    </fill>
    <fill>
      <patternFill patternType="solid">
        <fgColor rgb="FFE8EAED"/>
        <bgColor rgb="FFE8EAED"/>
      </patternFill>
    </fill>
    <fill>
      <patternFill patternType="solid">
        <fgColor rgb="FFF4CCCC"/>
        <bgColor rgb="FFF4CCCC"/>
      </patternFill>
    </fill>
  </fills>
  <borders count="17">
    <border/>
    <border>
      <left style="thin">
        <color rgb="FF000000"/>
      </left>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B7E1CD"/>
      </left>
      <right style="thin">
        <color rgb="FFB7E1CD"/>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B7E1CD"/>
      </left>
      <right style="thin">
        <color rgb="FFB7E1CD"/>
      </right>
      <top style="thin">
        <color rgb="FFB7E1CD"/>
      </top>
      <bottom style="thin">
        <color rgb="FFB7E1CD"/>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B7E1CD"/>
      </left>
      <right style="thin">
        <color rgb="FFB7E1CD"/>
      </right>
      <top style="thin">
        <color rgb="FFB7E1CD"/>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2" numFmtId="0" xfId="0" applyAlignment="1" applyFont="1">
      <alignment vertical="bottom"/>
    </xf>
    <xf borderId="0" fillId="0" fontId="2"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0"/>
    </xf>
    <xf borderId="0" fillId="0" fontId="2" numFmtId="0" xfId="0" applyAlignment="1" applyFont="1">
      <alignment horizontal="left" vertical="bottom"/>
    </xf>
    <xf borderId="0" fillId="0" fontId="3" numFmtId="0" xfId="0" applyAlignment="1" applyFont="1">
      <alignment horizontal="left" readingOrder="0"/>
    </xf>
    <xf borderId="0" fillId="0" fontId="2" numFmtId="0" xfId="0" applyAlignment="1" applyFont="1">
      <alignment readingOrder="0" shrinkToFit="0" vertical="bottom" wrapText="0"/>
    </xf>
    <xf borderId="0" fillId="0" fontId="2" numFmtId="0" xfId="0" applyAlignment="1" applyFont="1">
      <alignment readingOrder="0" vertical="bottom"/>
    </xf>
    <xf borderId="0" fillId="0" fontId="2" numFmtId="0" xfId="0" applyAlignment="1" applyFont="1">
      <alignment shrinkToFit="0" vertical="bottom" wrapText="0"/>
    </xf>
    <xf borderId="0" fillId="0" fontId="2" numFmtId="0" xfId="0" applyAlignment="1" applyFont="1">
      <alignment readingOrder="0" shrinkToFit="0" vertical="bottom" wrapText="1"/>
    </xf>
    <xf borderId="0" fillId="2" fontId="2" numFmtId="0" xfId="0" applyAlignment="1" applyFill="1" applyFont="1">
      <alignment horizontal="left" readingOrder="0" vertical="bottom"/>
    </xf>
    <xf borderId="0" fillId="0" fontId="4" numFmtId="0" xfId="0" applyAlignment="1" applyFont="1">
      <alignment vertical="bottom"/>
    </xf>
    <xf borderId="0" fillId="2" fontId="2" numFmtId="49" xfId="0" applyAlignment="1" applyFont="1" applyNumberFormat="1">
      <alignment horizontal="left" readingOrder="0" vertical="bottom"/>
    </xf>
    <xf borderId="0" fillId="0" fontId="2" numFmtId="0" xfId="0" applyAlignment="1" applyFont="1">
      <alignment horizontal="left" readingOrder="0" vertical="bottom"/>
    </xf>
    <xf borderId="0" fillId="0" fontId="2" numFmtId="0" xfId="0" applyAlignment="1" applyFont="1">
      <alignment horizontal="right" readingOrder="0" vertical="bottom"/>
    </xf>
    <xf borderId="0" fillId="0" fontId="3" numFmtId="0" xfId="0" applyAlignment="1" applyFont="1">
      <alignment readingOrder="0"/>
    </xf>
    <xf borderId="0" fillId="3" fontId="4" numFmtId="0" xfId="0" applyAlignment="1" applyFill="1" applyFont="1">
      <alignment horizontal="left" vertical="bottom"/>
    </xf>
    <xf borderId="0" fillId="3" fontId="4" numFmtId="0" xfId="0" applyAlignment="1" applyFont="1">
      <alignment vertical="bottom"/>
    </xf>
    <xf borderId="0" fillId="3" fontId="4" numFmtId="0" xfId="0" applyAlignment="1" applyFont="1">
      <alignment shrinkToFit="0" vertical="bottom" wrapText="0"/>
    </xf>
    <xf borderId="1" fillId="3" fontId="4" numFmtId="0" xfId="0" applyAlignment="1" applyBorder="1" applyFont="1">
      <alignment horizontal="left" vertical="bottom"/>
    </xf>
    <xf borderId="0" fillId="3" fontId="4" numFmtId="0" xfId="0" applyAlignment="1" applyFont="1">
      <alignment readingOrder="0" shrinkToFit="0" vertical="bottom" wrapText="1"/>
    </xf>
    <xf borderId="0" fillId="3" fontId="4" numFmtId="0" xfId="0" applyAlignment="1" applyFont="1">
      <alignment readingOrder="0" shrinkToFit="0" vertical="bottom" wrapText="0"/>
    </xf>
    <xf borderId="1" fillId="3" fontId="4" numFmtId="0" xfId="0" applyAlignment="1" applyBorder="1" applyFont="1">
      <alignment readingOrder="0" shrinkToFit="0" vertical="bottom" wrapText="1"/>
    </xf>
    <xf borderId="1" fillId="0" fontId="2" numFmtId="0" xfId="0" applyAlignment="1" applyBorder="1" applyFont="1">
      <alignment shrinkToFit="0" vertical="bottom" wrapText="1"/>
    </xf>
    <xf borderId="0" fillId="0" fontId="5" numFmtId="0" xfId="0" applyAlignment="1" applyFont="1">
      <alignment shrinkToFit="0" wrapText="1"/>
    </xf>
    <xf borderId="0" fillId="0" fontId="3" numFmtId="0" xfId="0" applyFont="1"/>
    <xf borderId="1" fillId="0" fontId="3" numFmtId="0" xfId="0" applyBorder="1" applyFont="1"/>
    <xf borderId="0" fillId="0" fontId="6" numFmtId="0" xfId="0" applyFont="1"/>
    <xf borderId="0" fillId="4" fontId="2" numFmtId="0" xfId="0" applyAlignment="1" applyFill="1" applyFont="1">
      <alignment horizontal="left" vertical="bottom"/>
    </xf>
    <xf borderId="0" fillId="0" fontId="7" numFmtId="0" xfId="0" applyAlignment="1" applyFont="1">
      <alignment shrinkToFit="0" vertical="bottom" wrapText="1"/>
    </xf>
    <xf borderId="0" fillId="0" fontId="3" numFmtId="0" xfId="0" applyAlignment="1" applyFont="1">
      <alignment readingOrder="0" shrinkToFit="0" wrapText="0"/>
    </xf>
    <xf borderId="0" fillId="0" fontId="3" numFmtId="0" xfId="0" applyAlignment="1" applyFont="1">
      <alignment horizontal="left"/>
    </xf>
    <xf borderId="1" fillId="0" fontId="3" numFmtId="0" xfId="0" applyAlignment="1" applyBorder="1" applyFont="1">
      <alignment shrinkToFit="0" wrapText="1"/>
    </xf>
    <xf borderId="0" fillId="0" fontId="3" numFmtId="0" xfId="0" applyAlignment="1" applyFont="1">
      <alignment shrinkToFit="0" wrapText="1"/>
    </xf>
    <xf borderId="0" fillId="0" fontId="3" numFmtId="0" xfId="0" applyAlignment="1" applyFont="1">
      <alignment horizontal="left" shrinkToFit="0" wrapText="0"/>
    </xf>
    <xf borderId="0" fillId="0" fontId="3" numFmtId="0" xfId="0" applyAlignment="1" applyFont="1">
      <alignment readingOrder="0" shrinkToFit="0" wrapText="1"/>
    </xf>
    <xf borderId="2" fillId="0" fontId="4" numFmtId="0" xfId="0" applyAlignment="1" applyBorder="1" applyFont="1">
      <alignment horizontal="left" readingOrder="0" shrinkToFit="0" vertical="bottom" wrapText="0"/>
    </xf>
    <xf borderId="3" fillId="0" fontId="4" numFmtId="0" xfId="0" applyAlignment="1" applyBorder="1" applyFont="1">
      <alignment horizontal="left" readingOrder="0" shrinkToFit="0" vertical="bottom" wrapText="0"/>
    </xf>
    <xf borderId="3" fillId="0" fontId="4" numFmtId="0" xfId="0" applyAlignment="1" applyBorder="1" applyFont="1">
      <alignment horizontal="left" readingOrder="0" shrinkToFit="0" vertical="bottom" wrapText="0"/>
    </xf>
    <xf borderId="3" fillId="0" fontId="4" numFmtId="0" xfId="0" applyAlignment="1" applyBorder="1" applyFont="1">
      <alignment horizontal="left" readingOrder="0" shrinkToFit="0" vertical="bottom" wrapText="0"/>
    </xf>
    <xf borderId="4" fillId="0" fontId="4" numFmtId="49" xfId="0" applyAlignment="1" applyBorder="1" applyFont="1" applyNumberFormat="1">
      <alignment horizontal="left" readingOrder="0" shrinkToFit="0" vertical="bottom" wrapText="0"/>
    </xf>
    <xf borderId="3" fillId="0" fontId="4" numFmtId="0" xfId="0" applyAlignment="1" applyBorder="1" applyFont="1">
      <alignment horizontal="left" readingOrder="0" shrinkToFit="0" vertical="bottom" wrapText="1"/>
    </xf>
    <xf borderId="4" fillId="0" fontId="4" numFmtId="0" xfId="0" applyAlignment="1" applyBorder="1" applyFont="1">
      <alignment horizontal="left" readingOrder="0" shrinkToFit="0" vertical="bottom" wrapText="0"/>
    </xf>
    <xf borderId="3" fillId="0" fontId="8" numFmtId="0" xfId="0" applyAlignment="1" applyBorder="1" applyFont="1">
      <alignment horizontal="left" readingOrder="0" shrinkToFit="0" vertical="center" wrapText="0"/>
    </xf>
    <xf borderId="5" fillId="0" fontId="4" numFmtId="0" xfId="0" applyAlignment="1" applyBorder="1" applyFont="1">
      <alignment horizontal="left" readingOrder="0" shrinkToFit="0" vertical="bottom" wrapText="0"/>
    </xf>
    <xf borderId="0" fillId="0" fontId="8" numFmtId="0" xfId="0" applyFont="1"/>
    <xf borderId="6" fillId="0" fontId="1" numFmtId="0" xfId="0" applyAlignment="1" applyBorder="1" applyFont="1">
      <alignment readingOrder="0" shrinkToFit="0" vertical="bottom" wrapText="0"/>
    </xf>
    <xf borderId="7" fillId="0" fontId="9" numFmtId="0" xfId="0" applyAlignment="1" applyBorder="1" applyFont="1">
      <alignment readingOrder="0" shrinkToFit="0" vertical="bottom" wrapText="0"/>
    </xf>
    <xf borderId="8" fillId="0" fontId="1" numFmtId="0" xfId="0" applyAlignment="1" applyBorder="1" applyFont="1">
      <alignment readingOrder="0" shrinkToFit="0" vertical="bottom" wrapText="0"/>
    </xf>
    <xf borderId="7" fillId="0" fontId="1" numFmtId="0" xfId="0" applyAlignment="1" applyBorder="1" applyFont="1">
      <alignment readingOrder="0" shrinkToFit="0" vertical="bottom" wrapText="0"/>
    </xf>
    <xf borderId="7" fillId="0" fontId="1" numFmtId="0" xfId="0" applyAlignment="1" applyBorder="1" applyFont="1">
      <alignment readingOrder="0" shrinkToFit="0" vertical="bottom" wrapText="0"/>
    </xf>
    <xf borderId="8" fillId="5" fontId="2" numFmtId="49" xfId="0" applyAlignment="1" applyBorder="1" applyFill="1" applyFont="1" applyNumberFormat="1">
      <alignment readingOrder="0" shrinkToFit="0" vertical="bottom" wrapText="0"/>
    </xf>
    <xf borderId="7" fillId="0" fontId="2" numFmtId="0" xfId="0" applyAlignment="1" applyBorder="1" applyFont="1">
      <alignment readingOrder="0" shrinkToFit="0" vertical="bottom" wrapText="0"/>
    </xf>
    <xf borderId="7" fillId="0" fontId="10" numFmtId="0" xfId="0" applyAlignment="1" applyBorder="1" applyFont="1">
      <alignment readingOrder="0" shrinkToFit="0" vertical="bottom" wrapText="1"/>
    </xf>
    <xf borderId="7" fillId="0" fontId="11" numFmtId="0" xfId="0" applyAlignment="1" applyBorder="1" applyFont="1">
      <alignment readingOrder="0" shrinkToFit="0" vertical="center" wrapText="0"/>
    </xf>
    <xf borderId="7" fillId="0" fontId="12" numFmtId="0" xfId="0" applyAlignment="1" applyBorder="1" applyFont="1">
      <alignment readingOrder="0" shrinkToFit="0" vertical="center" wrapText="0"/>
    </xf>
    <xf borderId="7" fillId="0" fontId="1" numFmtId="0" xfId="0" applyAlignment="1" applyBorder="1" applyFont="1">
      <alignment readingOrder="0" shrinkToFit="0" vertical="bottom" wrapText="0"/>
    </xf>
    <xf borderId="9" fillId="0" fontId="1" numFmtId="0" xfId="0" applyAlignment="1" applyBorder="1" applyFont="1">
      <alignment readingOrder="0" shrinkToFit="0" vertical="bottom" wrapText="0"/>
    </xf>
    <xf borderId="0" fillId="0" fontId="13" numFmtId="0" xfId="0" applyFont="1"/>
    <xf borderId="10" fillId="0" fontId="2" numFmtId="0" xfId="0" applyAlignment="1" applyBorder="1" applyFont="1">
      <alignment readingOrder="0" shrinkToFit="0" vertical="bottom" wrapText="0"/>
    </xf>
    <xf borderId="11" fillId="0" fontId="14" numFmtId="0" xfId="0" applyAlignment="1" applyBorder="1" applyFont="1">
      <alignment readingOrder="0" shrinkToFit="0" vertical="bottom" wrapText="0"/>
    </xf>
    <xf borderId="8" fillId="0" fontId="2" numFmtId="0" xfId="0" applyAlignment="1" applyBorder="1" applyFont="1">
      <alignment readingOrder="0" shrinkToFit="0" vertical="bottom" wrapText="0"/>
    </xf>
    <xf borderId="11" fillId="0" fontId="2" numFmtId="0" xfId="0" applyAlignment="1" applyBorder="1" applyFont="1">
      <alignment readingOrder="0" shrinkToFit="0" vertical="bottom" wrapText="0"/>
    </xf>
    <xf borderId="11" fillId="0" fontId="1" numFmtId="0" xfId="0" applyAlignment="1" applyBorder="1" applyFont="1">
      <alignment readingOrder="0" shrinkToFit="0" vertical="bottom" wrapText="0"/>
    </xf>
    <xf borderId="11" fillId="0" fontId="2" numFmtId="0" xfId="0" applyAlignment="1" applyBorder="1" applyFont="1">
      <alignment readingOrder="0" shrinkToFit="0" vertical="bottom" wrapText="0"/>
    </xf>
    <xf borderId="11" fillId="0" fontId="15" numFmtId="0" xfId="0" applyAlignment="1" applyBorder="1" applyFont="1">
      <alignment readingOrder="0" shrinkToFit="0" vertical="bottom" wrapText="1"/>
    </xf>
    <xf borderId="11" fillId="0" fontId="8" numFmtId="0" xfId="0" applyAlignment="1" applyBorder="1" applyFont="1">
      <alignment readingOrder="0" shrinkToFit="0" vertical="center" wrapText="0"/>
    </xf>
    <xf borderId="11" fillId="0" fontId="16" numFmtId="0" xfId="0" applyAlignment="1" applyBorder="1" applyFont="1">
      <alignment readingOrder="0" shrinkToFit="0" vertical="center" wrapText="0"/>
    </xf>
    <xf borderId="11" fillId="0" fontId="2" numFmtId="0" xfId="0" applyAlignment="1" applyBorder="1" applyFont="1">
      <alignment horizontal="right" readingOrder="0" shrinkToFit="0" vertical="bottom" wrapText="0"/>
    </xf>
    <xf borderId="11" fillId="0" fontId="2" numFmtId="0" xfId="0" applyAlignment="1" applyBorder="1" applyFont="1">
      <alignment horizontal="right" readingOrder="0" shrinkToFit="0" vertical="bottom" wrapText="0"/>
    </xf>
    <xf borderId="12" fillId="0" fontId="2" numFmtId="0" xfId="0" applyAlignment="1" applyBorder="1" applyFont="1">
      <alignment horizontal="right" readingOrder="0" shrinkToFit="0" vertical="bottom" wrapText="0"/>
    </xf>
    <xf borderId="6" fillId="0" fontId="2" numFmtId="0" xfId="0" applyAlignment="1" applyBorder="1" applyFont="1">
      <alignment readingOrder="0" shrinkToFit="0" vertical="bottom" wrapText="0"/>
    </xf>
    <xf borderId="7" fillId="0" fontId="17" numFmtId="0" xfId="0" applyAlignment="1" applyBorder="1" applyFont="1">
      <alignment readingOrder="0" shrinkToFit="0" vertical="bottom" wrapText="0"/>
    </xf>
    <xf borderId="7" fillId="0" fontId="2" numFmtId="0" xfId="0" applyAlignment="1" applyBorder="1" applyFont="1">
      <alignment readingOrder="0" shrinkToFit="0" vertical="bottom" wrapText="0"/>
    </xf>
    <xf borderId="7" fillId="0" fontId="1" numFmtId="0" xfId="0" applyAlignment="1" applyBorder="1" applyFont="1">
      <alignment readingOrder="0" shrinkToFit="0" vertical="bottom" wrapText="0"/>
    </xf>
    <xf borderId="7" fillId="0" fontId="2" numFmtId="0" xfId="0" applyAlignment="1" applyBorder="1" applyFont="1">
      <alignment readingOrder="0" shrinkToFit="0" vertical="bottom" wrapText="1"/>
    </xf>
    <xf borderId="7" fillId="0" fontId="8" numFmtId="0" xfId="0" applyAlignment="1" applyBorder="1" applyFont="1">
      <alignment readingOrder="0" shrinkToFit="0" vertical="center" wrapText="0"/>
    </xf>
    <xf borderId="7" fillId="0" fontId="18" numFmtId="0" xfId="0" applyAlignment="1" applyBorder="1" applyFont="1">
      <alignment readingOrder="0" shrinkToFit="0" vertical="center" wrapText="0"/>
    </xf>
    <xf borderId="7" fillId="0" fontId="2" numFmtId="0" xfId="0" applyAlignment="1" applyBorder="1" applyFont="1">
      <alignment readingOrder="0" shrinkToFit="0" vertical="bottom" wrapText="0"/>
    </xf>
    <xf borderId="9" fillId="0" fontId="2" numFmtId="0" xfId="0" applyAlignment="1" applyBorder="1" applyFont="1">
      <alignment readingOrder="0" shrinkToFit="0" vertical="bottom" wrapText="0"/>
    </xf>
    <xf borderId="11" fillId="0" fontId="2" numFmtId="0" xfId="0" applyAlignment="1" applyBorder="1" applyFont="1">
      <alignment readingOrder="0" shrinkToFit="0" vertical="bottom" wrapText="1"/>
    </xf>
    <xf borderId="11" fillId="0" fontId="2" numFmtId="0" xfId="0" applyAlignment="1" applyBorder="1" applyFont="1">
      <alignment readingOrder="0" shrinkToFit="0" vertical="bottom" wrapText="0"/>
    </xf>
    <xf borderId="12" fillId="0" fontId="2" numFmtId="0" xfId="0" applyAlignment="1" applyBorder="1" applyFont="1">
      <alignment readingOrder="0" shrinkToFit="0" vertical="bottom" wrapText="0"/>
    </xf>
    <xf borderId="11" fillId="0" fontId="19" numFmtId="0" xfId="0" applyAlignment="1" applyBorder="1" applyFont="1">
      <alignment readingOrder="0" shrinkToFit="0" vertical="bottom" wrapText="0"/>
    </xf>
    <xf borderId="11" fillId="0" fontId="1" numFmtId="0" xfId="0" applyAlignment="1" applyBorder="1" applyFont="1">
      <alignment readingOrder="0" shrinkToFit="0" vertical="bottom" wrapText="0"/>
    </xf>
    <xf borderId="11" fillId="0" fontId="19" numFmtId="0" xfId="0" applyAlignment="1" applyBorder="1" applyFont="1">
      <alignment readingOrder="0" shrinkToFit="0" vertical="bottom" wrapText="0"/>
    </xf>
    <xf borderId="11" fillId="0" fontId="19" numFmtId="0" xfId="0" applyAlignment="1" applyBorder="1" applyFont="1">
      <alignment readingOrder="0" shrinkToFit="0" vertical="bottom" wrapText="0"/>
    </xf>
    <xf borderId="12" fillId="0" fontId="19" numFmtId="0" xfId="0" applyAlignment="1" applyBorder="1" applyFont="1">
      <alignment readingOrder="0" shrinkToFit="0" vertical="bottom" wrapText="0"/>
    </xf>
    <xf borderId="8" fillId="0" fontId="3" numFmtId="0" xfId="0" applyAlignment="1" applyBorder="1" applyFont="1">
      <alignment readingOrder="0" shrinkToFit="0" vertical="center" wrapText="0"/>
    </xf>
    <xf borderId="6" fillId="0" fontId="2" numFmtId="0" xfId="0" applyAlignment="1" applyBorder="1" applyFont="1">
      <alignment shrinkToFit="0" vertical="bottom" wrapText="0"/>
    </xf>
    <xf borderId="7" fillId="0" fontId="20" numFmtId="0" xfId="0" applyAlignment="1" applyBorder="1" applyFont="1">
      <alignment shrinkToFit="0" vertical="bottom" wrapText="0"/>
    </xf>
    <xf borderId="8" fillId="6" fontId="2" numFmtId="0" xfId="0" applyAlignment="1" applyBorder="1" applyFill="1" applyFont="1">
      <alignment readingOrder="0" shrinkToFit="0" vertical="bottom" wrapText="0"/>
    </xf>
    <xf borderId="7" fillId="0" fontId="2" numFmtId="0" xfId="0" applyAlignment="1" applyBorder="1" applyFont="1">
      <alignment shrinkToFit="0" vertical="bottom" wrapText="0"/>
    </xf>
    <xf borderId="7" fillId="0" fontId="4" numFmtId="0" xfId="0" applyAlignment="1" applyBorder="1" applyFont="1">
      <alignment readingOrder="0" shrinkToFit="0" vertical="bottom" wrapText="0"/>
    </xf>
    <xf borderId="7" fillId="0" fontId="21" numFmtId="0" xfId="0" applyAlignment="1" applyBorder="1" applyFont="1">
      <alignment readingOrder="0" shrinkToFit="0" vertical="bottom" wrapText="0"/>
    </xf>
    <xf borderId="7" fillId="0" fontId="2" numFmtId="0" xfId="0" applyAlignment="1" applyBorder="1" applyFont="1">
      <alignment horizontal="right" shrinkToFit="0" vertical="bottom" wrapText="0"/>
    </xf>
    <xf borderId="7" fillId="0" fontId="2" numFmtId="0" xfId="0" applyAlignment="1" applyBorder="1" applyFont="1">
      <alignment horizontal="right" shrinkToFit="0" vertical="bottom" wrapText="0"/>
    </xf>
    <xf borderId="9" fillId="0" fontId="2" numFmtId="0" xfId="0" applyAlignment="1" applyBorder="1" applyFont="1">
      <alignment horizontal="right" shrinkToFit="0" vertical="bottom" wrapText="0"/>
    </xf>
    <xf borderId="11" fillId="0" fontId="22" numFmtId="0" xfId="0" applyAlignment="1" applyBorder="1" applyFont="1">
      <alignment readingOrder="0" shrinkToFit="0" vertical="bottom" wrapText="0"/>
    </xf>
    <xf borderId="11" fillId="0" fontId="4" numFmtId="0" xfId="0" applyAlignment="1" applyBorder="1" applyFont="1">
      <alignment readingOrder="0" shrinkToFit="0" vertical="bottom" wrapText="0"/>
    </xf>
    <xf borderId="11" fillId="0" fontId="23" numFmtId="0" xfId="0" applyAlignment="1" applyBorder="1" applyFont="1">
      <alignment readingOrder="0" shrinkToFit="0" vertical="bottom" wrapText="0"/>
    </xf>
    <xf borderId="7" fillId="0" fontId="2" numFmtId="0" xfId="0" applyAlignment="1" applyBorder="1" applyFont="1">
      <alignment readingOrder="0" shrinkToFit="0" vertical="bottom" wrapText="0"/>
    </xf>
    <xf borderId="8" fillId="0" fontId="2" numFmtId="49" xfId="0" applyAlignment="1" applyBorder="1" applyFont="1" applyNumberFormat="1">
      <alignment readingOrder="0" shrinkToFit="0" vertical="bottom" wrapText="0"/>
    </xf>
    <xf borderId="7" fillId="0" fontId="2" numFmtId="0" xfId="0" applyAlignment="1" applyBorder="1" applyFont="1">
      <alignment readingOrder="0" shrinkToFit="0" vertical="bottom" wrapText="0"/>
    </xf>
    <xf borderId="9" fillId="0" fontId="2" numFmtId="0" xfId="0" applyAlignment="1" applyBorder="1" applyFont="1">
      <alignment readingOrder="0" shrinkToFit="0" vertical="bottom" wrapText="0"/>
    </xf>
    <xf borderId="11" fillId="0" fontId="2" numFmtId="0" xfId="0" applyAlignment="1" applyBorder="1" applyFont="1">
      <alignment readingOrder="0" shrinkToFit="0" vertical="bottom" wrapText="0"/>
    </xf>
    <xf borderId="11"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11" fillId="0" fontId="2" numFmtId="0" xfId="0" applyAlignment="1" applyBorder="1" applyFont="1">
      <alignment readingOrder="0" shrinkToFit="0" vertical="bottom" wrapText="0"/>
    </xf>
    <xf borderId="11" fillId="0" fontId="3" numFmtId="0" xfId="0" applyAlignment="1" applyBorder="1" applyFont="1">
      <alignment readingOrder="0" shrinkToFit="0" vertical="center" wrapText="0"/>
    </xf>
    <xf borderId="12" fillId="0" fontId="3" numFmtId="0" xfId="0" applyAlignment="1" applyBorder="1" applyFont="1">
      <alignment readingOrder="0" shrinkToFit="0" vertical="center" wrapText="0"/>
    </xf>
    <xf borderId="8" fillId="0" fontId="2" numFmtId="0" xfId="0" applyAlignment="1" applyBorder="1" applyFont="1">
      <alignment readingOrder="0" shrinkToFit="0" vertical="bottom" wrapText="1"/>
    </xf>
    <xf borderId="7" fillId="0" fontId="4" numFmtId="0" xfId="0" applyAlignment="1" applyBorder="1" applyFont="1">
      <alignment readingOrder="0" shrinkToFit="0" vertical="bottom" wrapText="1"/>
    </xf>
    <xf borderId="8" fillId="0" fontId="4" numFmtId="0" xfId="0" applyAlignment="1" applyBorder="1" applyFont="1">
      <alignment readingOrder="0" shrinkToFit="0" vertical="bottom" wrapText="0"/>
    </xf>
    <xf borderId="11" fillId="0" fontId="4" numFmtId="0" xfId="0" applyAlignment="1" applyBorder="1" applyFont="1">
      <alignment readingOrder="0" shrinkToFit="0" vertical="bottom" wrapText="1"/>
    </xf>
    <xf borderId="8" fillId="5" fontId="2" numFmtId="0" xfId="0" applyAlignment="1" applyBorder="1" applyFont="1">
      <alignment readingOrder="0" shrinkToFit="0" vertical="bottom" wrapText="0"/>
    </xf>
    <xf borderId="8" fillId="0" fontId="2" numFmtId="0" xfId="0" applyAlignment="1" applyBorder="1" applyFont="1">
      <alignment readingOrder="0" shrinkToFit="0" vertical="bottom" wrapText="1"/>
    </xf>
    <xf borderId="7" fillId="0" fontId="3" numFmtId="0" xfId="0" applyAlignment="1" applyBorder="1" applyFont="1">
      <alignment shrinkToFit="0" vertical="center" wrapText="0"/>
    </xf>
    <xf borderId="6" fillId="4" fontId="24" numFmtId="0" xfId="0" applyAlignment="1" applyBorder="1" applyFont="1">
      <alignment readingOrder="0" shrinkToFit="0" vertical="bottom" wrapText="0"/>
    </xf>
    <xf borderId="7" fillId="4" fontId="25" numFmtId="0" xfId="0" applyAlignment="1" applyBorder="1" applyFont="1">
      <alignment readingOrder="0" shrinkToFit="0" vertical="bottom" wrapText="0"/>
    </xf>
    <xf borderId="8" fillId="6" fontId="24" numFmtId="0" xfId="0" applyAlignment="1" applyBorder="1" applyFont="1">
      <alignment readingOrder="0" shrinkToFit="0" vertical="bottom" wrapText="0"/>
    </xf>
    <xf quotePrefix="1" borderId="7" fillId="4" fontId="24" numFmtId="0" xfId="0" applyAlignment="1" applyBorder="1" applyFont="1">
      <alignment readingOrder="0" shrinkToFit="0" vertical="bottom" wrapText="0"/>
    </xf>
    <xf borderId="7" fillId="4" fontId="26" numFmtId="0" xfId="0" applyAlignment="1" applyBorder="1" applyFont="1">
      <alignment shrinkToFit="0" vertical="bottom" wrapText="0"/>
    </xf>
    <xf borderId="7" fillId="4" fontId="2" numFmtId="0" xfId="0" applyAlignment="1" applyBorder="1" applyFont="1">
      <alignment shrinkToFit="0" vertical="bottom" wrapText="0"/>
    </xf>
    <xf borderId="8" fillId="6" fontId="26" numFmtId="49" xfId="0" applyAlignment="1" applyBorder="1" applyFont="1" applyNumberFormat="1">
      <alignment horizontal="right" shrinkToFit="0" vertical="bottom" wrapText="0"/>
    </xf>
    <xf borderId="7" fillId="4" fontId="24" numFmtId="0" xfId="0" applyAlignment="1" applyBorder="1" applyFont="1">
      <alignment horizontal="right" shrinkToFit="0" vertical="bottom" wrapText="0"/>
    </xf>
    <xf borderId="7" fillId="4" fontId="27" numFmtId="0" xfId="0" applyAlignment="1" applyBorder="1" applyFont="1">
      <alignment readingOrder="0" shrinkToFit="0" vertical="bottom" wrapText="1"/>
    </xf>
    <xf borderId="8" fillId="6" fontId="27" numFmtId="0" xfId="0" applyAlignment="1" applyBorder="1" applyFont="1">
      <alignment readingOrder="0" shrinkToFit="0" vertical="bottom" wrapText="0"/>
    </xf>
    <xf borderId="7" fillId="4" fontId="28" numFmtId="0" xfId="0" applyAlignment="1" applyBorder="1" applyFont="1">
      <alignment shrinkToFit="0" vertical="center" wrapText="0"/>
    </xf>
    <xf borderId="7" fillId="4" fontId="29" numFmtId="0" xfId="0" applyAlignment="1" applyBorder="1" applyFont="1">
      <alignment readingOrder="0" shrinkToFit="0" vertical="center" wrapText="0"/>
    </xf>
    <xf borderId="7" fillId="4" fontId="2" numFmtId="0" xfId="0" applyAlignment="1" applyBorder="1" applyFont="1">
      <alignment shrinkToFit="0" vertical="bottom" wrapText="0"/>
    </xf>
    <xf borderId="7" fillId="4" fontId="24" numFmtId="0" xfId="0" applyAlignment="1" applyBorder="1" applyFont="1">
      <alignment readingOrder="0" shrinkToFit="0" vertical="bottom" wrapText="0"/>
    </xf>
    <xf borderId="9" fillId="4" fontId="2" numFmtId="0" xfId="0" applyAlignment="1" applyBorder="1" applyFont="1">
      <alignment shrinkToFit="0" vertical="bottom" wrapText="0"/>
    </xf>
    <xf borderId="10" fillId="0" fontId="30" numFmtId="0" xfId="0" applyAlignment="1" applyBorder="1" applyFont="1">
      <alignment readingOrder="0" shrinkToFit="0" vertical="bottom" wrapText="0"/>
    </xf>
    <xf borderId="13" fillId="0" fontId="2" numFmtId="0" xfId="0" applyAlignment="1" applyBorder="1" applyFont="1">
      <alignment readingOrder="0" shrinkToFit="0" vertical="bottom" wrapText="0"/>
    </xf>
    <xf borderId="14" fillId="0" fontId="31" numFmtId="0" xfId="0" applyAlignment="1" applyBorder="1" applyFont="1">
      <alignment readingOrder="0" shrinkToFit="0" vertical="bottom" wrapText="0"/>
    </xf>
    <xf borderId="15" fillId="0" fontId="2" numFmtId="0" xfId="0" applyAlignment="1" applyBorder="1" applyFont="1">
      <alignment readingOrder="0" shrinkToFit="0" vertical="bottom" wrapText="0"/>
    </xf>
    <xf borderId="14" fillId="0" fontId="2" numFmtId="0" xfId="0" applyAlignment="1" applyBorder="1" applyFont="1">
      <alignment readingOrder="0" shrinkToFit="0" vertical="bottom" wrapText="0"/>
    </xf>
    <xf borderId="14" fillId="0" fontId="1" numFmtId="0" xfId="0" applyAlignment="1" applyBorder="1" applyFont="1">
      <alignment readingOrder="0" shrinkToFit="0" vertical="bottom" wrapText="0"/>
    </xf>
    <xf borderId="14" fillId="0" fontId="1" numFmtId="0" xfId="0" applyAlignment="1" applyBorder="1" applyFont="1">
      <alignment readingOrder="0" shrinkToFit="0" vertical="bottom" wrapText="0"/>
    </xf>
    <xf borderId="15" fillId="5" fontId="2" numFmtId="0" xfId="0" applyAlignment="1" applyBorder="1" applyFont="1">
      <alignment readingOrder="0" shrinkToFit="0" vertical="bottom" wrapText="0"/>
    </xf>
    <xf borderId="14" fillId="0" fontId="2" numFmtId="0" xfId="0" applyAlignment="1" applyBorder="1" applyFont="1">
      <alignment readingOrder="0" shrinkToFit="0" vertical="bottom" wrapText="0"/>
    </xf>
    <xf borderId="14" fillId="0" fontId="4" numFmtId="0" xfId="0" applyAlignment="1" applyBorder="1" applyFont="1">
      <alignment readingOrder="0" shrinkToFit="0" vertical="bottom" wrapText="1"/>
    </xf>
    <xf borderId="15" fillId="0" fontId="4" numFmtId="0" xfId="0" applyAlignment="1" applyBorder="1" applyFont="1">
      <alignment readingOrder="0" shrinkToFit="0" vertical="bottom" wrapText="0"/>
    </xf>
    <xf borderId="14"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2" numFmtId="0" xfId="0" applyAlignment="1" applyBorder="1" applyFont="1">
      <alignment readingOrder="0" shrinkToFit="0" vertical="bottom" wrapText="0"/>
    </xf>
    <xf borderId="16" fillId="0" fontId="2" numFmtId="0" xfId="0" applyAlignment="1" applyBorder="1" applyFont="1">
      <alignment readingOrder="0" shrinkToFit="0" vertical="bottom" wrapText="0"/>
    </xf>
    <xf borderId="0" fillId="0" fontId="1" numFmtId="0" xfId="0" applyAlignment="1" applyFont="1">
      <alignment readingOrder="0" vertical="bottom"/>
    </xf>
    <xf borderId="0" fillId="5" fontId="2" numFmtId="49" xfId="0" applyAlignment="1" applyFont="1" applyNumberFormat="1">
      <alignment readingOrder="0" vertical="bottom"/>
    </xf>
    <xf borderId="0" fillId="5" fontId="3" numFmtId="49" xfId="0" applyFont="1" applyNumberFormat="1"/>
    <xf borderId="0" fillId="0" fontId="4" numFmtId="0" xfId="0" applyAlignment="1" applyFont="1">
      <alignment readingOrder="0" vertical="bottom"/>
    </xf>
    <xf borderId="0" fillId="0" fontId="4" numFmtId="0" xfId="0" applyAlignment="1" applyFont="1">
      <alignment shrinkToFit="0" vertical="bottom" wrapText="1"/>
    </xf>
    <xf borderId="0" fillId="0" fontId="32" numFmtId="0" xfId="0" applyAlignment="1" applyFont="1">
      <alignment readingOrder="0" vertical="bottom"/>
    </xf>
    <xf borderId="0" fillId="0" fontId="19" numFmtId="0" xfId="0" applyAlignment="1" applyFont="1">
      <alignment readingOrder="0" vertical="bottom"/>
    </xf>
    <xf borderId="0" fillId="0" fontId="33" numFmtId="0" xfId="0" applyAlignment="1" applyFont="1">
      <alignment readingOrder="0"/>
    </xf>
    <xf borderId="0" fillId="0" fontId="2" numFmtId="0" xfId="0" applyAlignment="1" applyFont="1">
      <alignment readingOrder="0" shrinkToFit="0" vertical="bottom" wrapText="0"/>
    </xf>
    <xf borderId="0" fillId="0" fontId="34" numFmtId="0" xfId="0" applyAlignment="1" applyFont="1">
      <alignment readingOrder="0" shrinkToFit="0" vertical="bottom" wrapText="1"/>
    </xf>
    <xf borderId="0" fillId="0" fontId="35" numFmtId="0" xfId="0" applyAlignment="1" applyFont="1">
      <alignment readingOrder="0"/>
    </xf>
    <xf borderId="0" fillId="0" fontId="36" numFmtId="0" xfId="0" applyAlignment="1" applyFont="1">
      <alignment readingOrder="0" vertical="bottom"/>
    </xf>
    <xf borderId="0" fillId="7" fontId="2" numFmtId="0" xfId="0" applyAlignment="1" applyFill="1" applyFont="1">
      <alignment readingOrder="0" vertical="bottom"/>
    </xf>
    <xf borderId="0" fillId="7" fontId="37"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vertical="bottom"/>
    </xf>
    <xf borderId="0" fillId="7" fontId="3" numFmtId="0" xfId="0" applyFont="1"/>
    <xf borderId="0" fillId="4" fontId="38" numFmtId="0" xfId="0" applyAlignment="1" applyFont="1">
      <alignment horizontal="right" readingOrder="0" shrinkToFit="0" vertical="bottom" wrapText="0"/>
    </xf>
    <xf borderId="0" fillId="4" fontId="39" numFmtId="0" xfId="0" applyAlignment="1" applyFont="1">
      <alignment horizontal="left" readingOrder="0" shrinkToFit="0" vertical="bottom" wrapText="0"/>
    </xf>
    <xf borderId="0" fillId="4" fontId="40" numFmtId="0" xfId="0" applyAlignment="1" applyFont="1">
      <alignment horizontal="left" readingOrder="0" shrinkToFit="0" vertical="bottom" wrapText="0"/>
    </xf>
    <xf borderId="0" fillId="8" fontId="39" numFmtId="0" xfId="0" applyAlignment="1" applyFill="1" applyFont="1">
      <alignment horizontal="left" readingOrder="0" shrinkToFit="0" vertical="top" wrapText="0"/>
    </xf>
    <xf borderId="0" fillId="0" fontId="39" numFmtId="0" xfId="0" applyAlignment="1" applyFont="1">
      <alignment horizontal="left" readingOrder="0" shrinkToFit="0" vertical="top" wrapText="0"/>
    </xf>
    <xf borderId="0" fillId="0" fontId="41" numFmtId="0" xfId="0" applyAlignment="1" applyFont="1">
      <alignment horizontal="left" readingOrder="0" shrinkToFit="0" vertical="top" wrapText="1"/>
    </xf>
    <xf borderId="0" fillId="4" fontId="39" numFmtId="0" xfId="0" applyAlignment="1" applyFont="1">
      <alignment horizontal="right" readingOrder="0" shrinkToFit="0" vertical="bottom" wrapText="0"/>
    </xf>
    <xf borderId="0" fillId="4" fontId="39" numFmtId="0" xfId="0" applyAlignment="1" applyFont="1">
      <alignment horizontal="left" readingOrder="0" shrinkToFit="0" vertical="bottom" wrapText="1"/>
    </xf>
    <xf borderId="0" fillId="4" fontId="39" numFmtId="0" xfId="0" applyAlignment="1" applyFont="1">
      <alignment horizontal="left" shrinkToFit="0" vertical="bottom" wrapText="0"/>
    </xf>
    <xf borderId="0" fillId="0" fontId="42" numFmtId="0" xfId="0" applyAlignment="1" applyFont="1">
      <alignment readingOrder="0"/>
    </xf>
    <xf borderId="0" fillId="0" fontId="4" numFmtId="0" xfId="0" applyAlignment="1" applyFont="1">
      <alignment readingOrder="0" shrinkToFit="0" vertical="bottom" wrapText="1"/>
    </xf>
    <xf borderId="0" fillId="9" fontId="43" numFmtId="0" xfId="0" applyAlignment="1" applyFill="1" applyFont="1">
      <alignment horizontal="right" vertical="bottom"/>
    </xf>
    <xf borderId="0" fillId="9" fontId="43" numFmtId="0" xfId="0" applyAlignment="1" applyFont="1">
      <alignment vertical="bottom"/>
    </xf>
    <xf borderId="0" fillId="9" fontId="44" numFmtId="0" xfId="0" applyAlignment="1" applyFont="1">
      <alignment vertical="bottom"/>
    </xf>
    <xf borderId="0" fillId="6" fontId="43" numFmtId="0" xfId="0" applyAlignment="1" applyFont="1">
      <alignment vertical="bottom"/>
    </xf>
    <xf borderId="0" fillId="9" fontId="2" numFmtId="0" xfId="0" applyAlignment="1" applyFont="1">
      <alignment vertical="bottom"/>
    </xf>
    <xf borderId="0" fillId="9" fontId="45" numFmtId="0" xfId="0" applyAlignment="1" applyFont="1">
      <alignment shrinkToFit="0" vertical="bottom" wrapText="1"/>
    </xf>
    <xf borderId="0" fillId="0" fontId="2" numFmtId="0" xfId="0" applyAlignment="1" applyFont="1">
      <alignment horizontal="right" vertical="bottom"/>
    </xf>
    <xf borderId="0" fillId="0" fontId="46" numFmtId="0" xfId="0" applyAlignment="1" applyFont="1">
      <alignment vertical="bottom"/>
    </xf>
    <xf borderId="0" fillId="6" fontId="2" numFmtId="0" xfId="0" applyAlignment="1" applyFont="1">
      <alignment vertical="bottom"/>
    </xf>
    <xf borderId="0" fillId="6" fontId="2" numFmtId="0" xfId="0" applyAlignment="1" applyFont="1">
      <alignment shrinkToFit="0" vertical="bottom" wrapText="0"/>
    </xf>
    <xf borderId="0" fillId="4" fontId="2" numFmtId="0" xfId="0" applyAlignment="1" applyFont="1">
      <alignment horizontal="right" vertical="bottom"/>
    </xf>
    <xf borderId="0" fillId="4" fontId="2" numFmtId="0" xfId="0" applyAlignment="1" applyFont="1">
      <alignment vertical="bottom"/>
    </xf>
    <xf borderId="0" fillId="4" fontId="47" numFmtId="0" xfId="0" applyAlignment="1" applyFont="1">
      <alignment vertical="bottom"/>
    </xf>
    <xf borderId="0" fillId="6" fontId="2" numFmtId="0" xfId="0" applyAlignment="1" applyFont="1">
      <alignment vertical="top"/>
    </xf>
    <xf borderId="0" fillId="0" fontId="2" numFmtId="0" xfId="0" applyAlignment="1" applyFont="1">
      <alignment vertical="top"/>
    </xf>
    <xf borderId="0" fillId="0" fontId="48" numFmtId="0" xfId="0" applyAlignment="1" applyFont="1">
      <alignment vertical="bottom"/>
    </xf>
    <xf borderId="0" fillId="6" fontId="2" numFmtId="0" xfId="0" applyAlignment="1" applyFont="1">
      <alignment horizontal="right" vertical="bottom"/>
    </xf>
    <xf borderId="0" fillId="0" fontId="2" numFmtId="49" xfId="0" applyAlignment="1" applyFont="1" applyNumberFormat="1">
      <alignment vertical="bottom"/>
    </xf>
    <xf borderId="0" fillId="0" fontId="19" numFmtId="0" xfId="0" applyAlignment="1" applyFont="1">
      <alignment horizontal="right" vertical="bottom"/>
    </xf>
    <xf borderId="0" fillId="6" fontId="2" numFmtId="49" xfId="0" applyAlignment="1" applyFont="1" applyNumberFormat="1">
      <alignment vertical="bottom"/>
    </xf>
    <xf borderId="0" fillId="0" fontId="2" numFmtId="49" xfId="0" applyAlignment="1" applyFont="1" applyNumberFormat="1">
      <alignment readingOrder="0" vertical="bottom"/>
    </xf>
    <xf borderId="0" fillId="0" fontId="8" numFmtId="0" xfId="0" applyAlignment="1" applyFont="1">
      <alignment readingOrder="0"/>
    </xf>
    <xf borderId="0" fillId="0" fontId="49" numFmtId="0" xfId="0" applyAlignment="1" applyFont="1">
      <alignment vertical="bottom"/>
    </xf>
    <xf borderId="0" fillId="0" fontId="50" numFmtId="0" xfId="0" applyAlignment="1" applyFont="1">
      <alignment readingOrder="0"/>
    </xf>
    <xf borderId="0" fillId="0" fontId="51" numFmtId="0" xfId="0" applyAlignment="1" applyFont="1">
      <alignment vertical="bottom"/>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urrent Buyer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A50" displayName="Table1" name="Table1" id="1">
  <autoFilter ref="$A$1:$AA$50">
    <filterColumn colId="4">
      <filters>
        <filter val="Active"/>
        <filter val="Direct Purchase, Active, Wholesaler"/>
        <filter val="Wholesaler"/>
        <filter val="Wholesaler, Direct Purchase"/>
        <filter val="TEST"/>
        <filter val="Active, Wholesaler, Direct Purchase"/>
        <filter val="TEST, Licensed Agent"/>
        <filter val="Active, Direct Purchase, Wholesaler"/>
      </filters>
    </filterColumn>
  </autoFilter>
  <tableColumns count="27">
    <tableColumn name="Company Name" id="1"/>
    <tableColumn name="HS Company URL" id="2"/>
    <tableColumn name="Offer Types" id="3"/>
    <tableColumn name="Coverage Type (AI)" id="4"/>
    <tableColumn name="Investor Tags" id="5"/>
    <tableColumn name="Reason for Freeze" id="6"/>
    <tableColumn name="Tier" id="7"/>
    <tableColumn name="Weekly Cap" id="8"/>
    <tableColumn name="Buy Box" id="9"/>
    <tableColumn name="Direct Purchase" id="10"/>
    <tableColumn name="Primary Markets" id="11"/>
    <tableColumn name="Secondary Markets" id="12"/>
    <tableColumn name="Cold" id="13"/>
    <tableColumn name="Main POC" id="14"/>
    <tableColumn name="ID" id="15"/>
    <tableColumn name="Coverage Type" id="16"/>
    <tableColumn name="Column 1" id="17"/>
    <tableColumn name="Column 2" id="18"/>
    <tableColumn name="Column 3" id="19"/>
    <tableColumn name="Column 4" id="20"/>
    <tableColumn name="Column 5" id="21"/>
    <tableColumn name="Column 6" id="22"/>
    <tableColumn name="Column 7" id="23"/>
    <tableColumn name="Column 8" id="24"/>
    <tableColumn name="Column 9" id="25"/>
    <tableColumn name="Column 10" id="26"/>
    <tableColumn name="Column 11" id="27"/>
  </tableColumns>
  <tableStyleInfo name="Current Buy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app.hubspot.com/contacts/3298701/record/0-2/34704950070?eschref=%2Fcontacts%2F3298701%2Frecord%2F0-1%2F126580987969" TargetMode="External"/><Relationship Id="rId10" Type="http://schemas.openxmlformats.org/officeDocument/2006/relationships/hyperlink" Target="https://app.hubspot.com/contacts/3298701/record/0-2/32865135451?eschref=%2Fcontacts%2F3298701%2Frecord%2F0-1%2F118519235390" TargetMode="External"/><Relationship Id="rId13" Type="http://schemas.openxmlformats.org/officeDocument/2006/relationships/drawing" Target="../drawings/drawing1.xml"/><Relationship Id="rId12" Type="http://schemas.openxmlformats.org/officeDocument/2006/relationships/hyperlink" Target="https://app.hubspot.com/contacts/3298701/record/0-2/39895735971/" TargetMode="External"/><Relationship Id="rId1" Type="http://schemas.openxmlformats.org/officeDocument/2006/relationships/hyperlink" Target="https://app.hubspot.com/contacts/3298701/record/0-1/849038051" TargetMode="External"/><Relationship Id="rId2" Type="http://schemas.openxmlformats.org/officeDocument/2006/relationships/hyperlink" Target="https://app.hubspot.com/contacts/3298701/record/0-1/11908883459" TargetMode="External"/><Relationship Id="rId3" Type="http://schemas.openxmlformats.org/officeDocument/2006/relationships/hyperlink" Target="https://app.hubspot.com/contacts/3298701/record/0-1/921723351" TargetMode="External"/><Relationship Id="rId4" Type="http://schemas.openxmlformats.org/officeDocument/2006/relationships/hyperlink" Target="https://app.hubspot.com/contacts/3298701/record/0-1/38890486037" TargetMode="External"/><Relationship Id="rId9" Type="http://schemas.openxmlformats.org/officeDocument/2006/relationships/hyperlink" Target="https://app.hubspot.com/contacts/3298701/record/0-1/899058301" TargetMode="External"/><Relationship Id="rId5" Type="http://schemas.openxmlformats.org/officeDocument/2006/relationships/hyperlink" Target="https://app.hubspot.com/contacts/3298701/record/0-1/11908883459" TargetMode="External"/><Relationship Id="rId6" Type="http://schemas.openxmlformats.org/officeDocument/2006/relationships/hyperlink" Target="https://app.hubspot.com/contacts/3298701/record/0-2/37821342302/" TargetMode="External"/><Relationship Id="rId7" Type="http://schemas.openxmlformats.org/officeDocument/2006/relationships/hyperlink" Target="https://app.hubspot.com/contacts/3298701/record/0-1/8314362997" TargetMode="External"/><Relationship Id="rId8" Type="http://schemas.openxmlformats.org/officeDocument/2006/relationships/hyperlink" Target="https://app.hubspot.com/contacts/3298701/record/0-1/3889048603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pp.hubspot.com/contacts/3298701/record/0-2/32865113709?eschref=%2Fcontacts%2F3298701%2Frecord%2F0-1%2F118327721490" TargetMode="External"/><Relationship Id="rId42" Type="http://schemas.openxmlformats.org/officeDocument/2006/relationships/hyperlink" Target="https://app.hubspot.com/contacts/3298701/record/0-2/32865135451?eschref=%2Fcontacts%2F3298701%2Frecord%2F0-1%2F118519235390" TargetMode="External"/><Relationship Id="rId41" Type="http://schemas.openxmlformats.org/officeDocument/2006/relationships/hyperlink" Target="https://app.hubspot.com/contacts/3298701/record/0-1/118327721490" TargetMode="External"/><Relationship Id="rId44" Type="http://schemas.openxmlformats.org/officeDocument/2006/relationships/hyperlink" Target="https://app.hubspot.com/contacts/3298701/record/0-2/32862428220?eschref=%2Fcontacts%2F3298701%2Frecord%2F0-1%2F118570653857" TargetMode="External"/><Relationship Id="rId43" Type="http://schemas.openxmlformats.org/officeDocument/2006/relationships/hyperlink" Target="https://app.hubspot.com/contacts/3298701/record/0-1/118519235390" TargetMode="External"/><Relationship Id="rId46" Type="http://schemas.openxmlformats.org/officeDocument/2006/relationships/hyperlink" Target="https://app.hubspot.com/contacts/3298701/record/0-2/33048564755?eschref=%2Fcontacts%2F3298701%2Frecord%2F0-1%2F118763633155" TargetMode="External"/><Relationship Id="rId45" Type="http://schemas.openxmlformats.org/officeDocument/2006/relationships/hyperlink" Target="https://app.hubspot.com/contacts/3298701/record/0-1/118570653857" TargetMode="External"/><Relationship Id="rId48" Type="http://schemas.openxmlformats.org/officeDocument/2006/relationships/hyperlink" Target="https://app.hubspot.com/contacts/3298701/record/0-2/33840257191?eschref=%2Fcontacts%2F3298701%2Frecord%2F0-1%2F115859788672" TargetMode="External"/><Relationship Id="rId47" Type="http://schemas.openxmlformats.org/officeDocument/2006/relationships/hyperlink" Target="https://app.hubspot.com/contacts/3298701/record/0-1/118763633155" TargetMode="External"/><Relationship Id="rId49" Type="http://schemas.openxmlformats.org/officeDocument/2006/relationships/hyperlink" Target="https://app.hubspot.com/contacts/3298701/record/0-1/115859788672" TargetMode="External"/><Relationship Id="rId100" Type="http://schemas.openxmlformats.org/officeDocument/2006/relationships/table" Target="../tables/table1.xml"/><Relationship Id="rId31" Type="http://schemas.openxmlformats.org/officeDocument/2006/relationships/hyperlink" Target="https://app.hubspot.com/contacts/3298701/record/0-2/31417873676" TargetMode="External"/><Relationship Id="rId30" Type="http://schemas.openxmlformats.org/officeDocument/2006/relationships/hyperlink" Target="https://app.hubspot.com/contacts/3298701/record/0-2/31417873676" TargetMode="External"/><Relationship Id="rId33" Type="http://schemas.openxmlformats.org/officeDocument/2006/relationships/hyperlink" Target="https://app.hubspot.com/contacts/3298701/record/0-2/31461256753" TargetMode="External"/><Relationship Id="rId32" Type="http://schemas.openxmlformats.org/officeDocument/2006/relationships/hyperlink" Target="https://app.hubspot.com/contacts/3298701/record/0-2/31461256753" TargetMode="External"/><Relationship Id="rId35" Type="http://schemas.openxmlformats.org/officeDocument/2006/relationships/hyperlink" Target="https://app.hubspot.com/contacts/3298701/record/0-1/908114752" TargetMode="External"/><Relationship Id="rId34" Type="http://schemas.openxmlformats.org/officeDocument/2006/relationships/hyperlink" Target="https://app.hubspot.com/contacts/3298701/record/0-2/31944926532" TargetMode="External"/><Relationship Id="rId37" Type="http://schemas.openxmlformats.org/officeDocument/2006/relationships/hyperlink" Target="https://app.hubspot.com/contacts/3298701/record/0-1/110715887152" TargetMode="External"/><Relationship Id="rId36" Type="http://schemas.openxmlformats.org/officeDocument/2006/relationships/hyperlink" Target="https://app.hubspot.com/contacts/3298701/record/0-2/32424388189" TargetMode="External"/><Relationship Id="rId39" Type="http://schemas.openxmlformats.org/officeDocument/2006/relationships/hyperlink" Target="https://app.hubspot.com/contacts/3298701/record/0-1/116270932360" TargetMode="External"/><Relationship Id="rId38" Type="http://schemas.openxmlformats.org/officeDocument/2006/relationships/hyperlink" Target="https://app.hubspot.com/contacts/3298701/record/0-1/116270932360/" TargetMode="External"/><Relationship Id="rId20" Type="http://schemas.openxmlformats.org/officeDocument/2006/relationships/hyperlink" Target="https://app.hubspot.com/contacts/3298701/record/0-1/60361064050" TargetMode="External"/><Relationship Id="rId22" Type="http://schemas.openxmlformats.org/officeDocument/2006/relationships/hyperlink" Target="https://app.hubspot.com/contacts/3298701/record/0-1/38890486037" TargetMode="External"/><Relationship Id="rId21" Type="http://schemas.openxmlformats.org/officeDocument/2006/relationships/hyperlink" Target="https://app.hubspot.com/contacts/3298701/record/0-1/38890486037" TargetMode="External"/><Relationship Id="rId24" Type="http://schemas.openxmlformats.org/officeDocument/2006/relationships/hyperlink" Target="https://app.hubspot.com/contacts/3298701/record/0-1/899058301" TargetMode="External"/><Relationship Id="rId23" Type="http://schemas.openxmlformats.org/officeDocument/2006/relationships/hyperlink" Target="https://app.hubspot.com/contacts/3298701/record/0-1/54550025841" TargetMode="External"/><Relationship Id="rId26" Type="http://schemas.openxmlformats.org/officeDocument/2006/relationships/hyperlink" Target="https://app.hubspot.com/contacts/3298701/record/0-1/77096136525" TargetMode="External"/><Relationship Id="rId25" Type="http://schemas.openxmlformats.org/officeDocument/2006/relationships/hyperlink" Target="https://app.hubspot.com/contacts/3298701/record/0-1/899058301" TargetMode="External"/><Relationship Id="rId28" Type="http://schemas.openxmlformats.org/officeDocument/2006/relationships/hyperlink" Target="https://app.hubspot.com/contacts/3298701/record/0-2/31294596096" TargetMode="External"/><Relationship Id="rId27" Type="http://schemas.openxmlformats.org/officeDocument/2006/relationships/hyperlink" Target="https://app.hubspot.com/contacts/3298701/record/0-1/77096136525" TargetMode="External"/><Relationship Id="rId29" Type="http://schemas.openxmlformats.org/officeDocument/2006/relationships/hyperlink" Target="https://app.hubspot.com/contacts/3298701/record/0-1/105338790702" TargetMode="External"/><Relationship Id="rId95" Type="http://schemas.openxmlformats.org/officeDocument/2006/relationships/hyperlink" Target="https://app.hubspot.com/contacts/3298701/record/0-2/40121929533?eschref=%2Fcontacts%2F3298701%2Frecord%2F0-1%2F156514921118" TargetMode="External"/><Relationship Id="rId94" Type="http://schemas.openxmlformats.org/officeDocument/2006/relationships/hyperlink" Target="http://helpinghomes.co" TargetMode="External"/><Relationship Id="rId97" Type="http://schemas.openxmlformats.org/officeDocument/2006/relationships/hyperlink" Target="https://app.hubspot.com/contacts/3298701/record/0-2/35876044181/" TargetMode="External"/><Relationship Id="rId96" Type="http://schemas.openxmlformats.org/officeDocument/2006/relationships/hyperlink" Target="https://app.hubspot.com/contacts/3298701/record/0-1/156514921118" TargetMode="External"/><Relationship Id="rId11" Type="http://schemas.openxmlformats.org/officeDocument/2006/relationships/hyperlink" Target="https://app.hubspot.com/contacts/3298701/record/0-1/938142701" TargetMode="External"/><Relationship Id="rId10" Type="http://schemas.openxmlformats.org/officeDocument/2006/relationships/hyperlink" Target="https://app.hubspot.com/contacts/3298701/record/0-1/863821401" TargetMode="External"/><Relationship Id="rId98" Type="http://schemas.openxmlformats.org/officeDocument/2006/relationships/drawing" Target="../drawings/drawing2.xml"/><Relationship Id="rId13" Type="http://schemas.openxmlformats.org/officeDocument/2006/relationships/hyperlink" Target="https://app.hubspot.com/contacts/3298701/record/0-1/8314362997" TargetMode="External"/><Relationship Id="rId12" Type="http://schemas.openxmlformats.org/officeDocument/2006/relationships/hyperlink" Target="https://app.hubspot.com/contacts/3298701/record/0-1/938142701" TargetMode="External"/><Relationship Id="rId91" Type="http://schemas.openxmlformats.org/officeDocument/2006/relationships/hyperlink" Target="https://app.hubspot.com/contacts/3298701/record/0-1/156218700831" TargetMode="External"/><Relationship Id="rId90" Type="http://schemas.openxmlformats.org/officeDocument/2006/relationships/hyperlink" Target="https://app.hubspot.com/contacts/3298701/record/0-2/40201550752?eschref=%2Fcontacts%2F3298701%2Frecord%2F0-1%2F156218700831" TargetMode="External"/><Relationship Id="rId93" Type="http://schemas.openxmlformats.org/officeDocument/2006/relationships/hyperlink" Target="https://app.hubspot.com/contacts/3298701/record/0-1/158255425289/" TargetMode="External"/><Relationship Id="rId92" Type="http://schemas.openxmlformats.org/officeDocument/2006/relationships/hyperlink" Target="https://app.hubspot.com/contacts/3298701/record/0-2/40121959596?eschref=%2Fcontacts%2F3298701%2Frecord%2F0-1%2F158255425289%2F" TargetMode="External"/><Relationship Id="rId15" Type="http://schemas.openxmlformats.org/officeDocument/2006/relationships/hyperlink" Target="https://app.hubspot.com/contacts/3298701/record/0-1/29079347109" TargetMode="External"/><Relationship Id="rId14" Type="http://schemas.openxmlformats.org/officeDocument/2006/relationships/hyperlink" Target="https://app.hubspot.com/contacts/3298701/record/0-1/90551503007" TargetMode="External"/><Relationship Id="rId17" Type="http://schemas.openxmlformats.org/officeDocument/2006/relationships/hyperlink" Target="https://app.hubspot.com/contacts/3298701/record/0-1/23553278760" TargetMode="External"/><Relationship Id="rId16" Type="http://schemas.openxmlformats.org/officeDocument/2006/relationships/hyperlink" Target="https://app.hubspot.com/contacts/3298701/record/0-1/29079347109" TargetMode="External"/><Relationship Id="rId19" Type="http://schemas.openxmlformats.org/officeDocument/2006/relationships/hyperlink" Target="https://app.hubspot.com/contacts/3298701/record/0-1/60361064050" TargetMode="External"/><Relationship Id="rId18" Type="http://schemas.openxmlformats.org/officeDocument/2006/relationships/hyperlink" Target="https://app.hubspot.com/contacts/3298701/record/0-1/23553278760?eschref=%2Fcontacts%2F3298701%2Frecord%2F0-1%2F23260229773" TargetMode="External"/><Relationship Id="rId84" Type="http://schemas.openxmlformats.org/officeDocument/2006/relationships/hyperlink" Target="https://app.hubspot.com/contacts/3298701/record/0-2/39777106035/" TargetMode="External"/><Relationship Id="rId83" Type="http://schemas.openxmlformats.org/officeDocument/2006/relationships/hyperlink" Target="https://app.hubspot.com/contacts/3298701/record/0-1/154349398120?eschref=%2Fcontacts%2F3298701%2Frecord%2F0-2%2F39404648043" TargetMode="External"/><Relationship Id="rId86" Type="http://schemas.openxmlformats.org/officeDocument/2006/relationships/hyperlink" Target="https://app.hubspot.com/contacts/3298701/record/0-2/39767426600?eschref=%2Fcontacts%2F3298701%2Frecord%2F0-1%2F154902970015" TargetMode="External"/><Relationship Id="rId85" Type="http://schemas.openxmlformats.org/officeDocument/2006/relationships/hyperlink" Target="https://app.hubspot.com/contacts/3298701/record/0-1/154899962549?eschref=%2Fcontacts%2F3298701%2Frecord%2F0-2%2F39777106035%2F" TargetMode="External"/><Relationship Id="rId88" Type="http://schemas.openxmlformats.org/officeDocument/2006/relationships/hyperlink" Target="https://app.hubspot.com/contacts/3298701/record/0-2/39895735971/" TargetMode="External"/><Relationship Id="rId87" Type="http://schemas.openxmlformats.org/officeDocument/2006/relationships/hyperlink" Target="https://app.hubspot.com/contacts/3298701/record/0-1/154902970015" TargetMode="External"/><Relationship Id="rId89" Type="http://schemas.openxmlformats.org/officeDocument/2006/relationships/hyperlink" Target="https://app.hubspot.com/contacts/3298701/record/0-1/154886691359?eschref=%2Fcontacts%2F3298701%2Frecord%2F0-2%2F39895735971%2F" TargetMode="External"/><Relationship Id="rId80" Type="http://schemas.openxmlformats.org/officeDocument/2006/relationships/hyperlink" Target="https://app.hubspot.com/contacts/3298701/record/0-2/39089932814/" TargetMode="External"/><Relationship Id="rId82" Type="http://schemas.openxmlformats.org/officeDocument/2006/relationships/hyperlink" Target="https://app.hubspot.com/contacts/3298701/record/0-2/39404648043?eschref=%2Fcontacts%2F3298701%2Frecord%2F0-1%2F154349398120" TargetMode="External"/><Relationship Id="rId81" Type="http://schemas.openxmlformats.org/officeDocument/2006/relationships/hyperlink" Target="https://app.hubspot.com/contacts/3298701/record/0-1/12711595354?eschref=%2Fcontacts%2F3298701%2Frecord%2F0-2%2F39089932814%2F" TargetMode="External"/><Relationship Id="rId1" Type="http://schemas.openxmlformats.org/officeDocument/2006/relationships/hyperlink" Target="https://app.hubspot.com/contacts/3298701/record/0-1/933930351" TargetMode="External"/><Relationship Id="rId2" Type="http://schemas.openxmlformats.org/officeDocument/2006/relationships/hyperlink" Target="https://app.hubspot.com/contacts/3298701/record/0-1/933930351" TargetMode="External"/><Relationship Id="rId3" Type="http://schemas.openxmlformats.org/officeDocument/2006/relationships/hyperlink" Target="https://app.hubspot.com/contacts/3298701/record/0-1/849038051" TargetMode="External"/><Relationship Id="rId4" Type="http://schemas.openxmlformats.org/officeDocument/2006/relationships/hyperlink" Target="https://app.hubspot.com/contacts/3298701/record/0-1/118018020890" TargetMode="External"/><Relationship Id="rId9" Type="http://schemas.openxmlformats.org/officeDocument/2006/relationships/hyperlink" Target="https://app.hubspot.com/contacts/3298701/record/0-1/863821401" TargetMode="External"/><Relationship Id="rId5" Type="http://schemas.openxmlformats.org/officeDocument/2006/relationships/hyperlink" Target="https://app.hubspot.com/contacts/3298701/record/0-1/921723351" TargetMode="External"/><Relationship Id="rId6" Type="http://schemas.openxmlformats.org/officeDocument/2006/relationships/hyperlink" Target="https://app.hubspot.com/contacts/3298701/record/0-1/921723351" TargetMode="External"/><Relationship Id="rId7" Type="http://schemas.openxmlformats.org/officeDocument/2006/relationships/hyperlink" Target="https://app.hubspot.com/contacts/3298701/record/0-1/11908883459" TargetMode="External"/><Relationship Id="rId8" Type="http://schemas.openxmlformats.org/officeDocument/2006/relationships/hyperlink" Target="https://app.hubspot.com/contacts/3298701/record/0-1/60788720239" TargetMode="External"/><Relationship Id="rId73" Type="http://schemas.openxmlformats.org/officeDocument/2006/relationships/hyperlink" Target="https://app.hubspot.com/contacts/3298701/record/0-1/144301341820" TargetMode="External"/><Relationship Id="rId72" Type="http://schemas.openxmlformats.org/officeDocument/2006/relationships/hyperlink" Target="https://app.hubspot.com/contacts/3298701/record/0-2/37393023304?eschref=%2Fcontacts%2F3298701%2Frecord%2F0-1%2F144301341820" TargetMode="External"/><Relationship Id="rId75" Type="http://schemas.openxmlformats.org/officeDocument/2006/relationships/hyperlink" Target="https://app.hubspot.com/contacts/3298701/record/0-1/144928729356" TargetMode="External"/><Relationship Id="rId74" Type="http://schemas.openxmlformats.org/officeDocument/2006/relationships/hyperlink" Target="https://app.hubspot.com/contacts/3298701/record/0-2/37393142662" TargetMode="External"/><Relationship Id="rId77" Type="http://schemas.openxmlformats.org/officeDocument/2006/relationships/hyperlink" Target="https://app.hubspot.com/contacts/3298701/record/0-1/938142701/" TargetMode="External"/><Relationship Id="rId76" Type="http://schemas.openxmlformats.org/officeDocument/2006/relationships/hyperlink" Target="https://app.hubspot.com/contacts/3298701/record/0-1/938142701" TargetMode="External"/><Relationship Id="rId79" Type="http://schemas.openxmlformats.org/officeDocument/2006/relationships/hyperlink" Target="https://app.hubspot.com/contacts/3298701/record/0-1/954096701?eschref=%2Fcontacts%2F3298701%2Frecord%2F0-2%2F37821342302%2F" TargetMode="External"/><Relationship Id="rId78" Type="http://schemas.openxmlformats.org/officeDocument/2006/relationships/hyperlink" Target="https://app.hubspot.com/contacts/3298701/record/0-2/37821342302/" TargetMode="External"/><Relationship Id="rId71" Type="http://schemas.openxmlformats.org/officeDocument/2006/relationships/hyperlink" Target="https://app.hubspot.com/contacts/3298701/record/0-1/110715366233" TargetMode="External"/><Relationship Id="rId70" Type="http://schemas.openxmlformats.org/officeDocument/2006/relationships/hyperlink" Target="https://app.hubspot.com/contacts/3298701/record/0-2/37321378886/" TargetMode="External"/><Relationship Id="rId62" Type="http://schemas.openxmlformats.org/officeDocument/2006/relationships/hyperlink" Target="https://app.hubspot.com/contacts/3298701/record/0-2/35876044181/" TargetMode="External"/><Relationship Id="rId61" Type="http://schemas.openxmlformats.org/officeDocument/2006/relationships/hyperlink" Target="https://app.hubspot.com/contacts/3298701/record/0-1/840154908?eschref=%2Fcontacts%2F3298701%2Frecord%2F2-1122258%2F31304040222" TargetMode="External"/><Relationship Id="rId64" Type="http://schemas.openxmlformats.org/officeDocument/2006/relationships/hyperlink" Target="https://app.hubspot.com/contacts/3298701/record/0-2/37037418680?eschref=%2Fcontacts%2F3298701%2Frecord%2F0-1%2F843819551" TargetMode="External"/><Relationship Id="rId63" Type="http://schemas.openxmlformats.org/officeDocument/2006/relationships/hyperlink" Target="https://app.hubspot.com/contacts/3298701/record/0-1/132865183800?eschref=%2Fcontacts%2F3298701%2Frecord%2F0-2%2F35876044181%2F" TargetMode="External"/><Relationship Id="rId66" Type="http://schemas.openxmlformats.org/officeDocument/2006/relationships/hyperlink" Target="https://app.hubspot.com/contacts/3298701/record/0-2/37182948638?eschref=%2Fcontacts%2F3298701%2Frecord%2F0-1%2F143044940567" TargetMode="External"/><Relationship Id="rId65" Type="http://schemas.openxmlformats.org/officeDocument/2006/relationships/hyperlink" Target="https://app.hubspot.com/contacts/3298701/record/0-1/843819551" TargetMode="External"/><Relationship Id="rId68" Type="http://schemas.openxmlformats.org/officeDocument/2006/relationships/hyperlink" Target="https://app.hubspot.com/contacts/3298701/record/0-2/37315194167/" TargetMode="External"/><Relationship Id="rId67" Type="http://schemas.openxmlformats.org/officeDocument/2006/relationships/hyperlink" Target="https://app.hubspot.com/contacts/3298701/record/0-1/143044940567" TargetMode="External"/><Relationship Id="rId60" Type="http://schemas.openxmlformats.org/officeDocument/2006/relationships/hyperlink" Target="https://app.hubspot.com/contacts/3298701/record/0-2/36615808644" TargetMode="External"/><Relationship Id="rId69" Type="http://schemas.openxmlformats.org/officeDocument/2006/relationships/hyperlink" Target="https://app.hubspot.com/contacts/3298701/record/0-1/143197026184" TargetMode="External"/><Relationship Id="rId51" Type="http://schemas.openxmlformats.org/officeDocument/2006/relationships/hyperlink" Target="https://app.hubspot.com/contacts/3298701/record/0-1/123680879956" TargetMode="External"/><Relationship Id="rId50" Type="http://schemas.openxmlformats.org/officeDocument/2006/relationships/hyperlink" Target="https://app.hubspot.com/contacts/3298701/record/0-2/34668414049" TargetMode="External"/><Relationship Id="rId53" Type="http://schemas.openxmlformats.org/officeDocument/2006/relationships/hyperlink" Target="https://app.hubspot.com/contacts/3298701/record/0-1/118323365189" TargetMode="External"/><Relationship Id="rId52" Type="http://schemas.openxmlformats.org/officeDocument/2006/relationships/hyperlink" Target="https://app.hubspot.com/contacts/3298701/record/0-2/34680013141" TargetMode="External"/><Relationship Id="rId55" Type="http://schemas.openxmlformats.org/officeDocument/2006/relationships/hyperlink" Target="https://app.hubspot.com/contacts/3298701/record/0-1/126580987969" TargetMode="External"/><Relationship Id="rId54" Type="http://schemas.openxmlformats.org/officeDocument/2006/relationships/hyperlink" Target="https://app.hubspot.com/contacts/3298701/record/0-2/34704950070?eschref=%2Fcontacts%2F3298701%2Frecord%2F0-1%2F126580987969" TargetMode="External"/><Relationship Id="rId57" Type="http://schemas.openxmlformats.org/officeDocument/2006/relationships/hyperlink" Target="https://app.hubspot.com/contacts/3298701/record/0-1/123778504585" TargetMode="External"/><Relationship Id="rId56" Type="http://schemas.openxmlformats.org/officeDocument/2006/relationships/hyperlink" Target="https://app.hubspot.com/contacts/3298701/record/0-2/35011174772" TargetMode="External"/><Relationship Id="rId59" Type="http://schemas.openxmlformats.org/officeDocument/2006/relationships/hyperlink" Target="https://app.hubspot.com/contacts/3298701/record/0-1/128294550703?eschref=%2Fcontacts%2F3298701%2Frecord%2F0-2%2F35011706727%2F" TargetMode="External"/><Relationship Id="rId58" Type="http://schemas.openxmlformats.org/officeDocument/2006/relationships/hyperlink" Target="https://app.hubspot.com/contacts/3298701/record/0-2/3501170672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app.hubspot.com/contacts/3298701/record/0-1/931312701" TargetMode="External"/><Relationship Id="rId42" Type="http://schemas.openxmlformats.org/officeDocument/2006/relationships/hyperlink" Target="https://app.hubspot.com/contacts/3298701/record/0-1/883034851" TargetMode="External"/><Relationship Id="rId41" Type="http://schemas.openxmlformats.org/officeDocument/2006/relationships/hyperlink" Target="https://app.hubspot.com/contacts/3298701/record/0-1/945834251" TargetMode="External"/><Relationship Id="rId44" Type="http://schemas.openxmlformats.org/officeDocument/2006/relationships/hyperlink" Target="https://app.hubspot.com/contacts/3298701/record/0-1/16937869097" TargetMode="External"/><Relationship Id="rId43" Type="http://schemas.openxmlformats.org/officeDocument/2006/relationships/hyperlink" Target="https://app.hubspot.com/contacts/3298701/record/0-1/13344120443" TargetMode="External"/><Relationship Id="rId46" Type="http://schemas.openxmlformats.org/officeDocument/2006/relationships/hyperlink" Target="https://app.hubspot.com/contacts/3298701/record/0-1/15894335269" TargetMode="External"/><Relationship Id="rId45" Type="http://schemas.openxmlformats.org/officeDocument/2006/relationships/hyperlink" Target="https://app.hubspot.com/contacts/3298701/record/0-1/29301144652" TargetMode="External"/><Relationship Id="rId48" Type="http://schemas.openxmlformats.org/officeDocument/2006/relationships/hyperlink" Target="https://app.hubspot.com/contacts/3298701/record/0-1/17922274652" TargetMode="External"/><Relationship Id="rId47" Type="http://schemas.openxmlformats.org/officeDocument/2006/relationships/hyperlink" Target="https://app.hubspot.com/contacts/3298701/record/0-1/936990051" TargetMode="External"/><Relationship Id="rId49" Type="http://schemas.openxmlformats.org/officeDocument/2006/relationships/hyperlink" Target="https://app.hubspot.com/contacts/3298701/record/0-1/23245750446" TargetMode="External"/><Relationship Id="rId31" Type="http://schemas.openxmlformats.org/officeDocument/2006/relationships/hyperlink" Target="https://app.hubspot.com/contacts/3298701/record/0-1/933162301" TargetMode="External"/><Relationship Id="rId30" Type="http://schemas.openxmlformats.org/officeDocument/2006/relationships/hyperlink" Target="https://www.google.com/url?q=https://www.google.com/url?q%3Dhttps://app.hubspot.com/contacts/3298701/record/0-1/843164803%26sa%3DD%26source%3Deditors%26ust%3D1705628916866164%26usg%3DAOvVaw1pnQOo8xaoWC3FDpFVNIvi&amp;sa=D&amp;source=editors&amp;ust=1706038532342193&amp;usg=AOvVaw0yiNtHRcz0q1K_O28MHHwW" TargetMode="External"/><Relationship Id="rId33" Type="http://schemas.openxmlformats.org/officeDocument/2006/relationships/hyperlink" Target="https://app.hubspot.com/contacts/3298701/record/0-1/947632651" TargetMode="External"/><Relationship Id="rId32" Type="http://schemas.openxmlformats.org/officeDocument/2006/relationships/hyperlink" Target="https://www.google.com/url?q=https://app.hubspot.com/contacts/3298701/record/0-1/840154902&amp;sa=D&amp;source=editors&amp;ust=1706141822253816&amp;usg=AOvVaw321XK0vSzWZ4eT6wT18Osl" TargetMode="External"/><Relationship Id="rId35" Type="http://schemas.openxmlformats.org/officeDocument/2006/relationships/hyperlink" Target="https://app.hubspot.com/contacts/3298701/record/0-1/11908883459" TargetMode="External"/><Relationship Id="rId34" Type="http://schemas.openxmlformats.org/officeDocument/2006/relationships/hyperlink" Target="https://app.hubspot.com/contacts/3298701/record/0-1/932667251" TargetMode="External"/><Relationship Id="rId37" Type="http://schemas.openxmlformats.org/officeDocument/2006/relationships/hyperlink" Target="https://app.hubspot.com/contacts/3298701/record/0-1/945250351" TargetMode="External"/><Relationship Id="rId36" Type="http://schemas.openxmlformats.org/officeDocument/2006/relationships/hyperlink" Target="https://app.hubspot.com/contacts/3298701/record/0-1/953482651" TargetMode="External"/><Relationship Id="rId39" Type="http://schemas.openxmlformats.org/officeDocument/2006/relationships/hyperlink" Target="https://app.hubspot.com/contacts/3298701/record/0-1/866058405" TargetMode="External"/><Relationship Id="rId38" Type="http://schemas.openxmlformats.org/officeDocument/2006/relationships/hyperlink" Target="https://www.google.com/url?q=https://app.hubspot.com/contacts/3298701/record/0-1/840154902&amp;sa=D&amp;source=editors&amp;ust=1706141822253816&amp;usg=AOvVaw321XK0vSzWZ4eT6wT18Osl" TargetMode="External"/><Relationship Id="rId20" Type="http://schemas.openxmlformats.org/officeDocument/2006/relationships/hyperlink" Target="https://app.hubspot.com/contacts/3298701/record/0-1/913490301" TargetMode="External"/><Relationship Id="rId22" Type="http://schemas.openxmlformats.org/officeDocument/2006/relationships/hyperlink" Target="https://app.hubspot.com/contacts/3298701/record/0-1/903841851" TargetMode="External"/><Relationship Id="rId21" Type="http://schemas.openxmlformats.org/officeDocument/2006/relationships/hyperlink" Target="https://app.hubspot.com/contacts/3298701/record/0-1/919153301" TargetMode="External"/><Relationship Id="rId24" Type="http://schemas.openxmlformats.org/officeDocument/2006/relationships/hyperlink" Target="https://app.hubspot.com/contacts/3298701/record/0-1/938142701" TargetMode="External"/><Relationship Id="rId23" Type="http://schemas.openxmlformats.org/officeDocument/2006/relationships/hyperlink" Target="https://app.hubspot.com/contacts/3298701/record/0-1/935281951" TargetMode="External"/><Relationship Id="rId26" Type="http://schemas.openxmlformats.org/officeDocument/2006/relationships/hyperlink" Target="https://app.hubspot.com/contacts/3298701/record/0-1/944465651" TargetMode="External"/><Relationship Id="rId25" Type="http://schemas.openxmlformats.org/officeDocument/2006/relationships/hyperlink" Target="https://app.hubspot.com/contacts/3298701/record/0-1/935330901" TargetMode="External"/><Relationship Id="rId28" Type="http://schemas.openxmlformats.org/officeDocument/2006/relationships/hyperlink" Target="https://app.hubspot.com/contacts/3298701/record/0-1/932720301" TargetMode="External"/><Relationship Id="rId27" Type="http://schemas.openxmlformats.org/officeDocument/2006/relationships/hyperlink" Target="https://app.hubspot.com/contacts/3298701/record/0-1/932720301" TargetMode="External"/><Relationship Id="rId29" Type="http://schemas.openxmlformats.org/officeDocument/2006/relationships/hyperlink" Target="https://app.hubspot.com/contacts/3298701/record/0-1/943904901" TargetMode="External"/><Relationship Id="rId11" Type="http://schemas.openxmlformats.org/officeDocument/2006/relationships/hyperlink" Target="https://app.hubspot.com/contacts/3298701/record/0-1/931667401" TargetMode="External"/><Relationship Id="rId10" Type="http://schemas.openxmlformats.org/officeDocument/2006/relationships/hyperlink" Target="https://app.hubspot.com/contacts/3298701/record/0-1/923090201" TargetMode="External"/><Relationship Id="rId13" Type="http://schemas.openxmlformats.org/officeDocument/2006/relationships/hyperlink" Target="https://app.hubspot.com/contacts/3298701/record/0-1/936384801" TargetMode="External"/><Relationship Id="rId12" Type="http://schemas.openxmlformats.org/officeDocument/2006/relationships/hyperlink" Target="https://app.hubspot.com/contacts/3298701/record/0-1/931859251" TargetMode="External"/><Relationship Id="rId15" Type="http://schemas.openxmlformats.org/officeDocument/2006/relationships/hyperlink" Target="https://app.hubspot.com/contacts/3298701/record/0-1/936990051" TargetMode="External"/><Relationship Id="rId14" Type="http://schemas.openxmlformats.org/officeDocument/2006/relationships/hyperlink" Target="https://app.hubspot.com/contacts/3298701/record/0-1/937071501" TargetMode="External"/><Relationship Id="rId17" Type="http://schemas.openxmlformats.org/officeDocument/2006/relationships/hyperlink" Target="https://app.hubspot.com/contacts/3298701/record/0-1/843831851" TargetMode="External"/><Relationship Id="rId16" Type="http://schemas.openxmlformats.org/officeDocument/2006/relationships/hyperlink" Target="https://app.hubspot.com/contacts/3298701/record/0-1/863864601" TargetMode="External"/><Relationship Id="rId19" Type="http://schemas.openxmlformats.org/officeDocument/2006/relationships/hyperlink" Target="https://app.hubspot.com/contacts/3298701/record/0-1/907063051" TargetMode="External"/><Relationship Id="rId18" Type="http://schemas.openxmlformats.org/officeDocument/2006/relationships/hyperlink" Target="https://app.hubspot.com/contacts/3298701/record/0-1/863821401" TargetMode="External"/><Relationship Id="rId80" Type="http://schemas.openxmlformats.org/officeDocument/2006/relationships/drawing" Target="../drawings/drawing3.xml"/><Relationship Id="rId1" Type="http://schemas.openxmlformats.org/officeDocument/2006/relationships/hyperlink" Target="https://app.hubspot.com/contacts/3298701/record/0-1/903850201" TargetMode="External"/><Relationship Id="rId2" Type="http://schemas.openxmlformats.org/officeDocument/2006/relationships/hyperlink" Target="https://app.hubspot.com/contacts/3298701/record/0-1/908114752" TargetMode="External"/><Relationship Id="rId3" Type="http://schemas.openxmlformats.org/officeDocument/2006/relationships/hyperlink" Target="https://app.hubspot.com/contacts/3298701/record/0-1/749832351" TargetMode="External"/><Relationship Id="rId4" Type="http://schemas.openxmlformats.org/officeDocument/2006/relationships/hyperlink" Target="https://app.hubspot.com/contacts/3298701/record/0-1/933930351" TargetMode="External"/><Relationship Id="rId9" Type="http://schemas.openxmlformats.org/officeDocument/2006/relationships/hyperlink" Target="https://app.hubspot.com/contacts/3298701/record/0-1/921723351" TargetMode="External"/><Relationship Id="rId5" Type="http://schemas.openxmlformats.org/officeDocument/2006/relationships/hyperlink" Target="https://app.hubspot.com/contacts/3298701/record/0-1/931312701" TargetMode="External"/><Relationship Id="rId6" Type="http://schemas.openxmlformats.org/officeDocument/2006/relationships/hyperlink" Target="https://app.hubspot.com/contacts/3298701/record/0-1/849038051" TargetMode="External"/><Relationship Id="rId7" Type="http://schemas.openxmlformats.org/officeDocument/2006/relationships/hyperlink" Target="https://app.hubspot.com/contacts/3298701/record/0-1/866058405" TargetMode="External"/><Relationship Id="rId8" Type="http://schemas.openxmlformats.org/officeDocument/2006/relationships/hyperlink" Target="https://app.hubspot.com/contacts/3298701/record/0-1/886166901" TargetMode="External"/><Relationship Id="rId73" Type="http://schemas.openxmlformats.org/officeDocument/2006/relationships/hyperlink" Target="https://app.hubspot.com/contacts/3298701/record/0-1/23261875259" TargetMode="External"/><Relationship Id="rId72" Type="http://schemas.openxmlformats.org/officeDocument/2006/relationships/hyperlink" Target="https://app.hubspot.com/contacts/3298701/record/0-1/82542160144?eschref=%2Fcontacts%2F3298701%2Frecord%2F0-1%2F23260229773" TargetMode="External"/><Relationship Id="rId75" Type="http://schemas.openxmlformats.org/officeDocument/2006/relationships/hyperlink" Target="https://app.hubspot.com/contacts/3298701/record/0-1/863864601" TargetMode="External"/><Relationship Id="rId74" Type="http://schemas.openxmlformats.org/officeDocument/2006/relationships/hyperlink" Target="https://app.hubspot.com/contacts/3298701/record/0-1/23261875259?eschref=%2Fcontacts%2F3298701%2Frecord%2F0-1%2F23260229773" TargetMode="External"/><Relationship Id="rId77" Type="http://schemas.openxmlformats.org/officeDocument/2006/relationships/hyperlink" Target="https://app.hubspot.com/contacts/3298701/record/0-1/955700701" TargetMode="External"/><Relationship Id="rId76" Type="http://schemas.openxmlformats.org/officeDocument/2006/relationships/hyperlink" Target="https://app.hubspot.com/contacts/3298701/record/0-1/7386592535" TargetMode="External"/><Relationship Id="rId79" Type="http://schemas.openxmlformats.org/officeDocument/2006/relationships/hyperlink" Target="https://app.hubspot.com/contacts/3298701/record/0-1/40351741747?eschref=%2Fcontacts%2F3298701%2Frecord%2F0-1%2F23260229773" TargetMode="External"/><Relationship Id="rId78" Type="http://schemas.openxmlformats.org/officeDocument/2006/relationships/hyperlink" Target="https://app.hubspot.com/contacts/3298701/record/0-1/40351741747" TargetMode="External"/><Relationship Id="rId71" Type="http://schemas.openxmlformats.org/officeDocument/2006/relationships/hyperlink" Target="https://app.hubspot.com/contacts/3298701/record/0-1/23260229773" TargetMode="External"/><Relationship Id="rId70" Type="http://schemas.openxmlformats.org/officeDocument/2006/relationships/hyperlink" Target="https://app.hubspot.com/contacts/3298701/record/0-1/50384573733" TargetMode="External"/><Relationship Id="rId62" Type="http://schemas.openxmlformats.org/officeDocument/2006/relationships/hyperlink" Target="https://app.hubspot.com/contacts/3298701/record/0-1/13398395458" TargetMode="External"/><Relationship Id="rId61" Type="http://schemas.openxmlformats.org/officeDocument/2006/relationships/hyperlink" Target="https://app.hubspot.com/contacts/3298701/record/0-1/936384801" TargetMode="External"/><Relationship Id="rId64" Type="http://schemas.openxmlformats.org/officeDocument/2006/relationships/hyperlink" Target="https://app.hubspot.com/contacts/3298701/record/0-1/908114752" TargetMode="External"/><Relationship Id="rId63" Type="http://schemas.openxmlformats.org/officeDocument/2006/relationships/hyperlink" Target="https://app.hubspot.com/contacts/3298701/record/0-1/29823369021" TargetMode="External"/><Relationship Id="rId66" Type="http://schemas.openxmlformats.org/officeDocument/2006/relationships/hyperlink" Target="https://app.hubspot.com/contacts/3298701/record/0-1/863864601" TargetMode="External"/><Relationship Id="rId65" Type="http://schemas.openxmlformats.org/officeDocument/2006/relationships/hyperlink" Target="https://app.hubspot.com/contacts/3298701/record/0-1/16937869097" TargetMode="External"/><Relationship Id="rId68" Type="http://schemas.openxmlformats.org/officeDocument/2006/relationships/hyperlink" Target="https://app.hubspot.com/contacts/3298701/record/0-1/23261896292" TargetMode="External"/><Relationship Id="rId67" Type="http://schemas.openxmlformats.org/officeDocument/2006/relationships/hyperlink" Target="https://app.hubspot.com/contacts/3298701/record/0-1/23261406049" TargetMode="External"/><Relationship Id="rId60" Type="http://schemas.openxmlformats.org/officeDocument/2006/relationships/hyperlink" Target="https://app.hubspot.com/contacts/3298701/record/0-1/931859251" TargetMode="External"/><Relationship Id="rId69" Type="http://schemas.openxmlformats.org/officeDocument/2006/relationships/hyperlink" Target="https://app.hubspot.com/contacts/3298701/record/0-1/39430560864" TargetMode="External"/><Relationship Id="rId51" Type="http://schemas.openxmlformats.org/officeDocument/2006/relationships/hyperlink" Target="https://app.hubspot.com/contacts/3298701/record/0-1/931312701" TargetMode="External"/><Relationship Id="rId50" Type="http://schemas.openxmlformats.org/officeDocument/2006/relationships/hyperlink" Target="https://app.hubspot.com/contacts/3298701/record/0-1/16937869097" TargetMode="External"/><Relationship Id="rId53" Type="http://schemas.openxmlformats.org/officeDocument/2006/relationships/hyperlink" Target="https://app.hubspot.com/contacts/3298701/record/0-1/20359576484" TargetMode="External"/><Relationship Id="rId52" Type="http://schemas.openxmlformats.org/officeDocument/2006/relationships/hyperlink" Target="https://app.hubspot.com/contacts/3298701/record/0-1/21787848490" TargetMode="External"/><Relationship Id="rId55" Type="http://schemas.openxmlformats.org/officeDocument/2006/relationships/hyperlink" Target="https://app.hubspot.com/contacts/3298701/record/0-1/847642151" TargetMode="External"/><Relationship Id="rId54" Type="http://schemas.openxmlformats.org/officeDocument/2006/relationships/hyperlink" Target="https://app.hubspot.com/contacts/3298701/record/0-1/23553278760" TargetMode="External"/><Relationship Id="rId57" Type="http://schemas.openxmlformats.org/officeDocument/2006/relationships/hyperlink" Target="https://app.hubspot.com/contacts/3298701/record/0-1/950972801" TargetMode="External"/><Relationship Id="rId56" Type="http://schemas.openxmlformats.org/officeDocument/2006/relationships/hyperlink" Target="https://app.hubspot.com/contacts/3298701/record/0-1/17922274652" TargetMode="External"/><Relationship Id="rId59" Type="http://schemas.openxmlformats.org/officeDocument/2006/relationships/hyperlink" Target="https://app.hubspot.com/contacts/3298701/record/0-1/13321137769" TargetMode="External"/><Relationship Id="rId58" Type="http://schemas.openxmlformats.org/officeDocument/2006/relationships/hyperlink" Target="https://app.hubspot.com/contacts/3298701/record/0-1/9327203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3.13"/>
    <col customWidth="1" min="3" max="3" width="15.13"/>
    <col customWidth="1" min="4" max="4" width="17.13"/>
    <col customWidth="1" min="5" max="5" width="5.75"/>
    <col customWidth="1" min="6" max="6" width="21.63"/>
    <col customWidth="1" min="7" max="7" width="21.88"/>
    <col customWidth="1" min="8" max="8" width="4.5"/>
    <col customWidth="1" min="9" max="9" width="26.0"/>
    <col customWidth="1" min="15" max="15" width="19.0"/>
    <col customWidth="1" min="16" max="16" width="5.5"/>
    <col customWidth="1" min="24" max="24" width="4.5"/>
  </cols>
  <sheetData>
    <row r="1">
      <c r="A1" s="1"/>
      <c r="B1" s="2"/>
      <c r="C1" s="2"/>
      <c r="D1" s="2"/>
      <c r="E1" s="2"/>
      <c r="F1" s="3"/>
      <c r="G1" s="3"/>
      <c r="H1" s="3"/>
      <c r="I1" s="4"/>
      <c r="J1" s="4"/>
      <c r="K1" s="2"/>
      <c r="M1" s="5"/>
      <c r="N1" s="5"/>
      <c r="O1" s="5"/>
      <c r="P1" s="5"/>
      <c r="T1" s="5"/>
      <c r="W1" s="5"/>
      <c r="X1" s="5"/>
    </row>
    <row r="2">
      <c r="A2" s="6" t="s">
        <v>0</v>
      </c>
      <c r="B2" s="7">
        <v>456.0</v>
      </c>
      <c r="E2" s="2"/>
      <c r="F2" s="3"/>
      <c r="G2" s="8"/>
      <c r="H2" s="3"/>
      <c r="I2" s="4"/>
      <c r="J2" s="4"/>
      <c r="K2" s="2"/>
      <c r="M2" s="5"/>
      <c r="N2" s="5"/>
      <c r="O2" s="5"/>
      <c r="P2" s="5"/>
      <c r="T2" s="5"/>
      <c r="W2" s="5"/>
      <c r="X2" s="5"/>
    </row>
    <row r="3">
      <c r="A3" s="6" t="s">
        <v>1</v>
      </c>
      <c r="B3" s="9"/>
      <c r="E3" s="10"/>
      <c r="F3" s="11"/>
      <c r="G3" s="8"/>
      <c r="H3" s="3"/>
      <c r="I3" s="4"/>
      <c r="J3" s="4"/>
      <c r="K3" s="2"/>
      <c r="M3" s="5"/>
      <c r="N3" s="5"/>
      <c r="O3" s="5"/>
      <c r="P3" s="5"/>
      <c r="T3" s="5"/>
      <c r="W3" s="5"/>
      <c r="X3" s="5"/>
    </row>
    <row r="4">
      <c r="A4" s="6" t="s">
        <v>2</v>
      </c>
      <c r="B4" s="12" t="s">
        <v>3</v>
      </c>
      <c r="C4" s="9" t="s">
        <v>4</v>
      </c>
      <c r="D4" s="13"/>
      <c r="E4" s="2"/>
      <c r="G4" s="3"/>
      <c r="H4" s="3"/>
      <c r="I4" s="4"/>
      <c r="J4" s="4"/>
      <c r="K4" s="2"/>
      <c r="M4" s="5"/>
      <c r="N4" s="5"/>
      <c r="O4" s="5"/>
      <c r="P4" s="5"/>
      <c r="T4" s="5"/>
      <c r="W4" s="5"/>
      <c r="X4" s="5"/>
    </row>
    <row r="5">
      <c r="A5" s="6" t="s">
        <v>5</v>
      </c>
      <c r="B5" s="14" t="s">
        <v>6</v>
      </c>
      <c r="C5" s="9" t="s">
        <v>7</v>
      </c>
      <c r="D5" s="2"/>
      <c r="E5" s="2"/>
      <c r="F5" s="8"/>
      <c r="G5" s="3"/>
      <c r="H5" s="3"/>
      <c r="I5" s="4"/>
      <c r="J5" s="4"/>
      <c r="K5" s="2"/>
      <c r="M5" s="5"/>
      <c r="N5" s="5"/>
      <c r="O5" s="5"/>
      <c r="P5" s="5"/>
      <c r="T5" s="5"/>
      <c r="W5" s="5"/>
      <c r="X5" s="5"/>
    </row>
    <row r="6">
      <c r="A6" s="15" t="s">
        <v>8</v>
      </c>
      <c r="B6" s="16"/>
      <c r="C6" s="2"/>
      <c r="D6" s="2"/>
      <c r="E6" s="2"/>
      <c r="F6" s="3"/>
      <c r="G6" s="3"/>
      <c r="H6" s="3"/>
      <c r="I6" s="4"/>
      <c r="J6" s="11"/>
      <c r="K6" s="2"/>
      <c r="M6" s="5"/>
      <c r="N6" s="5"/>
      <c r="O6" s="5"/>
      <c r="P6" s="5"/>
      <c r="T6" s="5"/>
      <c r="W6" s="5"/>
      <c r="X6" s="5"/>
    </row>
    <row r="7">
      <c r="A7" s="15" t="s">
        <v>9</v>
      </c>
      <c r="B7" s="16"/>
      <c r="C7" s="2"/>
      <c r="D7" s="2"/>
      <c r="E7" s="2"/>
      <c r="F7" s="3"/>
      <c r="G7" s="5"/>
      <c r="H7" s="5"/>
      <c r="I7" s="11" t="s">
        <v>10</v>
      </c>
      <c r="J7" s="11"/>
      <c r="K7" s="2"/>
      <c r="M7" s="5"/>
      <c r="N7" s="5"/>
      <c r="O7" s="5"/>
      <c r="P7" s="5"/>
      <c r="Q7" s="17" t="s">
        <v>11</v>
      </c>
      <c r="T7" s="5"/>
      <c r="W7" s="5"/>
      <c r="X7" s="5"/>
    </row>
    <row r="8">
      <c r="A8" s="18" t="str">
        <f>IFERROR(__xludf.DUMMYFUNCTION("QUERY('Current Buyers'!A:M, ""SELECT A,B,D,E,G,H,I,M WHERE (J CONTAINS '"" &amp; B4 &amp; ""' OR J CONTAINS '"" &amp; B5 &amp; ""') AND NOT E CONTAINS 'PAUSED'"", 1)
"),"Company Name")</f>
        <v>Company Name</v>
      </c>
      <c r="B8" s="19" t="str">
        <f>IFERROR(__xludf.DUMMYFUNCTION("""COMPUTED_VALUE"""),"HS Company URL")</f>
        <v>HS Company URL</v>
      </c>
      <c r="C8" s="19" t="str">
        <f>IFERROR(__xludf.DUMMYFUNCTION("""COMPUTED_VALUE"""),"Coverage Type (AI)")</f>
        <v>Coverage Type (AI)</v>
      </c>
      <c r="D8" s="19" t="str">
        <f>IFERROR(__xludf.DUMMYFUNCTION("""COMPUTED_VALUE"""),"Investor Tags")</f>
        <v>Investor Tags</v>
      </c>
      <c r="E8" s="19" t="str">
        <f>IFERROR(__xludf.DUMMYFUNCTION("""COMPUTED_VALUE"""),"Tier")</f>
        <v>Tier</v>
      </c>
      <c r="F8" s="20" t="str">
        <f>IFERROR(__xludf.DUMMYFUNCTION("""COMPUTED_VALUE"""),"Weekly Cap")</f>
        <v>Weekly Cap</v>
      </c>
      <c r="G8" s="20" t="str">
        <f>IFERROR(__xludf.DUMMYFUNCTION("""COMPUTED_VALUE"""),"Buy Box")</f>
        <v>Buy Box</v>
      </c>
      <c r="H8" s="20" t="str">
        <f>IFERROR(__xludf.DUMMYFUNCTION("""COMPUTED_VALUE"""),"Cold")</f>
        <v>Cold</v>
      </c>
      <c r="I8" s="21" t="str">
        <f>IFERROR(__xludf.DUMMYFUNCTION("QUERY('Current Buyers'!A:M, ""SELECT A,B,D,E,G,H,I,M WHERE (K CONTAINS '"" &amp; B4 &amp; ""' OR K CONTAINS '"" &amp; B5 &amp; ""') AND NOT E CONTAINS 'PAUSED'"", 1)
"),"Company Name")</f>
        <v>Company Name</v>
      </c>
      <c r="J8" s="22" t="str">
        <f>IFERROR(__xludf.DUMMYFUNCTION("""COMPUTED_VALUE"""),"HS Company URL")</f>
        <v>HS Company URL</v>
      </c>
      <c r="K8" s="22" t="str">
        <f>IFERROR(__xludf.DUMMYFUNCTION("""COMPUTED_VALUE"""),"Coverage Type (AI)")</f>
        <v>Coverage Type (AI)</v>
      </c>
      <c r="L8" s="22" t="str">
        <f>IFERROR(__xludf.DUMMYFUNCTION("""COMPUTED_VALUE"""),"Investor Tags")</f>
        <v>Investor Tags</v>
      </c>
      <c r="M8" s="23" t="str">
        <f>IFERROR(__xludf.DUMMYFUNCTION("""COMPUTED_VALUE"""),"Tier")</f>
        <v>Tier</v>
      </c>
      <c r="N8" s="23" t="str">
        <f>IFERROR(__xludf.DUMMYFUNCTION("""COMPUTED_VALUE"""),"Weekly Cap")</f>
        <v>Weekly Cap</v>
      </c>
      <c r="O8" s="23" t="str">
        <f>IFERROR(__xludf.DUMMYFUNCTION("""COMPUTED_VALUE"""),"Buy Box")</f>
        <v>Buy Box</v>
      </c>
      <c r="P8" s="23" t="str">
        <f>IFERROR(__xludf.DUMMYFUNCTION("""COMPUTED_VALUE"""),"Cold")</f>
        <v>Cold</v>
      </c>
      <c r="Q8" s="24" t="str">
        <f>IFERROR(__xludf.DUMMYFUNCTION("QUERY('Current Buyers'!A:M, ""SELECT A,B,D,E,G,H,I,M WHERE (L CONTAINS '"" &amp; B4 &amp; ""' OR L CONTAINS '"" &amp; B5 &amp; ""') AND NOT E CONTAINS 'PAUSED'"", 1)
"),"Company Name")</f>
        <v>Company Name</v>
      </c>
      <c r="R8" s="22" t="str">
        <f>IFERROR(__xludf.DUMMYFUNCTION("""COMPUTED_VALUE"""),"HS Company URL")</f>
        <v>HS Company URL</v>
      </c>
      <c r="S8" s="22" t="str">
        <f>IFERROR(__xludf.DUMMYFUNCTION("""COMPUTED_VALUE"""),"Coverage Type (AI)")</f>
        <v>Coverage Type (AI)</v>
      </c>
      <c r="T8" s="23" t="str">
        <f>IFERROR(__xludf.DUMMYFUNCTION("""COMPUTED_VALUE"""),"Investor Tags")</f>
        <v>Investor Tags</v>
      </c>
      <c r="U8" s="23" t="str">
        <f>IFERROR(__xludf.DUMMYFUNCTION("""COMPUTED_VALUE"""),"Tier")</f>
        <v>Tier</v>
      </c>
      <c r="V8" s="23" t="str">
        <f>IFERROR(__xludf.DUMMYFUNCTION("""COMPUTED_VALUE"""),"Weekly Cap")</f>
        <v>Weekly Cap</v>
      </c>
      <c r="W8" s="23" t="str">
        <f>IFERROR(__xludf.DUMMYFUNCTION("""COMPUTED_VALUE"""),"Buy Box")</f>
        <v>Buy Box</v>
      </c>
      <c r="X8" s="23" t="str">
        <f>IFERROR(__xludf.DUMMYFUNCTION("""COMPUTED_VALUE"""),"Cold")</f>
        <v>Cold</v>
      </c>
    </row>
    <row r="9" ht="33.0" customHeight="1">
      <c r="A9" s="15"/>
      <c r="B9" s="2"/>
      <c r="C9" s="2"/>
      <c r="D9" s="2"/>
      <c r="E9" s="2"/>
      <c r="F9" s="3"/>
      <c r="G9" s="8"/>
      <c r="H9" s="8"/>
      <c r="I9" s="25" t="str">
        <f>IFERROR(__xludf.DUMMYFUNCTION("""COMPUTED_VALUE"""),"Summercrest Capital LLC")</f>
        <v>Summercrest Capital LLC</v>
      </c>
      <c r="J9" s="26" t="str">
        <f>IFERROR(__xludf.DUMMYFUNCTION("""COMPUTED_VALUE"""),"https://app.hubspot.com/contacts/3298701/record/0-1/849038051")</f>
        <v>https://app.hubspot.com/contacts/3298701/record/0-1/849038051</v>
      </c>
      <c r="K9" s="2" t="str">
        <f>IFERROR(__xludf.DUMMYFUNCTION("""COMPUTED_VALUE"""),"National")</f>
        <v>National</v>
      </c>
      <c r="L9" s="27" t="str">
        <f>IFERROR(__xludf.DUMMYFUNCTION("""COMPUTED_VALUE"""),"Active, Direct Purchase, Wholesaler")</f>
        <v>Active, Direct Purchase, Wholesaler</v>
      </c>
      <c r="M9" s="5" t="str">
        <f>IFERROR(__xludf.DUMMYFUNCTION("""COMPUTED_VALUE"""),"3")</f>
        <v>3</v>
      </c>
      <c r="N9" s="5">
        <f>IFERROR(__xludf.DUMMYFUNCTION("""COMPUTED_VALUE"""),100.0)</f>
        <v>100</v>
      </c>
      <c r="O9" s="5" t="str">
        <f>IFERROR(__xludf.DUMMYFUNCTION("""COMPUTED_VALUE"""),"Property Type: Single Family Residence, Land, Mobile Home (with Land), Manufactured Home, Multi-Family Residential (Duplex - Quadplex), Multi-Family Commercial (Fiveplex+)
On-Market Status: Off Market Only
Year Built: 1850-2015
Property Condition: Move in"&amp;" Ready with Older Finishes, Needs Few Repairs, Needs Major Repairs
Minimum/Maximum Purchase Price: 0-400,000
Timeframe: 1 - 7 Days, 1 to 4 Weeks, 3 to 6 Months
Lead Types: Warm, Autohunt, Cold
Other Notes: No 55+, No Co-op")</f>
        <v>Property Type: Single Family Residence, Land, Mobile Home (with Land), Manufactured Home, Multi-Family Residential (Duplex - Quadplex), Multi-Family Commercial (Fiveplex+)
On-Market Status: Off Market Only
Year Built: 1850-2015
Property Condition: Move in Ready with Older Finishes, Needs Few Repairs, Needs Major Repairs
Minimum/Maximum Purchase Price: 0-400,000
Timeframe: 1 - 7 Days, 1 to 4 Weeks, 3 to 6 Months
Lead Types: Warm, Autohunt, Cold
Other Notes: No 55+, No Co-op</v>
      </c>
      <c r="P9" s="5" t="str">
        <f>IFERROR(__xludf.DUMMYFUNCTION("""COMPUTED_VALUE"""),"YES")</f>
        <v>YES</v>
      </c>
      <c r="Q9" s="28" t="str">
        <f>IFERROR(__xludf.DUMMYFUNCTION("""COMPUTED_VALUE"""),"Real Deal Homes")</f>
        <v>Real Deal Homes</v>
      </c>
      <c r="R9" s="29" t="str">
        <f>IFERROR(__xludf.DUMMYFUNCTION("""COMPUTED_VALUE"""),"https://app.hubspot.com/contacts/3298701/record/0-1/11908883459")</f>
        <v>https://app.hubspot.com/contacts/3298701/record/0-1/11908883459</v>
      </c>
      <c r="S9" s="27" t="str">
        <f>IFERROR(__xludf.DUMMYFUNCTION("""COMPUTED_VALUE"""),"National")</f>
        <v>National</v>
      </c>
      <c r="T9" s="5" t="str">
        <f>IFERROR(__xludf.DUMMYFUNCTION("""COMPUTED_VALUE"""),"Active")</f>
        <v>Active</v>
      </c>
      <c r="U9" s="27" t="str">
        <f>IFERROR(__xludf.DUMMYFUNCTION("""COMPUTED_VALUE"""),"7")</f>
        <v>7</v>
      </c>
      <c r="V9" s="27">
        <f>IFERROR(__xludf.DUMMYFUNCTION("""COMPUTED_VALUE"""),25.0)</f>
        <v>25</v>
      </c>
      <c r="W9" s="5" t="str">
        <f>IFERROR(__xludf.DUMMYFUNCTION("""COMPUTED_VALUE"""),"Property Type: Single Family Residence, Land, Mobile Home (with Land), Manufactured Home, Multi-Family Residential (Duplex - Quadplex), Multi-Family Commercial (Fiveplex+), Townhomes, Condominiums
On-Market Status: Listed on the MLS with a Full service ag"&amp;"ent, Flat Fee MLS or Limited Service Listings, FSBO
Year Built: 1950+
Property Condition: Move in Ready with Modern Finishes, Move in Ready with Older Finishes, Needs Few Repairs, Needs Major Repairs
Minimum/Maximum Purchase Price: 1 - 2,000,000
Timeframe"&amp;": 1 to 4 Weeks, 3 to 6 Months, 6 to 12 Months, 12+ Months
Other Notes: ")</f>
        <v>Property Type: Single Family Residence, Land, Mobile Home (with Land), Manufactured Home, Multi-Family Residential (Duplex - Quadplex), Multi-Family Commercial (Fiveplex+), Townhomes, Condominiums
On-Market Status: Listed on the MLS with a Full service agent, Flat Fee MLS or Limited Service Listings, FSBO
Year Built: 1950+
Property Condition: Move in Ready with Modern Finishes, Move in Ready with Older Finishes, Needs Few Repairs, Needs Major Repairs
Minimum/Maximum Purchase Price: 1 - 2,000,000
Timeframe: 1 to 4 Weeks, 3 to 6 Months, 6 to 12 Months, 12+ Months
Other Notes: </v>
      </c>
      <c r="X9" s="5" t="str">
        <f>IFERROR(__xludf.DUMMYFUNCTION("""COMPUTED_VALUE"""),"NO")</f>
        <v>NO</v>
      </c>
    </row>
    <row r="10" ht="31.5" customHeight="1">
      <c r="A10" s="30"/>
      <c r="B10" s="2"/>
      <c r="C10" s="2"/>
      <c r="D10" s="2"/>
      <c r="E10" s="2"/>
      <c r="F10" s="3"/>
      <c r="G10" s="3"/>
      <c r="H10" s="3"/>
      <c r="I10" s="25" t="str">
        <f>IFERROR(__xludf.DUMMYFUNCTION("""COMPUTED_VALUE"""),"HLT Buyers")</f>
        <v>HLT Buyers</v>
      </c>
      <c r="J10" s="26" t="str">
        <f>IFERROR(__xludf.DUMMYFUNCTION("""COMPUTED_VALUE"""),"https://app.hubspot.com/contacts/3298701/record/0-1/921723351")</f>
        <v>https://app.hubspot.com/contacts/3298701/record/0-1/921723351</v>
      </c>
      <c r="K10" s="2" t="str">
        <f>IFERROR(__xludf.DUMMYFUNCTION("""COMPUTED_VALUE"""),"Multi State")</f>
        <v>Multi State</v>
      </c>
      <c r="L10" s="27" t="str">
        <f>IFERROR(__xludf.DUMMYFUNCTION("""COMPUTED_VALUE"""),"Direct Purchase, Active, Wholesaler")</f>
        <v>Direct Purchase, Active, Wholesaler</v>
      </c>
      <c r="M10" s="5" t="str">
        <f>IFERROR(__xludf.DUMMYFUNCTION("""COMPUTED_VALUE"""),"1")</f>
        <v>1</v>
      </c>
      <c r="N10" s="5">
        <f>IFERROR(__xludf.DUMMYFUNCTION("""COMPUTED_VALUE"""),75.0)</f>
        <v>75</v>
      </c>
      <c r="O10" s="5" t="str">
        <f>IFERROR(__xludf.DUMMYFUNCTION("""COMPUTED_VALUE"""),"Property Type: Single Family &amp; Condominiums.
On-Market Status: Off market, FSBO
Year Built: 1950+
Property Condition: Move-in Ready with Older Finishes, Needs Few Repairs, Needs Major Repairs 
Minimum/Maximum Purchase Price: $50k-$600k
Timeframe: Any
Lead"&amp;" Types: Warm, Autohunt, Cold
Other Notes: ")</f>
        <v>Property Type: Single Family &amp; Condominiums.
On-Market Status: Off market, FSBO
Year Built: 1950+
Property Condition: Move-in Ready with Older Finishes, Needs Few Repairs, Needs Major Repairs 
Minimum/Maximum Purchase Price: $50k-$600k
Timeframe: Any
Lead Types: Warm, Autohunt, Cold
Other Notes: </v>
      </c>
      <c r="P10" s="5" t="str">
        <f>IFERROR(__xludf.DUMMYFUNCTION("""COMPUTED_VALUE"""),"YES")</f>
        <v>YES</v>
      </c>
      <c r="Q10" s="28" t="str">
        <f>IFERROR(__xludf.DUMMYFUNCTION("""COMPUTED_VALUE"""),"Maximized Home Offer / Spark Capital USA")</f>
        <v>Maximized Home Offer / Spark Capital USA</v>
      </c>
      <c r="R10" s="29" t="str">
        <f>IFERROR(__xludf.DUMMYFUNCTION("""COMPUTED_VALUE"""),"https://app.hubspot.com/contacts/3298701/record/0-1/38890486037")</f>
        <v>https://app.hubspot.com/contacts/3298701/record/0-1/38890486037</v>
      </c>
      <c r="S10" s="27" t="str">
        <f>IFERROR(__xludf.DUMMYFUNCTION("""COMPUTED_VALUE"""),"National")</f>
        <v>National</v>
      </c>
      <c r="T10" s="5" t="str">
        <f>IFERROR(__xludf.DUMMYFUNCTION("""COMPUTED_VALUE"""),"Active")</f>
        <v>Active</v>
      </c>
      <c r="U10" s="27" t="str">
        <f>IFERROR(__xludf.DUMMYFUNCTION("""COMPUTED_VALUE"""),"2")</f>
        <v>2</v>
      </c>
      <c r="V10" s="27">
        <f>IFERROR(__xludf.DUMMYFUNCTION("""COMPUTED_VALUE"""),100.0)</f>
        <v>100</v>
      </c>
      <c r="W10" s="5" t="str">
        <f>IFERROR(__xludf.DUMMYFUNCTION("""COMPUTED_VALUE"""),"Property Type: Single Family Residence, Land, Commercial (Retail), Mobile Home (with Land), Manufactured Home, Multi-Family Residential (Duplex - Quadplex), Multi-Family Commercial (Fiveplex+), Townhomes, Condominiums, Farm
*On-Market Status: FSBO, Off Ma"&amp;"rket Only
Year Built: 1920+
Property Condition: Move-in Ready with Modern Finishes, Move-in Ready with Older Finishes, Needs Few Repairs, Needs Major Repairs
Minimum/Maximum Purchase Price: $50,000-$2,000,000
Timeframe: 1 - 7 Days, 1 to 4 Weeks, 3 to 6 Mo"&amp;"nths, 6 to 12 Months, 12+ Months
Other Notes: ")</f>
        <v>Property Type: Single Family Residence, Land, Commercial (Retail), Mobile Home (with Land), Manufactured Home, Multi-Family Residential (Duplex - Quadplex), Multi-Family Commercial (Fiveplex+), Townhomes, Condominiums, Farm
*On-Market Status: FSBO, Off Market Only
Year Built: 1920+
Property Condition: Move-in Ready with Modern Finishes, Move-in Ready with Older Finishes, Needs Few Repairs, Needs Major Repairs
Minimum/Maximum Purchase Price: $50,000-$2,000,000
Timeframe: 1 - 7 Days, 1 to 4 Weeks, 3 to 6 Months, 6 to 12 Months, 12+ Months
Other Notes: </v>
      </c>
      <c r="X10" s="5" t="str">
        <f>IFERROR(__xludf.DUMMYFUNCTION("""COMPUTED_VALUE"""),"NO")</f>
        <v>NO</v>
      </c>
    </row>
    <row r="11" ht="27.75" customHeight="1">
      <c r="A11" s="6"/>
      <c r="B11" s="2"/>
      <c r="C11" s="2"/>
      <c r="D11" s="2"/>
      <c r="E11" s="2"/>
      <c r="F11" s="3"/>
      <c r="G11" s="3"/>
      <c r="H11" s="3"/>
      <c r="I11" s="25" t="str">
        <f>IFERROR(__xludf.DUMMYFUNCTION("""COMPUTED_VALUE"""),"Real Deal Homes")</f>
        <v>Real Deal Homes</v>
      </c>
      <c r="J11" s="26" t="str">
        <f>IFERROR(__xludf.DUMMYFUNCTION("""COMPUTED_VALUE"""),"https://app.hubspot.com/contacts/3298701/record/0-1/11908883459")</f>
        <v>https://app.hubspot.com/contacts/3298701/record/0-1/11908883459</v>
      </c>
      <c r="K11" s="2" t="str">
        <f>IFERROR(__xludf.DUMMYFUNCTION("""COMPUTED_VALUE"""),"National")</f>
        <v>National</v>
      </c>
      <c r="L11" s="27" t="str">
        <f>IFERROR(__xludf.DUMMYFUNCTION("""COMPUTED_VALUE"""),"Active")</f>
        <v>Active</v>
      </c>
      <c r="M11" s="5" t="str">
        <f>IFERROR(__xludf.DUMMYFUNCTION("""COMPUTED_VALUE"""),"7")</f>
        <v>7</v>
      </c>
      <c r="N11" s="5">
        <f>IFERROR(__xludf.DUMMYFUNCTION("""COMPUTED_VALUE"""),25.0)</f>
        <v>25</v>
      </c>
      <c r="O11" s="5" t="str">
        <f>IFERROR(__xludf.DUMMYFUNCTION("""COMPUTED_VALUE"""),"Property Type: Single Family Residence, Land, Mobile Home (with Land), Manufactured Home, Multi-Family Residential (Duplex - Quadplex), Multi-Family Commercial (Fiveplex+), Townhomes, Condominiums
On-Market Status: Listed on the MLS with a Full service ag"&amp;"ent, Flat Fee MLS or Limited Service Listings, FSBO
Year Built: 1950+
Property Condition: Move in Ready with Modern Finishes, Move in Ready with Older Finishes, Needs Few Repairs, Needs Major Repairs
Minimum/Maximum Purchase Price: 1 - 2,000,000
Timeframe"&amp;": 1 to 4 Weeks, 3 to 6 Months, 6 to 12 Months, 12+ Months
Other Notes: ")</f>
        <v>Property Type: Single Family Residence, Land, Mobile Home (with Land), Manufactured Home, Multi-Family Residential (Duplex - Quadplex), Multi-Family Commercial (Fiveplex+), Townhomes, Condominiums
On-Market Status: Listed on the MLS with a Full service agent, Flat Fee MLS or Limited Service Listings, FSBO
Year Built: 1950+
Property Condition: Move in Ready with Modern Finishes, Move in Ready with Older Finishes, Needs Few Repairs, Needs Major Repairs
Minimum/Maximum Purchase Price: 1 - 2,000,000
Timeframe: 1 to 4 Weeks, 3 to 6 Months, 6 to 12 Months, 12+ Months
Other Notes: </v>
      </c>
      <c r="P11" s="5" t="str">
        <f>IFERROR(__xludf.DUMMYFUNCTION("""COMPUTED_VALUE"""),"NO")</f>
        <v>NO</v>
      </c>
      <c r="Q11" s="28" t="str">
        <f>IFERROR(__xludf.DUMMYFUNCTION("""COMPUTED_VALUE"""),"Cash Offer Or Terms LLC")</f>
        <v>Cash Offer Or Terms LLC</v>
      </c>
      <c r="R11" s="29" t="str">
        <f>IFERROR(__xludf.DUMMYFUNCTION("""COMPUTED_VALUE"""),"https://app.hubspot.com/contacts/3298701/record/0-2/37821342302/")</f>
        <v>https://app.hubspot.com/contacts/3298701/record/0-2/37821342302/</v>
      </c>
      <c r="S11" s="27" t="str">
        <f>IFERROR(__xludf.DUMMYFUNCTION("""COMPUTED_VALUE"""),"Multi State")</f>
        <v>Multi State</v>
      </c>
      <c r="T11" s="5" t="str">
        <f>IFERROR(__xludf.DUMMYFUNCTION("""COMPUTED_VALUE"""),"TEST")</f>
        <v>TEST</v>
      </c>
      <c r="U11" s="27" t="str">
        <f>IFERROR(__xludf.DUMMYFUNCTION("""COMPUTED_VALUE"""),"5")</f>
        <v>5</v>
      </c>
      <c r="V11" s="27">
        <f>IFERROR(__xludf.DUMMYFUNCTION("""COMPUTED_VALUE"""),30.0)</f>
        <v>30</v>
      </c>
      <c r="W11" s="5" t="str">
        <f>IFERROR(__xludf.DUMMYFUNCTION("""COMPUTED_VALUE"""),"Property Type: Single Family Residence, Land, Commercial (Retail), Mobile Home (with Land), Multi-Family Residential (Duplex - Quadplex), Multi-Family Commercial (Fiveplex+), Farm
On-Market Status: FSBO, Off Market Only
Year Built: 1900+
Property Conditio"&amp;"n: Move in Ready with Modern Finishes, Move in Ready with Older Finishes, Needs Few Repairs, Needs Major Repairs
Minimum/Maximum Purchase Price: 0+
Timeframe: 1 - 7 Days, 1 to 4 Weeks, 3 to 6 Months, 6 to 12 Months, 12+ Months
Lead Types:  Warm and Autohu"&amp;"nt
Other Notes: N/A")</f>
        <v>Property Type: Single Family Residence, Land, Commercial (Retail), Mobile Home (with Land), Multi-Family Residential (Duplex - Quadplex), Multi-Family Commercial (Fiveplex+), Farm
On-Market Status: FSBO, Off Market Only
Year Built: 1900+
Property Condition: Move in Ready with Modern Finishes, Move in Ready with Older Finishes, Needs Few Repairs, Needs Major Repairs
Minimum/Maximum Purchase Price: 0+
Timeframe: 1 - 7 Days, 1 to 4 Weeks, 3 to 6 Months, 6 to 12 Months, 12+ Months
Lead Types:  Warm and Autohunt
Other Notes: N/A</v>
      </c>
      <c r="X11" s="5"/>
    </row>
    <row r="12" ht="21.75" customHeight="1">
      <c r="A12" s="6"/>
      <c r="B12" s="2"/>
      <c r="C12" s="2"/>
      <c r="D12" s="2"/>
      <c r="E12" s="2"/>
      <c r="F12" s="3"/>
      <c r="G12" s="3"/>
      <c r="H12" s="3"/>
      <c r="I12" s="25" t="str">
        <f>IFERROR(__xludf.DUMMYFUNCTION("""COMPUTED_VALUE"""),"HomeGo + New Western")</f>
        <v>HomeGo + New Western</v>
      </c>
      <c r="J12" s="26" t="str">
        <f>IFERROR(__xludf.DUMMYFUNCTION("""COMPUTED_VALUE"""),"https://app.hubspot.com/contacts/3298701/record/0-1/8314362997")</f>
        <v>https://app.hubspot.com/contacts/3298701/record/0-1/8314362997</v>
      </c>
      <c r="K12" s="2" t="str">
        <f>IFERROR(__xludf.DUMMYFUNCTION("""COMPUTED_VALUE"""),"Multi State Local")</f>
        <v>Multi State Local</v>
      </c>
      <c r="L12" s="27" t="str">
        <f>IFERROR(__xludf.DUMMYFUNCTION("""COMPUTED_VALUE"""),"Active")</f>
        <v>Active</v>
      </c>
      <c r="M12" s="5" t="str">
        <f>IFERROR(__xludf.DUMMYFUNCTION("""COMPUTED_VALUE"""),"2")</f>
        <v>2</v>
      </c>
      <c r="N12" s="5">
        <f>IFERROR(__xludf.DUMMYFUNCTION("""COMPUTED_VALUE"""),50.0)</f>
        <v>50</v>
      </c>
      <c r="O12" s="5" t="str">
        <f>IFERROR(__xludf.DUMMYFUNCTION("""COMPUTED_VALUE"""),"Property Type: Single family, multi family up to 10 units
On-Market Status: NO LISTED DEALS
Year Built: Built before 2015
Property Condition: No New Build, or recently remodeled
Minimum/Maximum Purchase Price: 
Timeframe: 
Lead Types: Warm, Autohunt
Other"&amp;" Notes: 1 bed, 1 bath minimum")</f>
        <v>Property Type: Single family, multi family up to 10 units
On-Market Status: NO LISTED DEALS
Year Built: Built before 2015
Property Condition: No New Build, or recently remodeled
Minimum/Maximum Purchase Price: 
Timeframe: 
Lead Types: Warm, Autohunt
Other Notes: 1 bed, 1 bath minimum</v>
      </c>
      <c r="P12" s="5" t="str">
        <f>IFERROR(__xludf.DUMMYFUNCTION("""COMPUTED_VALUE"""),"YES")</f>
        <v>YES</v>
      </c>
      <c r="Q12" s="28"/>
      <c r="T12" s="5"/>
      <c r="W12" s="5"/>
      <c r="X12" s="5"/>
    </row>
    <row r="13" ht="27.75" customHeight="1">
      <c r="A13" s="6"/>
      <c r="B13" s="2"/>
      <c r="C13" s="2"/>
      <c r="D13" s="2"/>
      <c r="E13" s="2"/>
      <c r="F13" s="3"/>
      <c r="G13" s="3"/>
      <c r="H13" s="3"/>
      <c r="I13" s="25" t="str">
        <f>IFERROR(__xludf.DUMMYFUNCTION("""COMPUTED_VALUE"""),"Maximized Home Offer / Spark Capital USA")</f>
        <v>Maximized Home Offer / Spark Capital USA</v>
      </c>
      <c r="J13" s="31" t="str">
        <f>IFERROR(__xludf.DUMMYFUNCTION("""COMPUTED_VALUE"""),"https://app.hubspot.com/contacts/3298701/record/0-1/38890486037")</f>
        <v>https://app.hubspot.com/contacts/3298701/record/0-1/38890486037</v>
      </c>
      <c r="K13" s="2" t="str">
        <f>IFERROR(__xludf.DUMMYFUNCTION("""COMPUTED_VALUE"""),"National")</f>
        <v>National</v>
      </c>
      <c r="L13" s="27" t="str">
        <f>IFERROR(__xludf.DUMMYFUNCTION("""COMPUTED_VALUE"""),"Active")</f>
        <v>Active</v>
      </c>
      <c r="M13" s="5" t="str">
        <f>IFERROR(__xludf.DUMMYFUNCTION("""COMPUTED_VALUE"""),"2")</f>
        <v>2</v>
      </c>
      <c r="N13" s="5">
        <f>IFERROR(__xludf.DUMMYFUNCTION("""COMPUTED_VALUE"""),100.0)</f>
        <v>100</v>
      </c>
      <c r="O13" s="5" t="str">
        <f>IFERROR(__xludf.DUMMYFUNCTION("""COMPUTED_VALUE"""),"Property Type: Single Family Residence, Land, Commercial (Retail), Mobile Home (with Land), Manufactured Home, Multi-Family Residential (Duplex - Quadplex), Multi-Family Commercial (Fiveplex+), Townhomes, Condominiums, Farm
*On-Market Status: FSBO, Off Ma"&amp;"rket Only
Year Built: 1920+
Property Condition: Move-in Ready with Modern Finishes, Move-in Ready with Older Finishes, Needs Few Repairs, Needs Major Repairs
Minimum/Maximum Purchase Price: $50,000-$2,000,000
Timeframe: 1 - 7 Days, 1 to 4 Weeks, 3 to 6 Mo"&amp;"nths, 6 to 12 Months, 12+ Months
Other Notes: ")</f>
        <v>Property Type: Single Family Residence, Land, Commercial (Retail), Mobile Home (with Land), Manufactured Home, Multi-Family Residential (Duplex - Quadplex), Multi-Family Commercial (Fiveplex+), Townhomes, Condominiums, Farm
*On-Market Status: FSBO, Off Market Only
Year Built: 1920+
Property Condition: Move-in Ready with Modern Finishes, Move-in Ready with Older Finishes, Needs Few Repairs, Needs Major Repairs
Minimum/Maximum Purchase Price: $50,000-$2,000,000
Timeframe: 1 - 7 Days, 1 to 4 Weeks, 3 to 6 Months, 6 to 12 Months, 12+ Months
Other Notes: </v>
      </c>
      <c r="P13" s="5" t="str">
        <f>IFERROR(__xludf.DUMMYFUNCTION("""COMPUTED_VALUE"""),"NO")</f>
        <v>NO</v>
      </c>
      <c r="Q13" s="28"/>
      <c r="T13" s="5"/>
      <c r="W13" s="5"/>
      <c r="X13" s="5"/>
    </row>
    <row r="14" ht="30.75" customHeight="1">
      <c r="A14" s="6"/>
      <c r="B14" s="2"/>
      <c r="C14" s="2"/>
      <c r="D14" s="2"/>
      <c r="E14" s="2"/>
      <c r="F14" s="3"/>
      <c r="G14" s="3"/>
      <c r="H14" s="3"/>
      <c r="I14" s="25" t="str">
        <f>IFERROR(__xludf.DUMMYFUNCTION("""COMPUTED_VALUE"""),"Vallejo Capital")</f>
        <v>Vallejo Capital</v>
      </c>
      <c r="J14" s="31" t="str">
        <f>IFERROR(__xludf.DUMMYFUNCTION("""COMPUTED_VALUE"""),"https://app.hubspot.com/contacts/3298701/record/0-1/899058301")</f>
        <v>https://app.hubspot.com/contacts/3298701/record/0-1/899058301</v>
      </c>
      <c r="K14" s="2" t="str">
        <f>IFERROR(__xludf.DUMMYFUNCTION("""COMPUTED_VALUE"""),"Multi State")</f>
        <v>Multi State</v>
      </c>
      <c r="L14" s="27" t="str">
        <f>IFERROR(__xludf.DUMMYFUNCTION("""COMPUTED_VALUE"""),"Wholesaler")</f>
        <v>Wholesaler</v>
      </c>
      <c r="M14" s="32" t="str">
        <f>IFERROR(__xludf.DUMMYFUNCTION("""COMPUTED_VALUE"""),"3")</f>
        <v>3</v>
      </c>
      <c r="N14" s="5">
        <f>IFERROR(__xludf.DUMMYFUNCTION("""COMPUTED_VALUE"""),50.0)</f>
        <v>50</v>
      </c>
      <c r="O14" s="5" t="str">
        <f>IFERROR(__xludf.DUMMYFUNCTION("""COMPUTED_VALUE"""),"Property Type: SFH, No Land
On-Market Status: 
Year Built: 1910+
Property Condition: Move in Ready with Older Finishes, Needs Few Repairs, Needs Major Repairs
Minimum/Maximum Purchase Price: 30,000-1,000,000 
Timeframe: ,
Other Notes: 
")</f>
        <v>Property Type: SFH, No Land
On-Market Status: 
Year Built: 1910+
Property Condition: Move in Ready with Older Finishes, Needs Few Repairs, Needs Major Repairs
Minimum/Maximum Purchase Price: 30,000-1,000,000 
Timeframe: ,
Other Notes: 
</v>
      </c>
      <c r="P14" s="5"/>
      <c r="Q14" s="28"/>
      <c r="T14" s="5"/>
      <c r="W14" s="5"/>
      <c r="X14" s="5"/>
    </row>
    <row r="15" ht="22.5" customHeight="1">
      <c r="A15" s="6"/>
      <c r="B15" s="2"/>
      <c r="C15" s="2"/>
      <c r="D15" s="2"/>
      <c r="E15" s="2"/>
      <c r="F15" s="3"/>
      <c r="G15" s="3"/>
      <c r="H15" s="3"/>
      <c r="I15" s="25" t="str">
        <f>IFERROR(__xludf.DUMMYFUNCTION("""COMPUTED_VALUE"""),"Local Home Buying LLC")</f>
        <v>Local Home Buying LLC</v>
      </c>
      <c r="J15" s="31" t="str">
        <f>IFERROR(__xludf.DUMMYFUNCTION("""COMPUTED_VALUE"""),"https://app.hubspot.com/contacts/3298701/record/0-2/32865135451?eschref=%2Fcontacts%2F3298701%2Frecord%2F0-1%2F118519235390")</f>
        <v>https://app.hubspot.com/contacts/3298701/record/0-2/32865135451?eschref=%2Fcontacts%2F3298701%2Frecord%2F0-1%2F118519235390</v>
      </c>
      <c r="K15" s="2" t="str">
        <f>IFERROR(__xludf.DUMMYFUNCTION("""COMPUTED_VALUE"""),"Multi State Local")</f>
        <v>Multi State Local</v>
      </c>
      <c r="L15" s="27" t="str">
        <f>IFERROR(__xludf.DUMMYFUNCTION("""COMPUTED_VALUE"""),"TEST")</f>
        <v>TEST</v>
      </c>
      <c r="M15" s="5" t="str">
        <f>IFERROR(__xludf.DUMMYFUNCTION("""COMPUTED_VALUE"""),"5")</f>
        <v>5</v>
      </c>
      <c r="N15" s="5">
        <f>IFERROR(__xludf.DUMMYFUNCTION("""COMPUTED_VALUE"""),30.0)</f>
        <v>30</v>
      </c>
      <c r="O15" s="5" t="str">
        <f>IFERROR(__xludf.DUMMYFUNCTION("""COMPUTED_VALUE"""),"Property Type: Single Family Residence
On-Market Status: FSBO, Off Market Only
Year Built: 1970+
Property Condition: Needs Few Repairs, Needs Major Repairs
Minimum/Maximum Purchase Price: $100,000 - $600,000
Timeframe: 1 to 4 Weeks, 3 to 6 Months
Other No"&amp;"tes: 1,100+ sqft, 3+ Bed, 2+ Bath, No 55+ communities; No rural areas; No flood zones; No homes fronting/backing RR tracks, gas stations, or 4-lane highways; No new construction, ")</f>
        <v>Property Type: Single Family Residence
On-Market Status: FSBO, Off Market Only
Year Built: 1970+
Property Condition: Needs Few Repairs, Needs Major Repairs
Minimum/Maximum Purchase Price: $100,000 - $600,000
Timeframe: 1 to 4 Weeks, 3 to 6 Months
Other Notes: 1,100+ sqft, 3+ Bed, 2+ Bath, No 55+ communities; No rural areas; No flood zones; No homes fronting/backing RR tracks, gas stations, or 4-lane highways; No new construction, </v>
      </c>
      <c r="P15" s="5" t="str">
        <f>IFERROR(__xludf.DUMMYFUNCTION("""COMPUTED_VALUE"""),"NO")</f>
        <v>NO</v>
      </c>
      <c r="Q15" s="28"/>
      <c r="T15" s="5"/>
      <c r="W15" s="5"/>
      <c r="X15" s="5"/>
    </row>
    <row r="16" ht="21.75" customHeight="1">
      <c r="A16" s="33"/>
      <c r="F16" s="5"/>
      <c r="G16" s="5"/>
      <c r="H16" s="5"/>
      <c r="I16" s="34" t="str">
        <f>IFERROR(__xludf.DUMMYFUNCTION("""COMPUTED_VALUE"""),"Newcastle Partners LLC")</f>
        <v>Newcastle Partners LLC</v>
      </c>
      <c r="J16" s="26" t="str">
        <f>IFERROR(__xludf.DUMMYFUNCTION("""COMPUTED_VALUE"""),"https://app.hubspot.com/contacts/3298701/record/0-2/34704950070?eschref=%2Fcontacts%2F3298701%2Frecord%2F0-1%2F126580987969")</f>
        <v>https://app.hubspot.com/contacts/3298701/record/0-2/34704950070?eschref=%2Fcontacts%2F3298701%2Frecord%2F0-1%2F126580987969</v>
      </c>
      <c r="K16" s="27" t="str">
        <f>IFERROR(__xludf.DUMMYFUNCTION("""COMPUTED_VALUE"""),"Multi State")</f>
        <v>Multi State</v>
      </c>
      <c r="L16" s="27" t="str">
        <f>IFERROR(__xludf.DUMMYFUNCTION("""COMPUTED_VALUE"""),"TEST")</f>
        <v>TEST</v>
      </c>
      <c r="M16" s="5" t="str">
        <f>IFERROR(__xludf.DUMMYFUNCTION("""COMPUTED_VALUE"""),"5")</f>
        <v>5</v>
      </c>
      <c r="N16" s="5">
        <f>IFERROR(__xludf.DUMMYFUNCTION("""COMPUTED_VALUE"""),30.0)</f>
        <v>30</v>
      </c>
      <c r="O16" s="5" t="str">
        <f>IFERROR(__xludf.DUMMYFUNCTION("""COMPUTED_VALUE"""),"Property Type: Single Family Residence, Townhomes, Condominiums
On-Market Status: Off Market Only
Year Built: 1950+
Property Condition: Needs Few Repairs, Needs Major Repairs
Minimum/Maximum Purchase Price: 30,000 - 1,000,000
Timeframe: 1 - 7 Days, 1 to 4"&amp;" Weeks, 3 to 6 Months
Lead Types:  Warm and Autohunt
Other Notes: ")</f>
        <v>Property Type: Single Family Residence, Townhomes, Condominiums
On-Market Status: Off Market Only
Year Built: 1950+
Property Condition: Needs Few Repairs, Needs Major Repairs
Minimum/Maximum Purchase Price: 30,000 - 1,000,000
Timeframe: 1 - 7 Days, 1 to 4 Weeks, 3 to 6 Months
Lead Types:  Warm and Autohunt
Other Notes: </v>
      </c>
      <c r="P16" s="5" t="str">
        <f>IFERROR(__xludf.DUMMYFUNCTION("""COMPUTED_VALUE"""),"NO")</f>
        <v>NO</v>
      </c>
      <c r="Q16" s="28"/>
      <c r="T16" s="5"/>
      <c r="W16" s="5"/>
      <c r="X16" s="5"/>
    </row>
    <row r="17">
      <c r="A17" s="33"/>
      <c r="F17" s="5"/>
      <c r="G17" s="5"/>
      <c r="H17" s="5"/>
      <c r="I17" s="35" t="str">
        <f>IFERROR(__xludf.DUMMYFUNCTION("""COMPUTED_VALUE"""),"Miles Buys Homes")</f>
        <v>Miles Buys Homes</v>
      </c>
      <c r="J17" s="26" t="str">
        <f>IFERROR(__xludf.DUMMYFUNCTION("""COMPUTED_VALUE"""),"https://app.hubspot.com/contacts/3298701/record/0-2/39895735971/")</f>
        <v>https://app.hubspot.com/contacts/3298701/record/0-2/39895735971/</v>
      </c>
      <c r="K17" s="27" t="str">
        <f>IFERROR(__xludf.DUMMYFUNCTION("""COMPUTED_VALUE"""),"Multi-State")</f>
        <v>Multi-State</v>
      </c>
      <c r="L17" s="27" t="str">
        <f>IFERROR(__xludf.DUMMYFUNCTION("""COMPUTED_VALUE"""),"TEST")</f>
        <v>TEST</v>
      </c>
      <c r="M17" s="5" t="str">
        <f>IFERROR(__xludf.DUMMYFUNCTION("""COMPUTED_VALUE"""),"5")</f>
        <v>5</v>
      </c>
      <c r="N17" s="5">
        <f>IFERROR(__xludf.DUMMYFUNCTION("""COMPUTED_VALUE"""),30.0)</f>
        <v>30</v>
      </c>
      <c r="O17" s="36" t="str">
        <f>IFERROR(__xludf.DUMMYFUNCTION("""COMPUTED_VALUE"""),"Property Type: Single Family Residence
On-Market Status:Off Market Only
Year Built: 1920+
Property Condition: Needs Few Repairs, Needs Major Repairs
Minimum/Maximum Purchase Price: $250,000 - $2,000,000
Timeframe: 1 - 7 Days, 1 to 4 Weeks, 3 to 6 Months, "&amp;"6 to 12 Months, 12+ Months
Lead Types:  Warm and Autohunt
Other Notes: No 55+, I'm only interested in distressed properties — things like homes that need work, pre-foreclosures, probate situations, or anything where the seller is motivated and looking for"&amp;" a quick, hassle-free sale.
Ideally, I’m working with sellers who are ready to make a decision in the next 30 to 60 days.
As long as the deal makes sense and there’s value-add potential, I’m open on location within southern California.
I'm Happy to adj"&amp;"ust things over time based on what’s converting best.")</f>
        <v>Property Type: Single Family Residence
On-Market Status:Off Market Only
Year Built: 1920+
Property Condition: Needs Few Repairs, Needs Major Repairs
Minimum/Maximum Purchase Price: $250,000 - $2,000,000
Timeframe: 1 - 7 Days, 1 to 4 Weeks, 3 to 6 Months, 6 to 12 Months, 12+ Months
Lead Types:  Warm and Autohunt
Other Notes: No 55+, I'm only interested in distressed properties — things like homes that need work, pre-foreclosures, probate situations, or anything where the seller is motivated and looking for a quick, hassle-free sale.
Ideally, I’m working with sellers who are ready to make a decision in the next 30 to 60 days.
As long as the deal makes sense and there’s value-add potential, I’m open on location within southern California.
I'm Happy to adjust things over time based on what’s converting best.</v>
      </c>
      <c r="P17" s="5"/>
      <c r="T17" s="5"/>
      <c r="W17" s="5"/>
      <c r="X17" s="5"/>
    </row>
    <row r="18">
      <c r="A18" s="33"/>
      <c r="F18" s="5"/>
      <c r="G18" s="5"/>
      <c r="H18" s="5"/>
      <c r="I18" s="35"/>
      <c r="J18" s="35"/>
      <c r="M18" s="5"/>
      <c r="N18" s="5"/>
      <c r="O18" s="5"/>
      <c r="P18" s="5"/>
      <c r="T18" s="5"/>
      <c r="W18" s="5"/>
      <c r="X18" s="5"/>
    </row>
    <row r="19">
      <c r="A19" s="33"/>
      <c r="F19" s="5"/>
      <c r="G19" s="5"/>
      <c r="H19" s="5"/>
      <c r="I19" s="35"/>
      <c r="J19" s="35"/>
      <c r="M19" s="5"/>
      <c r="N19" s="5"/>
      <c r="O19" s="5"/>
      <c r="P19" s="5"/>
      <c r="T19" s="5"/>
      <c r="W19" s="5"/>
      <c r="X19" s="5"/>
    </row>
    <row r="20">
      <c r="A20" s="33"/>
      <c r="F20" s="5"/>
      <c r="G20" s="32"/>
      <c r="H20" s="32"/>
      <c r="I20" s="37"/>
      <c r="J20" s="37"/>
      <c r="M20" s="5"/>
      <c r="N20" s="5"/>
      <c r="O20" s="5"/>
      <c r="P20" s="5"/>
      <c r="T20" s="5"/>
      <c r="W20" s="5"/>
      <c r="X20" s="5"/>
    </row>
    <row r="21">
      <c r="A21" s="33"/>
      <c r="F21" s="5"/>
      <c r="G21" s="5"/>
      <c r="H21" s="5"/>
      <c r="I21" s="35"/>
      <c r="J21" s="35"/>
      <c r="M21" s="5"/>
      <c r="N21" s="5"/>
      <c r="O21" s="5"/>
      <c r="P21" s="5"/>
      <c r="T21" s="5"/>
      <c r="W21" s="5"/>
      <c r="X21" s="5"/>
    </row>
    <row r="22">
      <c r="A22" s="33"/>
      <c r="F22" s="5"/>
      <c r="G22" s="5"/>
      <c r="H22" s="5"/>
      <c r="I22" s="35"/>
      <c r="J22" s="35"/>
      <c r="M22" s="5"/>
      <c r="N22" s="5"/>
      <c r="O22" s="32"/>
      <c r="P22" s="5"/>
      <c r="T22" s="5"/>
      <c r="W22" s="5"/>
      <c r="X22" s="5"/>
    </row>
    <row r="23">
      <c r="A23" s="33"/>
      <c r="F23" s="5"/>
      <c r="G23" s="5"/>
      <c r="H23" s="5"/>
      <c r="I23" s="35"/>
      <c r="J23" s="35"/>
      <c r="M23" s="5"/>
      <c r="N23" s="5"/>
      <c r="O23" s="5"/>
      <c r="P23" s="5"/>
      <c r="T23" s="5"/>
      <c r="W23" s="5"/>
      <c r="X23" s="5"/>
    </row>
    <row r="24">
      <c r="A24" s="33"/>
      <c r="F24" s="5"/>
      <c r="G24" s="5"/>
      <c r="H24" s="5"/>
      <c r="I24" s="35"/>
      <c r="J24" s="35"/>
      <c r="M24" s="5"/>
      <c r="N24" s="5"/>
      <c r="O24" s="5"/>
      <c r="P24" s="5"/>
      <c r="T24" s="5"/>
      <c r="W24" s="5"/>
      <c r="X24" s="5"/>
    </row>
    <row r="25">
      <c r="A25" s="33"/>
      <c r="F25" s="5"/>
      <c r="G25" s="5"/>
      <c r="H25" s="5"/>
      <c r="I25" s="35"/>
      <c r="J25" s="35"/>
      <c r="M25" s="5"/>
      <c r="N25" s="5"/>
      <c r="O25" s="5"/>
      <c r="P25" s="5"/>
      <c r="T25" s="5"/>
      <c r="W25" s="5"/>
      <c r="X25" s="5"/>
    </row>
    <row r="26">
      <c r="A26" s="33"/>
      <c r="F26" s="5"/>
      <c r="G26" s="5"/>
      <c r="H26" s="5"/>
      <c r="I26" s="35"/>
      <c r="J26" s="35"/>
      <c r="M26" s="5"/>
      <c r="N26" s="5"/>
      <c r="O26" s="5"/>
      <c r="P26" s="5"/>
      <c r="T26" s="5"/>
      <c r="W26" s="5"/>
      <c r="X26" s="5"/>
    </row>
    <row r="27">
      <c r="A27" s="33"/>
      <c r="F27" s="5"/>
      <c r="G27" s="5"/>
      <c r="H27" s="5"/>
      <c r="I27" s="35"/>
      <c r="J27" s="35"/>
      <c r="M27" s="5"/>
      <c r="N27" s="5"/>
      <c r="O27" s="5"/>
      <c r="P27" s="5"/>
      <c r="T27" s="5"/>
      <c r="W27" s="5"/>
      <c r="X27" s="5"/>
    </row>
    <row r="28">
      <c r="A28" s="33"/>
      <c r="F28" s="5"/>
      <c r="G28" s="5"/>
      <c r="H28" s="5"/>
      <c r="I28" s="35"/>
      <c r="J28" s="35"/>
      <c r="M28" s="5"/>
      <c r="N28" s="5"/>
      <c r="O28" s="5"/>
      <c r="P28" s="5"/>
      <c r="T28" s="5"/>
      <c r="W28" s="5"/>
      <c r="X28" s="5"/>
    </row>
    <row r="29">
      <c r="A29" s="33"/>
      <c r="F29" s="5"/>
      <c r="G29" s="5"/>
      <c r="H29" s="5"/>
      <c r="I29" s="35"/>
      <c r="J29" s="35"/>
      <c r="M29" s="5"/>
      <c r="N29" s="5"/>
      <c r="O29" s="5"/>
      <c r="P29" s="5"/>
      <c r="T29" s="5"/>
      <c r="W29" s="5"/>
      <c r="X29" s="5"/>
    </row>
    <row r="30">
      <c r="A30" s="33"/>
      <c r="F30" s="5"/>
      <c r="G30" s="5"/>
      <c r="H30" s="5"/>
      <c r="I30" s="35"/>
      <c r="J30" s="35"/>
      <c r="M30" s="5"/>
      <c r="N30" s="5"/>
      <c r="O30" s="5"/>
      <c r="P30" s="5"/>
      <c r="T30" s="5"/>
      <c r="W30" s="5"/>
      <c r="X30" s="5"/>
    </row>
    <row r="31">
      <c r="A31" s="33"/>
      <c r="F31" s="5"/>
      <c r="G31" s="5"/>
      <c r="H31" s="5"/>
      <c r="I31" s="35"/>
      <c r="J31" s="35"/>
      <c r="M31" s="5"/>
      <c r="N31" s="5"/>
      <c r="O31" s="5"/>
      <c r="P31" s="5"/>
      <c r="T31" s="5"/>
      <c r="W31" s="5"/>
      <c r="X31" s="5"/>
    </row>
    <row r="32">
      <c r="A32" s="33"/>
      <c r="F32" s="5"/>
      <c r="G32" s="5"/>
      <c r="H32" s="5"/>
      <c r="I32" s="35"/>
      <c r="J32" s="35"/>
      <c r="M32" s="5"/>
      <c r="N32" s="5"/>
      <c r="O32" s="5"/>
      <c r="P32" s="5"/>
      <c r="T32" s="5"/>
      <c r="W32" s="5"/>
      <c r="X32" s="5"/>
    </row>
    <row r="33">
      <c r="A33" s="33"/>
      <c r="F33" s="5"/>
      <c r="G33" s="5"/>
      <c r="H33" s="5"/>
      <c r="I33" s="35"/>
      <c r="J33" s="35"/>
      <c r="M33" s="5"/>
      <c r="N33" s="5"/>
      <c r="O33" s="5"/>
      <c r="P33" s="5"/>
      <c r="T33" s="5"/>
      <c r="W33" s="5"/>
      <c r="X33" s="5"/>
    </row>
    <row r="34">
      <c r="A34" s="33"/>
      <c r="F34" s="5"/>
      <c r="G34" s="5"/>
      <c r="H34" s="5"/>
      <c r="I34" s="35"/>
      <c r="J34" s="35"/>
      <c r="M34" s="5"/>
      <c r="N34" s="5"/>
      <c r="O34" s="5"/>
      <c r="P34" s="5"/>
      <c r="T34" s="5"/>
      <c r="W34" s="5"/>
      <c r="X34" s="5"/>
    </row>
    <row r="35">
      <c r="A35" s="33"/>
      <c r="F35" s="5"/>
      <c r="G35" s="5"/>
      <c r="H35" s="5"/>
      <c r="I35" s="35"/>
      <c r="J35" s="35"/>
      <c r="M35" s="5"/>
      <c r="N35" s="5"/>
      <c r="O35" s="5"/>
      <c r="P35" s="5"/>
      <c r="T35" s="5"/>
      <c r="W35" s="5"/>
      <c r="X35" s="5"/>
    </row>
    <row r="36">
      <c r="A36" s="33"/>
      <c r="F36" s="5"/>
      <c r="G36" s="5"/>
      <c r="H36" s="5"/>
      <c r="I36" s="35"/>
      <c r="J36" s="35"/>
      <c r="M36" s="5"/>
      <c r="N36" s="5"/>
      <c r="O36" s="5"/>
      <c r="P36" s="5"/>
      <c r="T36" s="5"/>
      <c r="W36" s="5"/>
      <c r="X36" s="5"/>
    </row>
    <row r="37">
      <c r="A37" s="33"/>
      <c r="F37" s="5"/>
      <c r="G37" s="5"/>
      <c r="H37" s="5"/>
      <c r="I37" s="35"/>
      <c r="J37" s="35"/>
      <c r="M37" s="5"/>
      <c r="N37" s="5"/>
      <c r="O37" s="5"/>
      <c r="P37" s="5"/>
      <c r="T37" s="5"/>
      <c r="W37" s="5"/>
      <c r="X37" s="5"/>
    </row>
    <row r="38">
      <c r="A38" s="33"/>
      <c r="F38" s="5"/>
      <c r="G38" s="5"/>
      <c r="H38" s="5"/>
      <c r="I38" s="35"/>
      <c r="J38" s="35"/>
      <c r="M38" s="5"/>
      <c r="N38" s="5"/>
      <c r="O38" s="5"/>
      <c r="P38" s="5"/>
      <c r="T38" s="5"/>
      <c r="W38" s="5"/>
      <c r="X38" s="5"/>
    </row>
    <row r="39">
      <c r="A39" s="33"/>
      <c r="F39" s="5"/>
      <c r="G39" s="5"/>
      <c r="H39" s="5"/>
      <c r="I39" s="35"/>
      <c r="J39" s="35"/>
      <c r="M39" s="5"/>
      <c r="N39" s="5"/>
      <c r="O39" s="5"/>
      <c r="P39" s="5"/>
      <c r="T39" s="5"/>
      <c r="W39" s="5"/>
      <c r="X39" s="5"/>
    </row>
    <row r="40">
      <c r="A40" s="33"/>
      <c r="F40" s="5"/>
      <c r="G40" s="5"/>
      <c r="H40" s="5"/>
      <c r="I40" s="35"/>
      <c r="J40" s="35"/>
      <c r="M40" s="5"/>
      <c r="N40" s="5"/>
      <c r="O40" s="5"/>
      <c r="P40" s="5"/>
      <c r="T40" s="5"/>
      <c r="W40" s="5"/>
      <c r="X40" s="5"/>
    </row>
    <row r="41">
      <c r="A41" s="33"/>
      <c r="F41" s="5"/>
      <c r="G41" s="5"/>
      <c r="H41" s="5"/>
      <c r="I41" s="35"/>
      <c r="J41" s="35"/>
      <c r="M41" s="5"/>
      <c r="N41" s="5"/>
      <c r="O41" s="5"/>
      <c r="P41" s="5"/>
      <c r="T41" s="5"/>
      <c r="W41" s="5"/>
      <c r="X41" s="5"/>
    </row>
    <row r="42">
      <c r="A42" s="33"/>
      <c r="F42" s="5"/>
      <c r="G42" s="5"/>
      <c r="H42" s="5"/>
      <c r="I42" s="35"/>
      <c r="J42" s="35"/>
      <c r="M42" s="5"/>
      <c r="N42" s="5"/>
      <c r="O42" s="5"/>
      <c r="P42" s="5"/>
      <c r="T42" s="5"/>
      <c r="W42" s="5"/>
      <c r="X42" s="5"/>
    </row>
    <row r="43">
      <c r="A43" s="33"/>
      <c r="F43" s="5"/>
      <c r="G43" s="5"/>
      <c r="H43" s="5"/>
      <c r="I43" s="35"/>
      <c r="J43" s="35"/>
      <c r="M43" s="5"/>
      <c r="N43" s="5"/>
      <c r="O43" s="5"/>
      <c r="P43" s="5"/>
      <c r="T43" s="5"/>
      <c r="W43" s="5"/>
      <c r="X43" s="5"/>
    </row>
    <row r="44">
      <c r="A44" s="33"/>
      <c r="F44" s="5"/>
      <c r="G44" s="5"/>
      <c r="H44" s="5"/>
      <c r="I44" s="35"/>
      <c r="J44" s="35"/>
      <c r="M44" s="5"/>
      <c r="N44" s="5"/>
      <c r="O44" s="5"/>
      <c r="P44" s="5"/>
      <c r="T44" s="5"/>
      <c r="W44" s="5"/>
      <c r="X44" s="5"/>
    </row>
    <row r="45">
      <c r="A45" s="33"/>
      <c r="F45" s="5"/>
      <c r="G45" s="5"/>
      <c r="H45" s="5"/>
      <c r="I45" s="35"/>
      <c r="J45" s="35"/>
      <c r="M45" s="5"/>
      <c r="N45" s="5"/>
      <c r="O45" s="5"/>
      <c r="P45" s="5"/>
      <c r="T45" s="5"/>
      <c r="W45" s="5"/>
      <c r="X45" s="5"/>
    </row>
    <row r="46">
      <c r="A46" s="33"/>
      <c r="F46" s="5"/>
      <c r="G46" s="5"/>
      <c r="H46" s="5"/>
      <c r="I46" s="35"/>
      <c r="J46" s="35"/>
      <c r="M46" s="5"/>
      <c r="N46" s="5"/>
      <c r="O46" s="5"/>
      <c r="P46" s="5"/>
      <c r="T46" s="5"/>
      <c r="W46" s="5"/>
      <c r="X46" s="5"/>
    </row>
    <row r="47">
      <c r="A47" s="33"/>
      <c r="F47" s="5"/>
      <c r="G47" s="5"/>
      <c r="H47" s="5"/>
      <c r="I47" s="35"/>
      <c r="J47" s="35"/>
      <c r="M47" s="5"/>
      <c r="N47" s="5"/>
      <c r="O47" s="5"/>
      <c r="P47" s="5"/>
      <c r="T47" s="5"/>
      <c r="W47" s="5"/>
      <c r="X47" s="5"/>
    </row>
    <row r="48">
      <c r="A48" s="33"/>
      <c r="F48" s="5"/>
      <c r="G48" s="5"/>
      <c r="H48" s="5"/>
      <c r="I48" s="35"/>
      <c r="J48" s="35"/>
      <c r="M48" s="5"/>
      <c r="N48" s="5"/>
      <c r="O48" s="5"/>
      <c r="P48" s="5"/>
      <c r="T48" s="5"/>
      <c r="W48" s="5"/>
      <c r="X48" s="5"/>
    </row>
    <row r="49">
      <c r="A49" s="33"/>
      <c r="F49" s="5"/>
      <c r="G49" s="5"/>
      <c r="H49" s="5"/>
      <c r="I49" s="35"/>
      <c r="J49" s="35"/>
      <c r="M49" s="5"/>
      <c r="N49" s="5"/>
      <c r="O49" s="5"/>
      <c r="P49" s="5"/>
      <c r="T49" s="5"/>
      <c r="W49" s="5"/>
      <c r="X49" s="5"/>
    </row>
    <row r="50">
      <c r="A50" s="33"/>
      <c r="F50" s="5"/>
      <c r="G50" s="5"/>
      <c r="H50" s="5"/>
      <c r="I50" s="35"/>
      <c r="J50" s="35"/>
      <c r="M50" s="5"/>
      <c r="N50" s="5"/>
      <c r="O50" s="5"/>
      <c r="P50" s="5"/>
      <c r="T50" s="5"/>
      <c r="W50" s="5"/>
      <c r="X50" s="5"/>
    </row>
    <row r="51">
      <c r="A51" s="33"/>
      <c r="F51" s="5"/>
      <c r="G51" s="5"/>
      <c r="H51" s="5"/>
      <c r="I51" s="35"/>
      <c r="J51" s="35"/>
      <c r="M51" s="5"/>
      <c r="N51" s="5"/>
      <c r="O51" s="5"/>
      <c r="P51" s="5"/>
      <c r="T51" s="5"/>
      <c r="W51" s="5"/>
      <c r="X51" s="5"/>
    </row>
    <row r="52">
      <c r="A52" s="33"/>
      <c r="F52" s="5"/>
      <c r="G52" s="5"/>
      <c r="H52" s="5"/>
      <c r="I52" s="35"/>
      <c r="J52" s="35"/>
      <c r="M52" s="5"/>
      <c r="N52" s="5"/>
      <c r="O52" s="5"/>
      <c r="P52" s="5"/>
      <c r="T52" s="5"/>
      <c r="W52" s="5"/>
      <c r="X52" s="5"/>
    </row>
    <row r="53">
      <c r="A53" s="33"/>
      <c r="F53" s="5"/>
      <c r="G53" s="5"/>
      <c r="H53" s="5"/>
      <c r="I53" s="35"/>
      <c r="J53" s="35"/>
      <c r="M53" s="5"/>
      <c r="N53" s="5"/>
      <c r="O53" s="5"/>
      <c r="P53" s="5"/>
      <c r="T53" s="5"/>
      <c r="W53" s="5"/>
      <c r="X53" s="5"/>
    </row>
    <row r="54">
      <c r="A54" s="33"/>
      <c r="F54" s="5"/>
      <c r="G54" s="5"/>
      <c r="H54" s="5"/>
      <c r="I54" s="35"/>
      <c r="J54" s="35"/>
      <c r="M54" s="5"/>
      <c r="N54" s="5"/>
      <c r="O54" s="5"/>
      <c r="P54" s="5"/>
      <c r="T54" s="5"/>
      <c r="W54" s="5"/>
      <c r="X54" s="5"/>
    </row>
    <row r="55">
      <c r="A55" s="33"/>
      <c r="F55" s="5"/>
      <c r="G55" s="5"/>
      <c r="H55" s="5"/>
      <c r="I55" s="35"/>
      <c r="J55" s="35"/>
      <c r="M55" s="5"/>
      <c r="N55" s="5"/>
      <c r="O55" s="5"/>
      <c r="P55" s="5"/>
      <c r="T55" s="5"/>
      <c r="W55" s="5"/>
      <c r="X55" s="5"/>
    </row>
    <row r="56">
      <c r="A56" s="33"/>
      <c r="F56" s="5"/>
      <c r="G56" s="5"/>
      <c r="H56" s="5"/>
      <c r="I56" s="35"/>
      <c r="J56" s="35"/>
      <c r="M56" s="5"/>
      <c r="N56" s="5"/>
      <c r="O56" s="5"/>
      <c r="P56" s="5"/>
      <c r="T56" s="5"/>
      <c r="W56" s="5"/>
      <c r="X56" s="5"/>
    </row>
    <row r="57">
      <c r="A57" s="33"/>
      <c r="F57" s="5"/>
      <c r="G57" s="5"/>
      <c r="H57" s="5"/>
      <c r="I57" s="35"/>
      <c r="J57" s="35"/>
      <c r="M57" s="5"/>
      <c r="N57" s="5"/>
      <c r="O57" s="5"/>
      <c r="P57" s="5"/>
      <c r="T57" s="5"/>
      <c r="W57" s="5"/>
      <c r="X57" s="5"/>
    </row>
    <row r="58">
      <c r="A58" s="33"/>
      <c r="F58" s="5"/>
      <c r="G58" s="5"/>
      <c r="H58" s="5"/>
      <c r="I58" s="35"/>
      <c r="J58" s="35"/>
      <c r="M58" s="5"/>
      <c r="N58" s="5"/>
      <c r="O58" s="5"/>
      <c r="P58" s="5"/>
      <c r="T58" s="5"/>
      <c r="W58" s="5"/>
      <c r="X58" s="5"/>
    </row>
    <row r="59">
      <c r="A59" s="33"/>
      <c r="F59" s="5"/>
      <c r="G59" s="5"/>
      <c r="H59" s="5"/>
      <c r="I59" s="35"/>
      <c r="J59" s="35"/>
      <c r="M59" s="5"/>
      <c r="N59" s="5"/>
      <c r="O59" s="5"/>
      <c r="P59" s="5"/>
      <c r="T59" s="5"/>
      <c r="W59" s="5"/>
      <c r="X59" s="5"/>
    </row>
    <row r="60">
      <c r="A60" s="33"/>
      <c r="F60" s="5"/>
      <c r="G60" s="5"/>
      <c r="H60" s="5"/>
      <c r="I60" s="35"/>
      <c r="J60" s="35"/>
      <c r="M60" s="5"/>
      <c r="N60" s="5"/>
      <c r="O60" s="5"/>
      <c r="P60" s="5"/>
      <c r="T60" s="5"/>
      <c r="W60" s="5"/>
      <c r="X60" s="5"/>
    </row>
    <row r="61">
      <c r="A61" s="33"/>
      <c r="F61" s="5"/>
      <c r="G61" s="5"/>
      <c r="H61" s="5"/>
      <c r="I61" s="35"/>
      <c r="J61" s="35"/>
      <c r="M61" s="5"/>
      <c r="N61" s="5"/>
      <c r="O61" s="5"/>
      <c r="P61" s="5"/>
      <c r="T61" s="5"/>
      <c r="W61" s="5"/>
      <c r="X61" s="5"/>
    </row>
    <row r="62">
      <c r="A62" s="33"/>
      <c r="F62" s="5"/>
      <c r="G62" s="5"/>
      <c r="H62" s="5"/>
      <c r="I62" s="35"/>
      <c r="J62" s="35"/>
      <c r="M62" s="5"/>
      <c r="N62" s="5"/>
      <c r="O62" s="5"/>
      <c r="P62" s="5"/>
      <c r="T62" s="5"/>
      <c r="W62" s="5"/>
      <c r="X62" s="5"/>
    </row>
    <row r="63">
      <c r="A63" s="33"/>
      <c r="F63" s="5"/>
      <c r="G63" s="5"/>
      <c r="H63" s="5"/>
      <c r="I63" s="35"/>
      <c r="J63" s="35"/>
      <c r="M63" s="5"/>
      <c r="N63" s="5"/>
      <c r="O63" s="5"/>
      <c r="P63" s="5"/>
      <c r="T63" s="5"/>
      <c r="W63" s="5"/>
      <c r="X63" s="5"/>
    </row>
    <row r="64">
      <c r="A64" s="33"/>
      <c r="F64" s="5"/>
      <c r="G64" s="5"/>
      <c r="H64" s="5"/>
      <c r="I64" s="35"/>
      <c r="J64" s="35"/>
      <c r="M64" s="5"/>
      <c r="N64" s="5"/>
      <c r="O64" s="5"/>
      <c r="P64" s="5"/>
      <c r="T64" s="5"/>
      <c r="W64" s="5"/>
      <c r="X64" s="5"/>
    </row>
    <row r="65">
      <c r="A65" s="33"/>
      <c r="F65" s="5"/>
      <c r="G65" s="5"/>
      <c r="H65" s="5"/>
      <c r="I65" s="35"/>
      <c r="J65" s="35"/>
      <c r="M65" s="5"/>
      <c r="N65" s="5"/>
      <c r="O65" s="5"/>
      <c r="P65" s="5"/>
      <c r="T65" s="5"/>
      <c r="W65" s="5"/>
      <c r="X65" s="5"/>
    </row>
    <row r="66">
      <c r="A66" s="33"/>
      <c r="F66" s="5"/>
      <c r="G66" s="5"/>
      <c r="H66" s="5"/>
      <c r="I66" s="35"/>
      <c r="J66" s="35"/>
      <c r="M66" s="5"/>
      <c r="N66" s="5"/>
      <c r="O66" s="5"/>
      <c r="P66" s="5"/>
      <c r="T66" s="5"/>
      <c r="W66" s="5"/>
      <c r="X66" s="5"/>
    </row>
    <row r="67">
      <c r="A67" s="33"/>
      <c r="F67" s="5"/>
      <c r="G67" s="5"/>
      <c r="H67" s="5"/>
      <c r="I67" s="35"/>
      <c r="J67" s="35"/>
      <c r="M67" s="5"/>
      <c r="N67" s="5"/>
      <c r="O67" s="5"/>
      <c r="P67" s="5"/>
      <c r="T67" s="5"/>
      <c r="W67" s="5"/>
      <c r="X67" s="5"/>
    </row>
    <row r="68">
      <c r="A68" s="33"/>
      <c r="F68" s="5"/>
      <c r="G68" s="5"/>
      <c r="H68" s="5"/>
      <c r="I68" s="35"/>
      <c r="J68" s="35"/>
      <c r="M68" s="5"/>
      <c r="N68" s="5"/>
      <c r="O68" s="5"/>
      <c r="P68" s="5"/>
      <c r="T68" s="5"/>
      <c r="W68" s="5"/>
      <c r="X68" s="5"/>
    </row>
    <row r="69">
      <c r="A69" s="33"/>
      <c r="F69" s="5"/>
      <c r="G69" s="5"/>
      <c r="H69" s="5"/>
      <c r="I69" s="35"/>
      <c r="J69" s="35"/>
      <c r="M69" s="5"/>
      <c r="N69" s="5"/>
      <c r="O69" s="5"/>
      <c r="P69" s="5"/>
      <c r="T69" s="5"/>
      <c r="W69" s="5"/>
      <c r="X69" s="5"/>
    </row>
    <row r="70">
      <c r="A70" s="33"/>
      <c r="F70" s="5"/>
      <c r="G70" s="5"/>
      <c r="H70" s="5"/>
      <c r="I70" s="35"/>
      <c r="J70" s="35"/>
      <c r="M70" s="5"/>
      <c r="N70" s="5"/>
      <c r="O70" s="5"/>
      <c r="P70" s="5"/>
      <c r="T70" s="5"/>
      <c r="W70" s="5"/>
      <c r="X70" s="5"/>
    </row>
    <row r="71">
      <c r="A71" s="33"/>
      <c r="F71" s="5"/>
      <c r="G71" s="5"/>
      <c r="H71" s="5"/>
      <c r="I71" s="35"/>
      <c r="J71" s="35"/>
      <c r="M71" s="5"/>
      <c r="N71" s="5"/>
      <c r="O71" s="5"/>
      <c r="P71" s="5"/>
      <c r="T71" s="5"/>
      <c r="W71" s="5"/>
      <c r="X71" s="5"/>
    </row>
    <row r="72">
      <c r="A72" s="33"/>
      <c r="F72" s="5"/>
      <c r="G72" s="5"/>
      <c r="H72" s="5"/>
      <c r="I72" s="35"/>
      <c r="J72" s="35"/>
      <c r="M72" s="5"/>
      <c r="N72" s="5"/>
      <c r="O72" s="5"/>
      <c r="P72" s="5"/>
      <c r="T72" s="5"/>
      <c r="W72" s="5"/>
      <c r="X72" s="5"/>
    </row>
    <row r="73">
      <c r="A73" s="33"/>
      <c r="F73" s="5"/>
      <c r="G73" s="5"/>
      <c r="H73" s="5"/>
      <c r="I73" s="35"/>
      <c r="J73" s="35"/>
      <c r="M73" s="5"/>
      <c r="N73" s="5"/>
      <c r="O73" s="5"/>
      <c r="P73" s="5"/>
      <c r="T73" s="5"/>
      <c r="W73" s="5"/>
      <c r="X73" s="5"/>
    </row>
    <row r="74">
      <c r="A74" s="33"/>
      <c r="F74" s="5"/>
      <c r="G74" s="5"/>
      <c r="H74" s="5"/>
      <c r="I74" s="35"/>
      <c r="J74" s="35"/>
      <c r="M74" s="5"/>
      <c r="N74" s="5"/>
      <c r="O74" s="5"/>
      <c r="P74" s="5"/>
      <c r="T74" s="5"/>
      <c r="W74" s="5"/>
      <c r="X74" s="5"/>
    </row>
    <row r="75">
      <c r="A75" s="33"/>
      <c r="F75" s="5"/>
      <c r="G75" s="5"/>
      <c r="H75" s="5"/>
      <c r="I75" s="35"/>
      <c r="J75" s="35"/>
      <c r="M75" s="5"/>
      <c r="N75" s="5"/>
      <c r="O75" s="5"/>
      <c r="P75" s="5"/>
      <c r="T75" s="5"/>
      <c r="W75" s="5"/>
      <c r="X75" s="5"/>
    </row>
    <row r="76">
      <c r="A76" s="33"/>
      <c r="F76" s="5"/>
      <c r="G76" s="5"/>
      <c r="H76" s="5"/>
      <c r="I76" s="35"/>
      <c r="J76" s="35"/>
      <c r="M76" s="5"/>
      <c r="N76" s="5"/>
      <c r="O76" s="5"/>
      <c r="P76" s="5"/>
      <c r="T76" s="5"/>
      <c r="W76" s="5"/>
      <c r="X76" s="5"/>
    </row>
    <row r="77">
      <c r="A77" s="33"/>
      <c r="F77" s="5"/>
      <c r="G77" s="5"/>
      <c r="H77" s="5"/>
      <c r="I77" s="35"/>
      <c r="J77" s="35"/>
      <c r="M77" s="5"/>
      <c r="N77" s="5"/>
      <c r="O77" s="5"/>
      <c r="P77" s="5"/>
      <c r="T77" s="5"/>
      <c r="W77" s="5"/>
      <c r="X77" s="5"/>
    </row>
    <row r="78">
      <c r="A78" s="33"/>
      <c r="F78" s="5"/>
      <c r="G78" s="5"/>
      <c r="H78" s="5"/>
      <c r="I78" s="35"/>
      <c r="J78" s="35"/>
      <c r="M78" s="5"/>
      <c r="N78" s="5"/>
      <c r="O78" s="5"/>
      <c r="P78" s="5"/>
      <c r="T78" s="5"/>
      <c r="W78" s="5"/>
      <c r="X78" s="5"/>
    </row>
    <row r="79">
      <c r="A79" s="33"/>
      <c r="F79" s="5"/>
      <c r="G79" s="5"/>
      <c r="H79" s="5"/>
      <c r="I79" s="35"/>
      <c r="J79" s="35"/>
      <c r="M79" s="5"/>
      <c r="N79" s="5"/>
      <c r="O79" s="5"/>
      <c r="P79" s="5"/>
      <c r="T79" s="5"/>
      <c r="W79" s="5"/>
      <c r="X79" s="5"/>
    </row>
    <row r="80">
      <c r="A80" s="33"/>
      <c r="F80" s="5"/>
      <c r="G80" s="5"/>
      <c r="H80" s="5"/>
      <c r="I80" s="35"/>
      <c r="J80" s="35"/>
      <c r="M80" s="5"/>
      <c r="N80" s="5"/>
      <c r="O80" s="5"/>
      <c r="P80" s="5"/>
      <c r="T80" s="5"/>
      <c r="W80" s="5"/>
      <c r="X80" s="5"/>
    </row>
    <row r="81">
      <c r="A81" s="33"/>
      <c r="F81" s="5"/>
      <c r="G81" s="5"/>
      <c r="H81" s="5"/>
      <c r="I81" s="35"/>
      <c r="J81" s="35"/>
      <c r="M81" s="5"/>
      <c r="N81" s="5"/>
      <c r="O81" s="5"/>
      <c r="P81" s="5"/>
      <c r="T81" s="5"/>
      <c r="W81" s="5"/>
      <c r="X81" s="5"/>
    </row>
    <row r="82">
      <c r="A82" s="33"/>
      <c r="F82" s="5"/>
      <c r="G82" s="5"/>
      <c r="H82" s="5"/>
      <c r="I82" s="35"/>
      <c r="J82" s="35"/>
      <c r="M82" s="5"/>
      <c r="N82" s="5"/>
      <c r="O82" s="5"/>
      <c r="P82" s="5"/>
      <c r="T82" s="5"/>
      <c r="W82" s="5"/>
      <c r="X82" s="5"/>
    </row>
    <row r="83">
      <c r="A83" s="33"/>
      <c r="F83" s="5"/>
      <c r="G83" s="5"/>
      <c r="H83" s="5"/>
      <c r="I83" s="35"/>
      <c r="J83" s="35"/>
      <c r="M83" s="5"/>
      <c r="N83" s="5"/>
      <c r="O83" s="5"/>
      <c r="P83" s="5"/>
      <c r="T83" s="5"/>
      <c r="W83" s="5"/>
      <c r="X83" s="5"/>
    </row>
    <row r="84">
      <c r="A84" s="33"/>
      <c r="F84" s="5"/>
      <c r="G84" s="5"/>
      <c r="H84" s="5"/>
      <c r="I84" s="35"/>
      <c r="J84" s="35"/>
      <c r="M84" s="5"/>
      <c r="N84" s="5"/>
      <c r="O84" s="5"/>
      <c r="P84" s="5"/>
      <c r="T84" s="5"/>
      <c r="W84" s="5"/>
      <c r="X84" s="5"/>
    </row>
    <row r="85">
      <c r="A85" s="33"/>
      <c r="F85" s="5"/>
      <c r="G85" s="5"/>
      <c r="H85" s="5"/>
      <c r="I85" s="35"/>
      <c r="J85" s="35"/>
      <c r="M85" s="5"/>
      <c r="N85" s="5"/>
      <c r="O85" s="5"/>
      <c r="P85" s="5"/>
      <c r="T85" s="5"/>
      <c r="W85" s="5"/>
      <c r="X85" s="5"/>
    </row>
    <row r="86">
      <c r="A86" s="33"/>
      <c r="F86" s="5"/>
      <c r="G86" s="5"/>
      <c r="H86" s="5"/>
      <c r="I86" s="35"/>
      <c r="J86" s="35"/>
      <c r="M86" s="5"/>
      <c r="N86" s="5"/>
      <c r="O86" s="5"/>
      <c r="P86" s="5"/>
      <c r="T86" s="5"/>
      <c r="W86" s="5"/>
      <c r="X86" s="5"/>
    </row>
    <row r="87">
      <c r="A87" s="33"/>
      <c r="F87" s="5"/>
      <c r="G87" s="5"/>
      <c r="H87" s="5"/>
      <c r="I87" s="35"/>
      <c r="J87" s="35"/>
      <c r="M87" s="5"/>
      <c r="N87" s="5"/>
      <c r="O87" s="5"/>
      <c r="P87" s="5"/>
      <c r="T87" s="5"/>
      <c r="W87" s="5"/>
      <c r="X87" s="5"/>
    </row>
    <row r="88">
      <c r="A88" s="33"/>
      <c r="F88" s="5"/>
      <c r="G88" s="5"/>
      <c r="H88" s="5"/>
      <c r="I88" s="35"/>
      <c r="J88" s="35"/>
      <c r="M88" s="5"/>
      <c r="N88" s="5"/>
      <c r="O88" s="5"/>
      <c r="P88" s="5"/>
      <c r="T88" s="5"/>
      <c r="W88" s="5"/>
      <c r="X88" s="5"/>
    </row>
    <row r="89">
      <c r="A89" s="33"/>
      <c r="F89" s="5"/>
      <c r="G89" s="5"/>
      <c r="H89" s="5"/>
      <c r="I89" s="35"/>
      <c r="J89" s="35"/>
      <c r="M89" s="5"/>
      <c r="N89" s="5"/>
      <c r="O89" s="5"/>
      <c r="P89" s="5"/>
      <c r="T89" s="5"/>
      <c r="W89" s="5"/>
      <c r="X89" s="5"/>
    </row>
    <row r="90">
      <c r="A90" s="33"/>
      <c r="F90" s="5"/>
      <c r="G90" s="5"/>
      <c r="H90" s="5"/>
      <c r="I90" s="35"/>
      <c r="J90" s="35"/>
      <c r="M90" s="5"/>
      <c r="N90" s="5"/>
      <c r="O90" s="5"/>
      <c r="P90" s="5"/>
      <c r="T90" s="5"/>
      <c r="W90" s="5"/>
      <c r="X90" s="5"/>
    </row>
    <row r="91">
      <c r="A91" s="33"/>
      <c r="F91" s="5"/>
      <c r="G91" s="5"/>
      <c r="H91" s="5"/>
      <c r="I91" s="35"/>
      <c r="J91" s="35"/>
      <c r="M91" s="5"/>
      <c r="N91" s="5"/>
      <c r="O91" s="5"/>
      <c r="P91" s="5"/>
      <c r="T91" s="5"/>
      <c r="W91" s="5"/>
      <c r="X91" s="5"/>
    </row>
    <row r="92">
      <c r="A92" s="33"/>
      <c r="F92" s="5"/>
      <c r="G92" s="5"/>
      <c r="H92" s="5"/>
      <c r="I92" s="35"/>
      <c r="J92" s="35"/>
      <c r="M92" s="5"/>
      <c r="N92" s="5"/>
      <c r="O92" s="5"/>
      <c r="P92" s="5"/>
      <c r="T92" s="5"/>
      <c r="W92" s="5"/>
      <c r="X92" s="5"/>
    </row>
    <row r="93">
      <c r="A93" s="33"/>
      <c r="F93" s="5"/>
      <c r="G93" s="5"/>
      <c r="H93" s="5"/>
      <c r="I93" s="35"/>
      <c r="J93" s="35"/>
      <c r="M93" s="5"/>
      <c r="N93" s="5"/>
      <c r="O93" s="5"/>
      <c r="P93" s="5"/>
      <c r="T93" s="5"/>
      <c r="W93" s="5"/>
      <c r="X93" s="5"/>
    </row>
    <row r="94">
      <c r="A94" s="33"/>
      <c r="F94" s="5"/>
      <c r="G94" s="5"/>
      <c r="H94" s="5"/>
      <c r="I94" s="35"/>
      <c r="J94" s="35"/>
      <c r="M94" s="5"/>
      <c r="N94" s="5"/>
      <c r="O94" s="5"/>
      <c r="P94" s="5"/>
      <c r="T94" s="5"/>
      <c r="W94" s="5"/>
      <c r="X94" s="5"/>
    </row>
    <row r="95">
      <c r="A95" s="33"/>
      <c r="F95" s="5"/>
      <c r="G95" s="5"/>
      <c r="H95" s="5"/>
      <c r="I95" s="35"/>
      <c r="J95" s="35"/>
      <c r="M95" s="5"/>
      <c r="N95" s="5"/>
      <c r="O95" s="5"/>
      <c r="P95" s="5"/>
      <c r="T95" s="5"/>
      <c r="W95" s="5"/>
      <c r="X95" s="5"/>
    </row>
    <row r="96">
      <c r="A96" s="33"/>
      <c r="F96" s="5"/>
      <c r="G96" s="5"/>
      <c r="H96" s="5"/>
      <c r="I96" s="35"/>
      <c r="J96" s="35"/>
      <c r="M96" s="5"/>
      <c r="N96" s="5"/>
      <c r="O96" s="5"/>
      <c r="P96" s="5"/>
      <c r="T96" s="5"/>
      <c r="W96" s="5"/>
      <c r="X96" s="5"/>
    </row>
    <row r="97">
      <c r="A97" s="33"/>
      <c r="F97" s="5"/>
      <c r="G97" s="5"/>
      <c r="H97" s="5"/>
      <c r="I97" s="35"/>
      <c r="J97" s="35"/>
      <c r="M97" s="5"/>
      <c r="N97" s="5"/>
      <c r="O97" s="5"/>
      <c r="P97" s="5"/>
      <c r="T97" s="5"/>
      <c r="W97" s="5"/>
      <c r="X97" s="5"/>
    </row>
    <row r="98">
      <c r="A98" s="33"/>
      <c r="F98" s="5"/>
      <c r="G98" s="5"/>
      <c r="H98" s="5"/>
      <c r="I98" s="35"/>
      <c r="J98" s="35"/>
      <c r="M98" s="5"/>
      <c r="N98" s="5"/>
      <c r="O98" s="5"/>
      <c r="P98" s="5"/>
      <c r="T98" s="5"/>
      <c r="W98" s="5"/>
      <c r="X98" s="5"/>
    </row>
    <row r="99">
      <c r="A99" s="33"/>
      <c r="F99" s="5"/>
      <c r="G99" s="5"/>
      <c r="H99" s="5"/>
      <c r="I99" s="35"/>
      <c r="J99" s="35"/>
      <c r="M99" s="5"/>
      <c r="N99" s="5"/>
      <c r="O99" s="5"/>
      <c r="P99" s="5"/>
      <c r="T99" s="5"/>
      <c r="W99" s="5"/>
      <c r="X99" s="5"/>
    </row>
    <row r="100">
      <c r="A100" s="33"/>
      <c r="F100" s="5"/>
      <c r="G100" s="5"/>
      <c r="H100" s="5"/>
      <c r="I100" s="35"/>
      <c r="J100" s="35"/>
      <c r="M100" s="5"/>
      <c r="N100" s="5"/>
      <c r="O100" s="5"/>
      <c r="P100" s="5"/>
      <c r="T100" s="5"/>
      <c r="W100" s="5"/>
      <c r="X100" s="5"/>
    </row>
    <row r="101">
      <c r="A101" s="33"/>
      <c r="F101" s="5"/>
      <c r="G101" s="5"/>
      <c r="H101" s="5"/>
      <c r="I101" s="35"/>
      <c r="J101" s="35"/>
      <c r="M101" s="5"/>
      <c r="N101" s="5"/>
      <c r="O101" s="5"/>
      <c r="P101" s="5"/>
      <c r="T101" s="5"/>
      <c r="W101" s="5"/>
      <c r="X101" s="5"/>
    </row>
    <row r="102">
      <c r="A102" s="33"/>
      <c r="F102" s="5"/>
      <c r="G102" s="5"/>
      <c r="H102" s="5"/>
      <c r="I102" s="35"/>
      <c r="J102" s="35"/>
      <c r="M102" s="5"/>
      <c r="N102" s="5"/>
      <c r="O102" s="5"/>
      <c r="P102" s="5"/>
      <c r="T102" s="5"/>
      <c r="W102" s="5"/>
      <c r="X102" s="5"/>
    </row>
    <row r="103">
      <c r="A103" s="33"/>
      <c r="F103" s="5"/>
      <c r="G103" s="5"/>
      <c r="H103" s="5"/>
      <c r="I103" s="35"/>
      <c r="J103" s="35"/>
      <c r="M103" s="5"/>
      <c r="N103" s="5"/>
      <c r="O103" s="5"/>
      <c r="P103" s="5"/>
      <c r="T103" s="5"/>
      <c r="W103" s="5"/>
      <c r="X103" s="5"/>
    </row>
    <row r="104">
      <c r="A104" s="33"/>
      <c r="F104" s="5"/>
      <c r="G104" s="5"/>
      <c r="H104" s="5"/>
      <c r="I104" s="35"/>
      <c r="J104" s="35"/>
      <c r="M104" s="5"/>
      <c r="N104" s="5"/>
      <c r="O104" s="5"/>
      <c r="P104" s="5"/>
      <c r="T104" s="5"/>
      <c r="W104" s="5"/>
      <c r="X104" s="5"/>
    </row>
    <row r="105">
      <c r="A105" s="33"/>
      <c r="F105" s="5"/>
      <c r="G105" s="5"/>
      <c r="H105" s="5"/>
      <c r="I105" s="35"/>
      <c r="J105" s="35"/>
      <c r="M105" s="5"/>
      <c r="N105" s="5"/>
      <c r="O105" s="5"/>
      <c r="P105" s="5"/>
      <c r="T105" s="5"/>
      <c r="W105" s="5"/>
      <c r="X105" s="5"/>
    </row>
    <row r="106">
      <c r="A106" s="33"/>
      <c r="F106" s="5"/>
      <c r="G106" s="5"/>
      <c r="H106" s="5"/>
      <c r="I106" s="35"/>
      <c r="J106" s="35"/>
      <c r="M106" s="5"/>
      <c r="N106" s="5"/>
      <c r="O106" s="5"/>
      <c r="P106" s="5"/>
      <c r="T106" s="5"/>
      <c r="W106" s="5"/>
      <c r="X106" s="5"/>
    </row>
    <row r="107">
      <c r="A107" s="33"/>
      <c r="F107" s="5"/>
      <c r="G107" s="5"/>
      <c r="H107" s="5"/>
      <c r="I107" s="35"/>
      <c r="J107" s="35"/>
      <c r="M107" s="5"/>
      <c r="N107" s="5"/>
      <c r="O107" s="5"/>
      <c r="P107" s="5"/>
      <c r="T107" s="5"/>
      <c r="W107" s="5"/>
      <c r="X107" s="5"/>
    </row>
    <row r="108">
      <c r="A108" s="33"/>
      <c r="F108" s="5"/>
      <c r="G108" s="5"/>
      <c r="H108" s="5"/>
      <c r="I108" s="35"/>
      <c r="J108" s="35"/>
      <c r="M108" s="5"/>
      <c r="N108" s="5"/>
      <c r="O108" s="5"/>
      <c r="P108" s="5"/>
      <c r="T108" s="5"/>
      <c r="W108" s="5"/>
      <c r="X108" s="5"/>
    </row>
    <row r="109">
      <c r="A109" s="33"/>
      <c r="F109" s="5"/>
      <c r="G109" s="5"/>
      <c r="H109" s="5"/>
      <c r="I109" s="35"/>
      <c r="J109" s="35"/>
      <c r="M109" s="5"/>
      <c r="N109" s="5"/>
      <c r="O109" s="5"/>
      <c r="P109" s="5"/>
      <c r="T109" s="5"/>
      <c r="W109" s="5"/>
      <c r="X109" s="5"/>
    </row>
    <row r="110">
      <c r="A110" s="33"/>
      <c r="F110" s="5"/>
      <c r="G110" s="5"/>
      <c r="H110" s="5"/>
      <c r="I110" s="35"/>
      <c r="J110" s="35"/>
      <c r="M110" s="5"/>
      <c r="N110" s="5"/>
      <c r="O110" s="5"/>
      <c r="P110" s="5"/>
      <c r="T110" s="5"/>
      <c r="W110" s="5"/>
      <c r="X110" s="5"/>
    </row>
    <row r="111">
      <c r="A111" s="33"/>
      <c r="F111" s="5"/>
      <c r="G111" s="5"/>
      <c r="H111" s="5"/>
      <c r="I111" s="35"/>
      <c r="J111" s="35"/>
      <c r="M111" s="5"/>
      <c r="N111" s="5"/>
      <c r="O111" s="5"/>
      <c r="P111" s="5"/>
      <c r="T111" s="5"/>
      <c r="W111" s="5"/>
      <c r="X111" s="5"/>
    </row>
    <row r="112">
      <c r="A112" s="33"/>
      <c r="F112" s="5"/>
      <c r="G112" s="5"/>
      <c r="H112" s="5"/>
      <c r="I112" s="35"/>
      <c r="J112" s="35"/>
      <c r="M112" s="5"/>
      <c r="N112" s="5"/>
      <c r="O112" s="5"/>
      <c r="P112" s="5"/>
      <c r="T112" s="5"/>
      <c r="W112" s="5"/>
      <c r="X112" s="5"/>
    </row>
    <row r="113">
      <c r="A113" s="33"/>
      <c r="F113" s="5"/>
      <c r="G113" s="5"/>
      <c r="H113" s="5"/>
      <c r="I113" s="35"/>
      <c r="J113" s="35"/>
      <c r="M113" s="5"/>
      <c r="N113" s="5"/>
      <c r="O113" s="5"/>
      <c r="P113" s="5"/>
      <c r="T113" s="5"/>
      <c r="W113" s="5"/>
      <c r="X113" s="5"/>
    </row>
    <row r="114">
      <c r="A114" s="33"/>
      <c r="F114" s="5"/>
      <c r="G114" s="5"/>
      <c r="H114" s="5"/>
      <c r="I114" s="35"/>
      <c r="J114" s="35"/>
      <c r="M114" s="5"/>
      <c r="N114" s="5"/>
      <c r="O114" s="5"/>
      <c r="P114" s="5"/>
      <c r="T114" s="5"/>
      <c r="W114" s="5"/>
      <c r="X114" s="5"/>
    </row>
    <row r="115">
      <c r="A115" s="33"/>
      <c r="F115" s="5"/>
      <c r="G115" s="5"/>
      <c r="H115" s="5"/>
      <c r="I115" s="35"/>
      <c r="J115" s="35"/>
      <c r="M115" s="5"/>
      <c r="N115" s="5"/>
      <c r="O115" s="5"/>
      <c r="P115" s="5"/>
      <c r="T115" s="5"/>
      <c r="W115" s="5"/>
      <c r="X115" s="5"/>
    </row>
    <row r="116">
      <c r="A116" s="33"/>
      <c r="F116" s="5"/>
      <c r="G116" s="5"/>
      <c r="H116" s="5"/>
      <c r="I116" s="35"/>
      <c r="J116" s="35"/>
      <c r="M116" s="5"/>
      <c r="N116" s="5"/>
      <c r="O116" s="5"/>
      <c r="P116" s="5"/>
      <c r="T116" s="5"/>
      <c r="W116" s="5"/>
      <c r="X116" s="5"/>
    </row>
    <row r="117">
      <c r="A117" s="33"/>
      <c r="F117" s="5"/>
      <c r="G117" s="5"/>
      <c r="H117" s="5"/>
      <c r="I117" s="35"/>
      <c r="J117" s="35"/>
      <c r="M117" s="5"/>
      <c r="N117" s="5"/>
      <c r="O117" s="5"/>
      <c r="P117" s="5"/>
      <c r="T117" s="5"/>
      <c r="W117" s="5"/>
      <c r="X117" s="5"/>
    </row>
    <row r="118">
      <c r="A118" s="33"/>
      <c r="F118" s="5"/>
      <c r="G118" s="5"/>
      <c r="H118" s="5"/>
      <c r="I118" s="35"/>
      <c r="J118" s="35"/>
      <c r="M118" s="5"/>
      <c r="N118" s="5"/>
      <c r="O118" s="5"/>
      <c r="P118" s="5"/>
      <c r="T118" s="5"/>
      <c r="W118" s="5"/>
      <c r="X118" s="5"/>
    </row>
    <row r="119">
      <c r="A119" s="33"/>
      <c r="F119" s="5"/>
      <c r="G119" s="5"/>
      <c r="H119" s="5"/>
      <c r="I119" s="35"/>
      <c r="J119" s="35"/>
      <c r="M119" s="5"/>
      <c r="N119" s="5"/>
      <c r="O119" s="5"/>
      <c r="P119" s="5"/>
      <c r="T119" s="5"/>
      <c r="W119" s="5"/>
      <c r="X119" s="5"/>
    </row>
    <row r="120">
      <c r="A120" s="33"/>
      <c r="F120" s="5"/>
      <c r="G120" s="5"/>
      <c r="H120" s="5"/>
      <c r="I120" s="35"/>
      <c r="J120" s="35"/>
      <c r="M120" s="5"/>
      <c r="N120" s="5"/>
      <c r="O120" s="5"/>
      <c r="P120" s="5"/>
      <c r="T120" s="5"/>
      <c r="W120" s="5"/>
      <c r="X120" s="5"/>
    </row>
    <row r="121">
      <c r="A121" s="33"/>
      <c r="F121" s="5"/>
      <c r="G121" s="5"/>
      <c r="H121" s="5"/>
      <c r="I121" s="35"/>
      <c r="J121" s="35"/>
      <c r="M121" s="5"/>
      <c r="N121" s="5"/>
      <c r="O121" s="5"/>
      <c r="P121" s="5"/>
      <c r="T121" s="5"/>
      <c r="W121" s="5"/>
      <c r="X121" s="5"/>
    </row>
    <row r="122">
      <c r="A122" s="33"/>
      <c r="F122" s="5"/>
      <c r="G122" s="5"/>
      <c r="H122" s="5"/>
      <c r="I122" s="35"/>
      <c r="J122" s="35"/>
      <c r="M122" s="5"/>
      <c r="N122" s="5"/>
      <c r="O122" s="5"/>
      <c r="P122" s="5"/>
      <c r="T122" s="5"/>
      <c r="W122" s="5"/>
      <c r="X122" s="5"/>
    </row>
    <row r="123">
      <c r="A123" s="33"/>
      <c r="F123" s="5"/>
      <c r="G123" s="5"/>
      <c r="H123" s="5"/>
      <c r="I123" s="35"/>
      <c r="J123" s="35"/>
      <c r="M123" s="5"/>
      <c r="N123" s="5"/>
      <c r="O123" s="5"/>
      <c r="P123" s="5"/>
      <c r="T123" s="5"/>
      <c r="W123" s="5"/>
      <c r="X123" s="5"/>
    </row>
    <row r="124">
      <c r="A124" s="33"/>
      <c r="F124" s="5"/>
      <c r="G124" s="5"/>
      <c r="H124" s="5"/>
      <c r="I124" s="35"/>
      <c r="J124" s="35"/>
      <c r="M124" s="5"/>
      <c r="N124" s="5"/>
      <c r="O124" s="5"/>
      <c r="P124" s="5"/>
      <c r="T124" s="5"/>
      <c r="W124" s="5"/>
      <c r="X124" s="5"/>
    </row>
    <row r="125">
      <c r="A125" s="33"/>
      <c r="F125" s="5"/>
      <c r="G125" s="5"/>
      <c r="H125" s="5"/>
      <c r="I125" s="35"/>
      <c r="J125" s="35"/>
      <c r="M125" s="5"/>
      <c r="N125" s="5"/>
      <c r="O125" s="5"/>
      <c r="P125" s="5"/>
      <c r="T125" s="5"/>
      <c r="W125" s="5"/>
      <c r="X125" s="5"/>
    </row>
    <row r="126">
      <c r="A126" s="33"/>
      <c r="F126" s="5"/>
      <c r="G126" s="5"/>
      <c r="H126" s="5"/>
      <c r="I126" s="35"/>
      <c r="J126" s="35"/>
      <c r="M126" s="5"/>
      <c r="N126" s="5"/>
      <c r="O126" s="5"/>
      <c r="P126" s="5"/>
      <c r="T126" s="5"/>
      <c r="W126" s="5"/>
      <c r="X126" s="5"/>
    </row>
    <row r="127">
      <c r="A127" s="33"/>
      <c r="F127" s="5"/>
      <c r="G127" s="5"/>
      <c r="H127" s="5"/>
      <c r="I127" s="35"/>
      <c r="J127" s="35"/>
      <c r="M127" s="5"/>
      <c r="N127" s="5"/>
      <c r="O127" s="5"/>
      <c r="P127" s="5"/>
      <c r="T127" s="5"/>
      <c r="W127" s="5"/>
      <c r="X127" s="5"/>
    </row>
    <row r="128">
      <c r="A128" s="33"/>
      <c r="F128" s="5"/>
      <c r="G128" s="5"/>
      <c r="H128" s="5"/>
      <c r="I128" s="35"/>
      <c r="J128" s="35"/>
      <c r="M128" s="5"/>
      <c r="N128" s="5"/>
      <c r="O128" s="5"/>
      <c r="P128" s="5"/>
      <c r="T128" s="5"/>
      <c r="W128" s="5"/>
      <c r="X128" s="5"/>
    </row>
    <row r="129">
      <c r="A129" s="33"/>
      <c r="F129" s="5"/>
      <c r="G129" s="5"/>
      <c r="H129" s="5"/>
      <c r="I129" s="35"/>
      <c r="J129" s="35"/>
      <c r="M129" s="5"/>
      <c r="N129" s="5"/>
      <c r="O129" s="5"/>
      <c r="P129" s="5"/>
      <c r="T129" s="5"/>
      <c r="W129" s="5"/>
      <c r="X129" s="5"/>
    </row>
    <row r="130">
      <c r="A130" s="33"/>
      <c r="F130" s="5"/>
      <c r="G130" s="5"/>
      <c r="H130" s="5"/>
      <c r="I130" s="35"/>
      <c r="J130" s="35"/>
      <c r="M130" s="5"/>
      <c r="N130" s="5"/>
      <c r="O130" s="5"/>
      <c r="P130" s="5"/>
      <c r="T130" s="5"/>
      <c r="W130" s="5"/>
      <c r="X130" s="5"/>
    </row>
    <row r="131">
      <c r="A131" s="33"/>
      <c r="F131" s="5"/>
      <c r="G131" s="5"/>
      <c r="H131" s="5"/>
      <c r="I131" s="35"/>
      <c r="J131" s="35"/>
      <c r="M131" s="5"/>
      <c r="N131" s="5"/>
      <c r="O131" s="5"/>
      <c r="P131" s="5"/>
      <c r="T131" s="5"/>
      <c r="W131" s="5"/>
      <c r="X131" s="5"/>
    </row>
    <row r="132">
      <c r="A132" s="33"/>
      <c r="F132" s="5"/>
      <c r="G132" s="5"/>
      <c r="H132" s="5"/>
      <c r="I132" s="35"/>
      <c r="J132" s="35"/>
      <c r="M132" s="5"/>
      <c r="N132" s="5"/>
      <c r="O132" s="5"/>
      <c r="P132" s="5"/>
      <c r="T132" s="5"/>
      <c r="W132" s="5"/>
      <c r="X132" s="5"/>
    </row>
    <row r="133">
      <c r="A133" s="33"/>
      <c r="F133" s="5"/>
      <c r="G133" s="5"/>
      <c r="H133" s="5"/>
      <c r="I133" s="35"/>
      <c r="J133" s="35"/>
      <c r="M133" s="5"/>
      <c r="N133" s="5"/>
      <c r="O133" s="5"/>
      <c r="P133" s="5"/>
      <c r="T133" s="5"/>
      <c r="W133" s="5"/>
      <c r="X133" s="5"/>
    </row>
    <row r="134">
      <c r="A134" s="33"/>
      <c r="F134" s="5"/>
      <c r="G134" s="5"/>
      <c r="H134" s="5"/>
      <c r="I134" s="35"/>
      <c r="J134" s="35"/>
      <c r="M134" s="5"/>
      <c r="N134" s="5"/>
      <c r="O134" s="5"/>
      <c r="P134" s="5"/>
      <c r="T134" s="5"/>
      <c r="W134" s="5"/>
      <c r="X134" s="5"/>
    </row>
    <row r="135">
      <c r="A135" s="33"/>
      <c r="F135" s="5"/>
      <c r="G135" s="5"/>
      <c r="H135" s="5"/>
      <c r="I135" s="35"/>
      <c r="J135" s="35"/>
      <c r="M135" s="5"/>
      <c r="N135" s="5"/>
      <c r="O135" s="5"/>
      <c r="P135" s="5"/>
      <c r="T135" s="5"/>
      <c r="W135" s="5"/>
      <c r="X135" s="5"/>
    </row>
    <row r="136">
      <c r="A136" s="33"/>
      <c r="F136" s="5"/>
      <c r="G136" s="5"/>
      <c r="H136" s="5"/>
      <c r="I136" s="35"/>
      <c r="J136" s="35"/>
      <c r="M136" s="5"/>
      <c r="N136" s="5"/>
      <c r="O136" s="5"/>
      <c r="P136" s="5"/>
      <c r="T136" s="5"/>
      <c r="W136" s="5"/>
      <c r="X136" s="5"/>
    </row>
    <row r="137">
      <c r="A137" s="33"/>
      <c r="F137" s="5"/>
      <c r="G137" s="5"/>
      <c r="H137" s="5"/>
      <c r="I137" s="35"/>
      <c r="J137" s="35"/>
      <c r="M137" s="5"/>
      <c r="N137" s="5"/>
      <c r="O137" s="5"/>
      <c r="P137" s="5"/>
      <c r="T137" s="5"/>
      <c r="W137" s="5"/>
      <c r="X137" s="5"/>
    </row>
    <row r="138">
      <c r="A138" s="33"/>
      <c r="F138" s="5"/>
      <c r="G138" s="5"/>
      <c r="H138" s="5"/>
      <c r="I138" s="35"/>
      <c r="J138" s="35"/>
      <c r="M138" s="5"/>
      <c r="N138" s="5"/>
      <c r="O138" s="5"/>
      <c r="P138" s="5"/>
      <c r="T138" s="5"/>
      <c r="W138" s="5"/>
      <c r="X138" s="5"/>
    </row>
    <row r="139">
      <c r="A139" s="33"/>
      <c r="F139" s="5"/>
      <c r="G139" s="5"/>
      <c r="H139" s="5"/>
      <c r="I139" s="35"/>
      <c r="J139" s="35"/>
      <c r="M139" s="5"/>
      <c r="N139" s="5"/>
      <c r="O139" s="5"/>
      <c r="P139" s="5"/>
      <c r="T139" s="5"/>
      <c r="W139" s="5"/>
      <c r="X139" s="5"/>
    </row>
    <row r="140">
      <c r="A140" s="33"/>
      <c r="F140" s="5"/>
      <c r="G140" s="5"/>
      <c r="H140" s="5"/>
      <c r="I140" s="35"/>
      <c r="J140" s="35"/>
      <c r="M140" s="5"/>
      <c r="N140" s="5"/>
      <c r="O140" s="5"/>
      <c r="P140" s="5"/>
      <c r="T140" s="5"/>
      <c r="W140" s="5"/>
      <c r="X140" s="5"/>
    </row>
    <row r="141">
      <c r="A141" s="33"/>
      <c r="F141" s="5"/>
      <c r="G141" s="5"/>
      <c r="H141" s="5"/>
      <c r="I141" s="35"/>
      <c r="J141" s="35"/>
      <c r="M141" s="5"/>
      <c r="N141" s="5"/>
      <c r="O141" s="5"/>
      <c r="P141" s="5"/>
      <c r="T141" s="5"/>
      <c r="W141" s="5"/>
      <c r="X141" s="5"/>
    </row>
    <row r="142">
      <c r="A142" s="33"/>
      <c r="F142" s="5"/>
      <c r="G142" s="5"/>
      <c r="H142" s="5"/>
      <c r="I142" s="35"/>
      <c r="J142" s="35"/>
      <c r="M142" s="5"/>
      <c r="N142" s="5"/>
      <c r="O142" s="5"/>
      <c r="P142" s="5"/>
      <c r="T142" s="5"/>
      <c r="W142" s="5"/>
      <c r="X142" s="5"/>
    </row>
    <row r="143">
      <c r="A143" s="33"/>
      <c r="F143" s="5"/>
      <c r="G143" s="5"/>
      <c r="H143" s="5"/>
      <c r="I143" s="35"/>
      <c r="J143" s="35"/>
      <c r="M143" s="5"/>
      <c r="N143" s="5"/>
      <c r="O143" s="5"/>
      <c r="P143" s="5"/>
      <c r="T143" s="5"/>
      <c r="W143" s="5"/>
      <c r="X143" s="5"/>
    </row>
    <row r="144">
      <c r="A144" s="33"/>
      <c r="F144" s="5"/>
      <c r="G144" s="5"/>
      <c r="H144" s="5"/>
      <c r="I144" s="35"/>
      <c r="J144" s="35"/>
      <c r="M144" s="5"/>
      <c r="N144" s="5"/>
      <c r="O144" s="5"/>
      <c r="P144" s="5"/>
      <c r="T144" s="5"/>
      <c r="W144" s="5"/>
      <c r="X144" s="5"/>
    </row>
    <row r="145">
      <c r="A145" s="33"/>
      <c r="F145" s="5"/>
      <c r="G145" s="5"/>
      <c r="H145" s="5"/>
      <c r="I145" s="35"/>
      <c r="J145" s="35"/>
      <c r="M145" s="5"/>
      <c r="N145" s="5"/>
      <c r="O145" s="5"/>
      <c r="P145" s="5"/>
      <c r="T145" s="5"/>
      <c r="W145" s="5"/>
      <c r="X145" s="5"/>
    </row>
    <row r="146">
      <c r="A146" s="33"/>
      <c r="F146" s="5"/>
      <c r="G146" s="5"/>
      <c r="H146" s="5"/>
      <c r="I146" s="35"/>
      <c r="J146" s="35"/>
      <c r="M146" s="5"/>
      <c r="N146" s="5"/>
      <c r="O146" s="5"/>
      <c r="P146" s="5"/>
      <c r="T146" s="5"/>
      <c r="W146" s="5"/>
      <c r="X146" s="5"/>
    </row>
    <row r="147">
      <c r="A147" s="33"/>
      <c r="F147" s="5"/>
      <c r="G147" s="5"/>
      <c r="H147" s="5"/>
      <c r="I147" s="35"/>
      <c r="J147" s="35"/>
      <c r="M147" s="5"/>
      <c r="N147" s="5"/>
      <c r="O147" s="5"/>
      <c r="P147" s="5"/>
      <c r="T147" s="5"/>
      <c r="W147" s="5"/>
      <c r="X147" s="5"/>
    </row>
    <row r="148">
      <c r="A148" s="33"/>
      <c r="F148" s="5"/>
      <c r="G148" s="5"/>
      <c r="H148" s="5"/>
      <c r="I148" s="35"/>
      <c r="J148" s="35"/>
      <c r="M148" s="5"/>
      <c r="N148" s="5"/>
      <c r="O148" s="5"/>
      <c r="P148" s="5"/>
      <c r="T148" s="5"/>
      <c r="W148" s="5"/>
      <c r="X148" s="5"/>
    </row>
    <row r="149">
      <c r="A149" s="33"/>
      <c r="F149" s="5"/>
      <c r="G149" s="5"/>
      <c r="H149" s="5"/>
      <c r="I149" s="35"/>
      <c r="J149" s="35"/>
      <c r="M149" s="5"/>
      <c r="N149" s="5"/>
      <c r="O149" s="5"/>
      <c r="P149" s="5"/>
      <c r="T149" s="5"/>
      <c r="W149" s="5"/>
      <c r="X149" s="5"/>
    </row>
    <row r="150">
      <c r="A150" s="33"/>
      <c r="F150" s="5"/>
      <c r="G150" s="5"/>
      <c r="H150" s="5"/>
      <c r="I150" s="35"/>
      <c r="J150" s="35"/>
      <c r="M150" s="5"/>
      <c r="N150" s="5"/>
      <c r="O150" s="5"/>
      <c r="P150" s="5"/>
      <c r="T150" s="5"/>
      <c r="W150" s="5"/>
      <c r="X150" s="5"/>
    </row>
    <row r="151">
      <c r="A151" s="33"/>
      <c r="F151" s="5"/>
      <c r="G151" s="5"/>
      <c r="H151" s="5"/>
      <c r="I151" s="35"/>
      <c r="J151" s="35"/>
      <c r="M151" s="5"/>
      <c r="N151" s="5"/>
      <c r="O151" s="5"/>
      <c r="P151" s="5"/>
      <c r="T151" s="5"/>
      <c r="W151" s="5"/>
      <c r="X151" s="5"/>
    </row>
    <row r="152">
      <c r="A152" s="33"/>
      <c r="F152" s="5"/>
      <c r="G152" s="5"/>
      <c r="H152" s="5"/>
      <c r="I152" s="35"/>
      <c r="J152" s="35"/>
      <c r="M152" s="5"/>
      <c r="N152" s="5"/>
      <c r="O152" s="5"/>
      <c r="P152" s="5"/>
      <c r="T152" s="5"/>
      <c r="W152" s="5"/>
      <c r="X152" s="5"/>
    </row>
    <row r="153">
      <c r="A153" s="33"/>
      <c r="F153" s="5"/>
      <c r="G153" s="5"/>
      <c r="H153" s="5"/>
      <c r="I153" s="35"/>
      <c r="J153" s="35"/>
      <c r="M153" s="5"/>
      <c r="N153" s="5"/>
      <c r="O153" s="5"/>
      <c r="P153" s="5"/>
      <c r="T153" s="5"/>
      <c r="W153" s="5"/>
      <c r="X153" s="5"/>
    </row>
    <row r="154">
      <c r="A154" s="33"/>
      <c r="F154" s="5"/>
      <c r="G154" s="5"/>
      <c r="H154" s="5"/>
      <c r="I154" s="35"/>
      <c r="J154" s="35"/>
      <c r="M154" s="5"/>
      <c r="N154" s="5"/>
      <c r="O154" s="5"/>
      <c r="P154" s="5"/>
      <c r="T154" s="5"/>
      <c r="W154" s="5"/>
      <c r="X154" s="5"/>
    </row>
    <row r="155">
      <c r="A155" s="33"/>
      <c r="F155" s="5"/>
      <c r="G155" s="5"/>
      <c r="H155" s="5"/>
      <c r="I155" s="35"/>
      <c r="J155" s="35"/>
      <c r="M155" s="5"/>
      <c r="N155" s="5"/>
      <c r="O155" s="5"/>
      <c r="P155" s="5"/>
      <c r="T155" s="5"/>
      <c r="W155" s="5"/>
      <c r="X155" s="5"/>
    </row>
    <row r="156">
      <c r="A156" s="33"/>
      <c r="F156" s="5"/>
      <c r="G156" s="5"/>
      <c r="H156" s="5"/>
      <c r="I156" s="35"/>
      <c r="J156" s="35"/>
      <c r="M156" s="5"/>
      <c r="N156" s="5"/>
      <c r="O156" s="5"/>
      <c r="P156" s="5"/>
      <c r="T156" s="5"/>
      <c r="W156" s="5"/>
      <c r="X156" s="5"/>
    </row>
    <row r="157">
      <c r="A157" s="33"/>
      <c r="F157" s="5"/>
      <c r="G157" s="5"/>
      <c r="H157" s="5"/>
      <c r="I157" s="35"/>
      <c r="J157" s="35"/>
      <c r="M157" s="5"/>
      <c r="N157" s="5"/>
      <c r="O157" s="5"/>
      <c r="P157" s="5"/>
      <c r="T157" s="5"/>
      <c r="W157" s="5"/>
      <c r="X157" s="5"/>
    </row>
    <row r="158">
      <c r="A158" s="33"/>
      <c r="F158" s="5"/>
      <c r="G158" s="5"/>
      <c r="H158" s="5"/>
      <c r="I158" s="35"/>
      <c r="J158" s="35"/>
      <c r="M158" s="5"/>
      <c r="N158" s="5"/>
      <c r="O158" s="5"/>
      <c r="P158" s="5"/>
      <c r="T158" s="5"/>
      <c r="W158" s="5"/>
      <c r="X158" s="5"/>
    </row>
    <row r="159">
      <c r="A159" s="33"/>
      <c r="F159" s="5"/>
      <c r="G159" s="5"/>
      <c r="H159" s="5"/>
      <c r="I159" s="35"/>
      <c r="J159" s="35"/>
      <c r="M159" s="5"/>
      <c r="N159" s="5"/>
      <c r="O159" s="5"/>
      <c r="P159" s="5"/>
      <c r="T159" s="5"/>
      <c r="W159" s="5"/>
      <c r="X159" s="5"/>
    </row>
    <row r="160">
      <c r="A160" s="33"/>
      <c r="F160" s="5"/>
      <c r="G160" s="5"/>
      <c r="H160" s="5"/>
      <c r="I160" s="35"/>
      <c r="J160" s="35"/>
      <c r="M160" s="5"/>
      <c r="N160" s="5"/>
      <c r="O160" s="5"/>
      <c r="P160" s="5"/>
      <c r="T160" s="5"/>
      <c r="W160" s="5"/>
      <c r="X160" s="5"/>
    </row>
    <row r="161">
      <c r="A161" s="33"/>
      <c r="F161" s="5"/>
      <c r="G161" s="5"/>
      <c r="H161" s="5"/>
      <c r="I161" s="35"/>
      <c r="J161" s="35"/>
      <c r="M161" s="5"/>
      <c r="N161" s="5"/>
      <c r="O161" s="5"/>
      <c r="P161" s="5"/>
      <c r="T161" s="5"/>
      <c r="W161" s="5"/>
      <c r="X161" s="5"/>
    </row>
    <row r="162">
      <c r="A162" s="33"/>
      <c r="F162" s="5"/>
      <c r="G162" s="5"/>
      <c r="H162" s="5"/>
      <c r="I162" s="35"/>
      <c r="J162" s="35"/>
      <c r="M162" s="5"/>
      <c r="N162" s="5"/>
      <c r="O162" s="5"/>
      <c r="P162" s="5"/>
      <c r="T162" s="5"/>
      <c r="W162" s="5"/>
      <c r="X162" s="5"/>
    </row>
    <row r="163">
      <c r="A163" s="33"/>
      <c r="F163" s="5"/>
      <c r="G163" s="5"/>
      <c r="H163" s="5"/>
      <c r="I163" s="35"/>
      <c r="J163" s="35"/>
      <c r="M163" s="5"/>
      <c r="N163" s="5"/>
      <c r="O163" s="5"/>
      <c r="P163" s="5"/>
      <c r="T163" s="5"/>
      <c r="W163" s="5"/>
      <c r="X163" s="5"/>
    </row>
    <row r="164">
      <c r="A164" s="33"/>
      <c r="F164" s="5"/>
      <c r="G164" s="5"/>
      <c r="H164" s="5"/>
      <c r="I164" s="35"/>
      <c r="J164" s="35"/>
      <c r="M164" s="5"/>
      <c r="N164" s="5"/>
      <c r="O164" s="5"/>
      <c r="P164" s="5"/>
      <c r="T164" s="5"/>
      <c r="W164" s="5"/>
      <c r="X164" s="5"/>
    </row>
    <row r="165">
      <c r="A165" s="33"/>
      <c r="F165" s="5"/>
      <c r="G165" s="5"/>
      <c r="H165" s="5"/>
      <c r="I165" s="35"/>
      <c r="J165" s="35"/>
      <c r="M165" s="5"/>
      <c r="N165" s="5"/>
      <c r="O165" s="5"/>
      <c r="P165" s="5"/>
      <c r="T165" s="5"/>
      <c r="W165" s="5"/>
      <c r="X165" s="5"/>
    </row>
    <row r="166">
      <c r="A166" s="33"/>
      <c r="F166" s="5"/>
      <c r="G166" s="5"/>
      <c r="H166" s="5"/>
      <c r="I166" s="35"/>
      <c r="J166" s="35"/>
      <c r="M166" s="5"/>
      <c r="N166" s="5"/>
      <c r="O166" s="5"/>
      <c r="P166" s="5"/>
      <c r="T166" s="5"/>
      <c r="W166" s="5"/>
      <c r="X166" s="5"/>
    </row>
    <row r="167">
      <c r="A167" s="33"/>
      <c r="F167" s="5"/>
      <c r="G167" s="5"/>
      <c r="H167" s="5"/>
      <c r="I167" s="35"/>
      <c r="J167" s="35"/>
      <c r="M167" s="5"/>
      <c r="N167" s="5"/>
      <c r="O167" s="5"/>
      <c r="P167" s="5"/>
      <c r="T167" s="5"/>
      <c r="W167" s="5"/>
      <c r="X167" s="5"/>
    </row>
    <row r="168">
      <c r="A168" s="33"/>
      <c r="F168" s="5"/>
      <c r="G168" s="5"/>
      <c r="H168" s="5"/>
      <c r="I168" s="35"/>
      <c r="J168" s="35"/>
      <c r="M168" s="5"/>
      <c r="N168" s="5"/>
      <c r="O168" s="5"/>
      <c r="P168" s="5"/>
      <c r="T168" s="5"/>
      <c r="W168" s="5"/>
      <c r="X168" s="5"/>
    </row>
    <row r="169">
      <c r="A169" s="33"/>
      <c r="F169" s="5"/>
      <c r="G169" s="5"/>
      <c r="H169" s="5"/>
      <c r="I169" s="35"/>
      <c r="J169" s="35"/>
      <c r="M169" s="5"/>
      <c r="N169" s="5"/>
      <c r="O169" s="5"/>
      <c r="P169" s="5"/>
      <c r="T169" s="5"/>
      <c r="W169" s="5"/>
      <c r="X169" s="5"/>
    </row>
    <row r="170">
      <c r="A170" s="33"/>
      <c r="F170" s="5"/>
      <c r="G170" s="5"/>
      <c r="H170" s="5"/>
      <c r="I170" s="35"/>
      <c r="J170" s="35"/>
      <c r="M170" s="5"/>
      <c r="N170" s="5"/>
      <c r="O170" s="5"/>
      <c r="P170" s="5"/>
      <c r="T170" s="5"/>
      <c r="W170" s="5"/>
      <c r="X170" s="5"/>
    </row>
    <row r="171">
      <c r="A171" s="33"/>
      <c r="F171" s="5"/>
      <c r="G171" s="5"/>
      <c r="H171" s="5"/>
      <c r="I171" s="35"/>
      <c r="J171" s="35"/>
      <c r="M171" s="5"/>
      <c r="N171" s="5"/>
      <c r="O171" s="5"/>
      <c r="P171" s="5"/>
      <c r="T171" s="5"/>
      <c r="W171" s="5"/>
      <c r="X171" s="5"/>
    </row>
    <row r="172">
      <c r="A172" s="33"/>
      <c r="F172" s="5"/>
      <c r="G172" s="5"/>
      <c r="H172" s="5"/>
      <c r="I172" s="35"/>
      <c r="J172" s="35"/>
      <c r="M172" s="5"/>
      <c r="N172" s="5"/>
      <c r="O172" s="5"/>
      <c r="P172" s="5"/>
      <c r="T172" s="5"/>
      <c r="W172" s="5"/>
      <c r="X172" s="5"/>
    </row>
    <row r="173">
      <c r="A173" s="33"/>
      <c r="F173" s="5"/>
      <c r="G173" s="5"/>
      <c r="H173" s="5"/>
      <c r="I173" s="35"/>
      <c r="J173" s="35"/>
      <c r="M173" s="5"/>
      <c r="N173" s="5"/>
      <c r="O173" s="5"/>
      <c r="P173" s="5"/>
      <c r="T173" s="5"/>
      <c r="W173" s="5"/>
      <c r="X173" s="5"/>
    </row>
    <row r="174">
      <c r="A174" s="33"/>
      <c r="F174" s="5"/>
      <c r="G174" s="5"/>
      <c r="H174" s="5"/>
      <c r="I174" s="35"/>
      <c r="J174" s="35"/>
      <c r="M174" s="5"/>
      <c r="N174" s="5"/>
      <c r="O174" s="5"/>
      <c r="P174" s="5"/>
      <c r="T174" s="5"/>
      <c r="W174" s="5"/>
      <c r="X174" s="5"/>
    </row>
    <row r="175">
      <c r="A175" s="33"/>
      <c r="F175" s="5"/>
      <c r="G175" s="5"/>
      <c r="H175" s="5"/>
      <c r="I175" s="35"/>
      <c r="J175" s="35"/>
      <c r="M175" s="5"/>
      <c r="N175" s="5"/>
      <c r="O175" s="5"/>
      <c r="P175" s="5"/>
      <c r="T175" s="5"/>
      <c r="W175" s="5"/>
      <c r="X175" s="5"/>
    </row>
    <row r="176">
      <c r="A176" s="33"/>
      <c r="F176" s="5"/>
      <c r="G176" s="5"/>
      <c r="H176" s="5"/>
      <c r="I176" s="35"/>
      <c r="J176" s="35"/>
      <c r="M176" s="5"/>
      <c r="N176" s="5"/>
      <c r="O176" s="5"/>
      <c r="P176" s="5"/>
      <c r="T176" s="5"/>
      <c r="W176" s="5"/>
      <c r="X176" s="5"/>
    </row>
    <row r="177">
      <c r="A177" s="33"/>
      <c r="F177" s="5"/>
      <c r="G177" s="5"/>
      <c r="H177" s="5"/>
      <c r="I177" s="35"/>
      <c r="J177" s="35"/>
      <c r="M177" s="5"/>
      <c r="N177" s="5"/>
      <c r="O177" s="5"/>
      <c r="P177" s="5"/>
      <c r="T177" s="5"/>
      <c r="W177" s="5"/>
      <c r="X177" s="5"/>
    </row>
    <row r="178">
      <c r="A178" s="33"/>
      <c r="F178" s="5"/>
      <c r="G178" s="5"/>
      <c r="H178" s="5"/>
      <c r="I178" s="35"/>
      <c r="J178" s="35"/>
      <c r="M178" s="5"/>
      <c r="N178" s="5"/>
      <c r="O178" s="5"/>
      <c r="P178" s="5"/>
      <c r="T178" s="5"/>
      <c r="W178" s="5"/>
      <c r="X178" s="5"/>
    </row>
    <row r="179">
      <c r="A179" s="33"/>
      <c r="F179" s="5"/>
      <c r="G179" s="5"/>
      <c r="H179" s="5"/>
      <c r="I179" s="35"/>
      <c r="J179" s="35"/>
      <c r="M179" s="5"/>
      <c r="N179" s="5"/>
      <c r="O179" s="5"/>
      <c r="P179" s="5"/>
      <c r="T179" s="5"/>
      <c r="W179" s="5"/>
      <c r="X179" s="5"/>
    </row>
    <row r="180">
      <c r="A180" s="33"/>
      <c r="F180" s="5"/>
      <c r="G180" s="5"/>
      <c r="H180" s="5"/>
      <c r="I180" s="35"/>
      <c r="J180" s="35"/>
      <c r="M180" s="5"/>
      <c r="N180" s="5"/>
      <c r="O180" s="5"/>
      <c r="P180" s="5"/>
      <c r="T180" s="5"/>
      <c r="W180" s="5"/>
      <c r="X180" s="5"/>
    </row>
    <row r="181">
      <c r="A181" s="33"/>
      <c r="F181" s="5"/>
      <c r="G181" s="5"/>
      <c r="H181" s="5"/>
      <c r="I181" s="35"/>
      <c r="J181" s="35"/>
      <c r="M181" s="5"/>
      <c r="N181" s="5"/>
      <c r="O181" s="5"/>
      <c r="P181" s="5"/>
      <c r="T181" s="5"/>
      <c r="W181" s="5"/>
      <c r="X181" s="5"/>
    </row>
    <row r="182">
      <c r="A182" s="33"/>
      <c r="F182" s="5"/>
      <c r="G182" s="5"/>
      <c r="H182" s="5"/>
      <c r="I182" s="35"/>
      <c r="J182" s="35"/>
      <c r="M182" s="5"/>
      <c r="N182" s="5"/>
      <c r="O182" s="5"/>
      <c r="P182" s="5"/>
      <c r="T182" s="5"/>
      <c r="W182" s="5"/>
      <c r="X182" s="5"/>
    </row>
    <row r="183">
      <c r="A183" s="33"/>
      <c r="F183" s="5"/>
      <c r="G183" s="5"/>
      <c r="H183" s="5"/>
      <c r="I183" s="35"/>
      <c r="J183" s="35"/>
      <c r="M183" s="5"/>
      <c r="N183" s="5"/>
      <c r="O183" s="5"/>
      <c r="P183" s="5"/>
      <c r="T183" s="5"/>
      <c r="W183" s="5"/>
      <c r="X183" s="5"/>
    </row>
    <row r="184">
      <c r="A184" s="33"/>
      <c r="F184" s="5"/>
      <c r="G184" s="5"/>
      <c r="H184" s="5"/>
      <c r="I184" s="35"/>
      <c r="J184" s="35"/>
      <c r="M184" s="5"/>
      <c r="N184" s="5"/>
      <c r="O184" s="5"/>
      <c r="P184" s="5"/>
      <c r="T184" s="5"/>
      <c r="W184" s="5"/>
      <c r="X184" s="5"/>
    </row>
    <row r="185">
      <c r="A185" s="33"/>
      <c r="F185" s="5"/>
      <c r="G185" s="5"/>
      <c r="H185" s="5"/>
      <c r="I185" s="35"/>
      <c r="J185" s="35"/>
      <c r="M185" s="5"/>
      <c r="N185" s="5"/>
      <c r="O185" s="5"/>
      <c r="P185" s="5"/>
      <c r="T185" s="5"/>
      <c r="W185" s="5"/>
      <c r="X185" s="5"/>
    </row>
    <row r="186">
      <c r="A186" s="33"/>
      <c r="F186" s="5"/>
      <c r="G186" s="5"/>
      <c r="H186" s="5"/>
      <c r="I186" s="35"/>
      <c r="J186" s="35"/>
      <c r="M186" s="5"/>
      <c r="N186" s="5"/>
      <c r="O186" s="5"/>
      <c r="P186" s="5"/>
      <c r="T186" s="5"/>
      <c r="W186" s="5"/>
      <c r="X186" s="5"/>
    </row>
    <row r="187">
      <c r="A187" s="33"/>
      <c r="F187" s="5"/>
      <c r="G187" s="5"/>
      <c r="H187" s="5"/>
      <c r="I187" s="35"/>
      <c r="J187" s="35"/>
      <c r="M187" s="5"/>
      <c r="N187" s="5"/>
      <c r="O187" s="5"/>
      <c r="P187" s="5"/>
      <c r="T187" s="5"/>
      <c r="W187" s="5"/>
      <c r="X187" s="5"/>
    </row>
    <row r="188">
      <c r="A188" s="33"/>
      <c r="F188" s="5"/>
      <c r="G188" s="5"/>
      <c r="H188" s="5"/>
      <c r="I188" s="35"/>
      <c r="J188" s="35"/>
      <c r="M188" s="5"/>
      <c r="N188" s="5"/>
      <c r="O188" s="5"/>
      <c r="P188" s="5"/>
      <c r="T188" s="5"/>
      <c r="W188" s="5"/>
      <c r="X188" s="5"/>
    </row>
    <row r="189">
      <c r="A189" s="33"/>
      <c r="F189" s="5"/>
      <c r="G189" s="5"/>
      <c r="H189" s="5"/>
      <c r="I189" s="35"/>
      <c r="J189" s="35"/>
      <c r="M189" s="5"/>
      <c r="N189" s="5"/>
      <c r="O189" s="5"/>
      <c r="P189" s="5"/>
      <c r="T189" s="5"/>
      <c r="W189" s="5"/>
      <c r="X189" s="5"/>
    </row>
    <row r="190">
      <c r="A190" s="33"/>
      <c r="F190" s="5"/>
      <c r="G190" s="5"/>
      <c r="H190" s="5"/>
      <c r="I190" s="35"/>
      <c r="J190" s="35"/>
      <c r="M190" s="5"/>
      <c r="N190" s="5"/>
      <c r="O190" s="5"/>
      <c r="P190" s="5"/>
      <c r="T190" s="5"/>
      <c r="W190" s="5"/>
      <c r="X190" s="5"/>
    </row>
    <row r="191">
      <c r="A191" s="33"/>
      <c r="F191" s="5"/>
      <c r="G191" s="5"/>
      <c r="H191" s="5"/>
      <c r="I191" s="35"/>
      <c r="J191" s="35"/>
      <c r="M191" s="5"/>
      <c r="N191" s="5"/>
      <c r="O191" s="5"/>
      <c r="P191" s="5"/>
      <c r="T191" s="5"/>
      <c r="W191" s="5"/>
      <c r="X191" s="5"/>
    </row>
    <row r="192">
      <c r="A192" s="33"/>
      <c r="F192" s="5"/>
      <c r="G192" s="5"/>
      <c r="H192" s="5"/>
      <c r="I192" s="35"/>
      <c r="J192" s="35"/>
      <c r="M192" s="5"/>
      <c r="N192" s="5"/>
      <c r="O192" s="5"/>
      <c r="P192" s="5"/>
      <c r="T192" s="5"/>
      <c r="W192" s="5"/>
      <c r="X192" s="5"/>
    </row>
    <row r="193">
      <c r="A193" s="33"/>
      <c r="F193" s="5"/>
      <c r="G193" s="5"/>
      <c r="H193" s="5"/>
      <c r="I193" s="35"/>
      <c r="J193" s="35"/>
      <c r="M193" s="5"/>
      <c r="N193" s="5"/>
      <c r="O193" s="5"/>
      <c r="P193" s="5"/>
      <c r="T193" s="5"/>
      <c r="W193" s="5"/>
      <c r="X193" s="5"/>
    </row>
    <row r="194">
      <c r="A194" s="33"/>
      <c r="F194" s="5"/>
      <c r="G194" s="5"/>
      <c r="H194" s="5"/>
      <c r="I194" s="35"/>
      <c r="J194" s="35"/>
      <c r="M194" s="5"/>
      <c r="N194" s="5"/>
      <c r="O194" s="5"/>
      <c r="P194" s="5"/>
      <c r="T194" s="5"/>
      <c r="W194" s="5"/>
      <c r="X194" s="5"/>
    </row>
    <row r="195">
      <c r="A195" s="33"/>
      <c r="F195" s="5"/>
      <c r="G195" s="5"/>
      <c r="H195" s="5"/>
      <c r="I195" s="35"/>
      <c r="J195" s="35"/>
      <c r="M195" s="5"/>
      <c r="N195" s="5"/>
      <c r="O195" s="5"/>
      <c r="P195" s="5"/>
      <c r="T195" s="5"/>
      <c r="W195" s="5"/>
      <c r="X195" s="5"/>
    </row>
    <row r="196">
      <c r="A196" s="33"/>
      <c r="F196" s="5"/>
      <c r="G196" s="5"/>
      <c r="H196" s="5"/>
      <c r="I196" s="35"/>
      <c r="J196" s="35"/>
      <c r="M196" s="5"/>
      <c r="N196" s="5"/>
      <c r="O196" s="5"/>
      <c r="P196" s="5"/>
      <c r="T196" s="5"/>
      <c r="W196" s="5"/>
      <c r="X196" s="5"/>
    </row>
    <row r="197">
      <c r="A197" s="33"/>
      <c r="F197" s="5"/>
      <c r="G197" s="5"/>
      <c r="H197" s="5"/>
      <c r="I197" s="35"/>
      <c r="J197" s="35"/>
      <c r="M197" s="5"/>
      <c r="N197" s="5"/>
      <c r="O197" s="5"/>
      <c r="P197" s="5"/>
      <c r="T197" s="5"/>
      <c r="W197" s="5"/>
      <c r="X197" s="5"/>
    </row>
    <row r="198">
      <c r="A198" s="33"/>
      <c r="F198" s="5"/>
      <c r="G198" s="5"/>
      <c r="H198" s="5"/>
      <c r="I198" s="35"/>
      <c r="J198" s="35"/>
      <c r="M198" s="5"/>
      <c r="N198" s="5"/>
      <c r="O198" s="5"/>
      <c r="P198" s="5"/>
      <c r="T198" s="5"/>
      <c r="W198" s="5"/>
      <c r="X198" s="5"/>
    </row>
    <row r="199">
      <c r="A199" s="33"/>
      <c r="F199" s="5"/>
      <c r="G199" s="5"/>
      <c r="H199" s="5"/>
      <c r="I199" s="35"/>
      <c r="J199" s="35"/>
      <c r="M199" s="5"/>
      <c r="N199" s="5"/>
      <c r="O199" s="5"/>
      <c r="P199" s="5"/>
      <c r="T199" s="5"/>
      <c r="W199" s="5"/>
      <c r="X199" s="5"/>
    </row>
    <row r="200">
      <c r="A200" s="33"/>
      <c r="F200" s="5"/>
      <c r="G200" s="5"/>
      <c r="H200" s="5"/>
      <c r="I200" s="35"/>
      <c r="J200" s="35"/>
      <c r="M200" s="5"/>
      <c r="N200" s="5"/>
      <c r="O200" s="5"/>
      <c r="P200" s="5"/>
      <c r="T200" s="5"/>
      <c r="W200" s="5"/>
      <c r="X200" s="5"/>
    </row>
    <row r="201">
      <c r="A201" s="33"/>
      <c r="F201" s="5"/>
      <c r="G201" s="5"/>
      <c r="H201" s="5"/>
      <c r="I201" s="35"/>
      <c r="J201" s="35"/>
      <c r="M201" s="5"/>
      <c r="N201" s="5"/>
      <c r="O201" s="5"/>
      <c r="P201" s="5"/>
      <c r="T201" s="5"/>
      <c r="W201" s="5"/>
      <c r="X201" s="5"/>
    </row>
    <row r="202">
      <c r="A202" s="33"/>
      <c r="F202" s="5"/>
      <c r="G202" s="5"/>
      <c r="H202" s="5"/>
      <c r="I202" s="35"/>
      <c r="J202" s="35"/>
      <c r="M202" s="5"/>
      <c r="N202" s="5"/>
      <c r="O202" s="5"/>
      <c r="P202" s="5"/>
      <c r="T202" s="5"/>
      <c r="W202" s="5"/>
      <c r="X202" s="5"/>
    </row>
    <row r="203">
      <c r="A203" s="33"/>
      <c r="F203" s="5"/>
      <c r="G203" s="5"/>
      <c r="H203" s="5"/>
      <c r="I203" s="35"/>
      <c r="J203" s="35"/>
      <c r="M203" s="5"/>
      <c r="N203" s="5"/>
      <c r="O203" s="5"/>
      <c r="P203" s="5"/>
      <c r="T203" s="5"/>
      <c r="W203" s="5"/>
      <c r="X203" s="5"/>
    </row>
    <row r="204">
      <c r="A204" s="33"/>
      <c r="F204" s="5"/>
      <c r="G204" s="5"/>
      <c r="H204" s="5"/>
      <c r="I204" s="35"/>
      <c r="J204" s="35"/>
      <c r="M204" s="5"/>
      <c r="N204" s="5"/>
      <c r="O204" s="5"/>
      <c r="P204" s="5"/>
      <c r="T204" s="5"/>
      <c r="W204" s="5"/>
      <c r="X204" s="5"/>
    </row>
    <row r="205">
      <c r="A205" s="33"/>
      <c r="F205" s="5"/>
      <c r="G205" s="5"/>
      <c r="H205" s="5"/>
      <c r="I205" s="35"/>
      <c r="J205" s="35"/>
      <c r="M205" s="5"/>
      <c r="N205" s="5"/>
      <c r="O205" s="5"/>
      <c r="P205" s="5"/>
      <c r="T205" s="5"/>
      <c r="W205" s="5"/>
      <c r="X205" s="5"/>
    </row>
    <row r="206">
      <c r="A206" s="33"/>
      <c r="F206" s="5"/>
      <c r="G206" s="5"/>
      <c r="H206" s="5"/>
      <c r="I206" s="35"/>
      <c r="J206" s="35"/>
      <c r="M206" s="5"/>
      <c r="N206" s="5"/>
      <c r="O206" s="5"/>
      <c r="P206" s="5"/>
      <c r="T206" s="5"/>
      <c r="W206" s="5"/>
      <c r="X206" s="5"/>
    </row>
    <row r="207">
      <c r="A207" s="33"/>
      <c r="F207" s="5"/>
      <c r="G207" s="5"/>
      <c r="H207" s="5"/>
      <c r="I207" s="35"/>
      <c r="J207" s="35"/>
      <c r="M207" s="5"/>
      <c r="N207" s="5"/>
      <c r="O207" s="5"/>
      <c r="P207" s="5"/>
      <c r="T207" s="5"/>
      <c r="W207" s="5"/>
      <c r="X207" s="5"/>
    </row>
    <row r="208">
      <c r="A208" s="33"/>
      <c r="F208" s="5"/>
      <c r="G208" s="5"/>
      <c r="H208" s="5"/>
      <c r="I208" s="35"/>
      <c r="J208" s="35"/>
      <c r="M208" s="5"/>
      <c r="N208" s="5"/>
      <c r="O208" s="5"/>
      <c r="P208" s="5"/>
      <c r="T208" s="5"/>
      <c r="W208" s="5"/>
      <c r="X208" s="5"/>
    </row>
    <row r="209">
      <c r="A209" s="33"/>
      <c r="F209" s="5"/>
      <c r="G209" s="5"/>
      <c r="H209" s="5"/>
      <c r="I209" s="35"/>
      <c r="J209" s="35"/>
      <c r="M209" s="5"/>
      <c r="N209" s="5"/>
      <c r="O209" s="5"/>
      <c r="P209" s="5"/>
      <c r="T209" s="5"/>
      <c r="W209" s="5"/>
      <c r="X209" s="5"/>
    </row>
    <row r="210">
      <c r="A210" s="33"/>
      <c r="F210" s="5"/>
      <c r="G210" s="5"/>
      <c r="H210" s="5"/>
      <c r="I210" s="35"/>
      <c r="J210" s="35"/>
      <c r="M210" s="5"/>
      <c r="N210" s="5"/>
      <c r="O210" s="5"/>
      <c r="P210" s="5"/>
      <c r="T210" s="5"/>
      <c r="W210" s="5"/>
      <c r="X210" s="5"/>
    </row>
    <row r="211">
      <c r="A211" s="33"/>
      <c r="F211" s="5"/>
      <c r="G211" s="5"/>
      <c r="H211" s="5"/>
      <c r="I211" s="35"/>
      <c r="J211" s="35"/>
      <c r="M211" s="5"/>
      <c r="N211" s="5"/>
      <c r="O211" s="5"/>
      <c r="P211" s="5"/>
      <c r="T211" s="5"/>
      <c r="W211" s="5"/>
      <c r="X211" s="5"/>
    </row>
    <row r="212">
      <c r="A212" s="33"/>
      <c r="F212" s="5"/>
      <c r="G212" s="5"/>
      <c r="H212" s="5"/>
      <c r="I212" s="35"/>
      <c r="J212" s="35"/>
      <c r="M212" s="5"/>
      <c r="N212" s="5"/>
      <c r="O212" s="5"/>
      <c r="P212" s="5"/>
      <c r="T212" s="5"/>
      <c r="W212" s="5"/>
      <c r="X212" s="5"/>
    </row>
    <row r="213">
      <c r="A213" s="33"/>
      <c r="F213" s="5"/>
      <c r="G213" s="5"/>
      <c r="H213" s="5"/>
      <c r="I213" s="35"/>
      <c r="J213" s="35"/>
      <c r="M213" s="5"/>
      <c r="N213" s="5"/>
      <c r="O213" s="5"/>
      <c r="P213" s="5"/>
      <c r="T213" s="5"/>
      <c r="W213" s="5"/>
      <c r="X213" s="5"/>
    </row>
    <row r="214">
      <c r="A214" s="33"/>
      <c r="F214" s="5"/>
      <c r="G214" s="5"/>
      <c r="H214" s="5"/>
      <c r="I214" s="35"/>
      <c r="J214" s="35"/>
      <c r="M214" s="5"/>
      <c r="N214" s="5"/>
      <c r="O214" s="5"/>
      <c r="P214" s="5"/>
      <c r="T214" s="5"/>
      <c r="W214" s="5"/>
      <c r="X214" s="5"/>
    </row>
    <row r="215">
      <c r="A215" s="33"/>
      <c r="F215" s="5"/>
      <c r="G215" s="5"/>
      <c r="H215" s="5"/>
      <c r="I215" s="35"/>
      <c r="J215" s="35"/>
      <c r="M215" s="5"/>
      <c r="N215" s="5"/>
      <c r="O215" s="5"/>
      <c r="P215" s="5"/>
      <c r="T215" s="5"/>
      <c r="W215" s="5"/>
      <c r="X215" s="5"/>
    </row>
    <row r="216">
      <c r="A216" s="33"/>
      <c r="F216" s="5"/>
      <c r="G216" s="5"/>
      <c r="H216" s="5"/>
      <c r="I216" s="35"/>
      <c r="J216" s="35"/>
      <c r="M216" s="5"/>
      <c r="N216" s="5"/>
      <c r="O216" s="5"/>
      <c r="P216" s="5"/>
      <c r="T216" s="5"/>
      <c r="W216" s="5"/>
      <c r="X216" s="5"/>
    </row>
    <row r="217">
      <c r="A217" s="33"/>
      <c r="F217" s="5"/>
      <c r="G217" s="5"/>
      <c r="H217" s="5"/>
      <c r="I217" s="35"/>
      <c r="J217" s="35"/>
      <c r="M217" s="5"/>
      <c r="N217" s="5"/>
      <c r="O217" s="5"/>
      <c r="P217" s="5"/>
      <c r="T217" s="5"/>
      <c r="W217" s="5"/>
      <c r="X217" s="5"/>
    </row>
    <row r="218">
      <c r="A218" s="33"/>
      <c r="F218" s="5"/>
      <c r="G218" s="5"/>
      <c r="H218" s="5"/>
      <c r="I218" s="35"/>
      <c r="J218" s="35"/>
      <c r="M218" s="5"/>
      <c r="N218" s="5"/>
      <c r="O218" s="5"/>
      <c r="P218" s="5"/>
      <c r="T218" s="5"/>
      <c r="W218" s="5"/>
      <c r="X218" s="5"/>
    </row>
    <row r="219">
      <c r="A219" s="33"/>
      <c r="F219" s="5"/>
      <c r="G219" s="5"/>
      <c r="H219" s="5"/>
      <c r="I219" s="35"/>
      <c r="J219" s="35"/>
      <c r="M219" s="5"/>
      <c r="N219" s="5"/>
      <c r="O219" s="5"/>
      <c r="P219" s="5"/>
      <c r="T219" s="5"/>
      <c r="W219" s="5"/>
      <c r="X219" s="5"/>
    </row>
    <row r="220">
      <c r="A220" s="33"/>
      <c r="F220" s="5"/>
      <c r="G220" s="5"/>
      <c r="H220" s="5"/>
      <c r="I220" s="35"/>
      <c r="J220" s="35"/>
      <c r="M220" s="5"/>
      <c r="N220" s="5"/>
      <c r="O220" s="5"/>
      <c r="P220" s="5"/>
      <c r="T220" s="5"/>
      <c r="W220" s="5"/>
      <c r="X220" s="5"/>
    </row>
    <row r="221">
      <c r="A221" s="33"/>
      <c r="F221" s="5"/>
      <c r="G221" s="5"/>
      <c r="H221" s="5"/>
      <c r="I221" s="35"/>
      <c r="J221" s="35"/>
      <c r="M221" s="5"/>
      <c r="N221" s="5"/>
      <c r="O221" s="5"/>
      <c r="P221" s="5"/>
      <c r="T221" s="5"/>
      <c r="W221" s="5"/>
      <c r="X221" s="5"/>
    </row>
    <row r="222">
      <c r="A222" s="33"/>
      <c r="F222" s="5"/>
      <c r="G222" s="5"/>
      <c r="H222" s="5"/>
      <c r="I222" s="35"/>
      <c r="J222" s="35"/>
      <c r="M222" s="5"/>
      <c r="N222" s="5"/>
      <c r="O222" s="5"/>
      <c r="P222" s="5"/>
      <c r="T222" s="5"/>
      <c r="W222" s="5"/>
      <c r="X222" s="5"/>
    </row>
    <row r="223">
      <c r="A223" s="33"/>
      <c r="F223" s="5"/>
      <c r="G223" s="5"/>
      <c r="H223" s="5"/>
      <c r="I223" s="35"/>
      <c r="J223" s="35"/>
      <c r="M223" s="5"/>
      <c r="N223" s="5"/>
      <c r="O223" s="5"/>
      <c r="P223" s="5"/>
      <c r="T223" s="5"/>
      <c r="W223" s="5"/>
      <c r="X223" s="5"/>
    </row>
    <row r="224">
      <c r="A224" s="33"/>
      <c r="F224" s="5"/>
      <c r="G224" s="5"/>
      <c r="H224" s="5"/>
      <c r="I224" s="35"/>
      <c r="J224" s="35"/>
      <c r="M224" s="5"/>
      <c r="N224" s="5"/>
      <c r="O224" s="5"/>
      <c r="P224" s="5"/>
      <c r="T224" s="5"/>
      <c r="W224" s="5"/>
      <c r="X224" s="5"/>
    </row>
    <row r="225">
      <c r="A225" s="33"/>
      <c r="F225" s="5"/>
      <c r="G225" s="5"/>
      <c r="H225" s="5"/>
      <c r="I225" s="35"/>
      <c r="J225" s="35"/>
      <c r="M225" s="5"/>
      <c r="N225" s="5"/>
      <c r="O225" s="5"/>
      <c r="P225" s="5"/>
      <c r="T225" s="5"/>
      <c r="W225" s="5"/>
      <c r="X225" s="5"/>
    </row>
    <row r="226">
      <c r="A226" s="33"/>
      <c r="F226" s="5"/>
      <c r="G226" s="5"/>
      <c r="H226" s="5"/>
      <c r="I226" s="35"/>
      <c r="J226" s="35"/>
      <c r="M226" s="5"/>
      <c r="N226" s="5"/>
      <c r="O226" s="5"/>
      <c r="P226" s="5"/>
      <c r="T226" s="5"/>
      <c r="W226" s="5"/>
      <c r="X226" s="5"/>
    </row>
    <row r="227">
      <c r="A227" s="33"/>
      <c r="F227" s="5"/>
      <c r="G227" s="5"/>
      <c r="H227" s="5"/>
      <c r="I227" s="35"/>
      <c r="J227" s="35"/>
      <c r="M227" s="5"/>
      <c r="N227" s="5"/>
      <c r="O227" s="5"/>
      <c r="P227" s="5"/>
      <c r="T227" s="5"/>
      <c r="W227" s="5"/>
      <c r="X227" s="5"/>
    </row>
    <row r="228">
      <c r="A228" s="33"/>
      <c r="F228" s="5"/>
      <c r="G228" s="5"/>
      <c r="H228" s="5"/>
      <c r="I228" s="35"/>
      <c r="J228" s="35"/>
      <c r="M228" s="5"/>
      <c r="N228" s="5"/>
      <c r="O228" s="5"/>
      <c r="P228" s="5"/>
      <c r="T228" s="5"/>
      <c r="W228" s="5"/>
      <c r="X228" s="5"/>
    </row>
    <row r="229">
      <c r="A229" s="33"/>
      <c r="F229" s="5"/>
      <c r="G229" s="5"/>
      <c r="H229" s="5"/>
      <c r="I229" s="35"/>
      <c r="J229" s="35"/>
      <c r="M229" s="5"/>
      <c r="N229" s="5"/>
      <c r="O229" s="5"/>
      <c r="P229" s="5"/>
      <c r="T229" s="5"/>
      <c r="W229" s="5"/>
      <c r="X229" s="5"/>
    </row>
    <row r="230">
      <c r="A230" s="33"/>
      <c r="F230" s="5"/>
      <c r="G230" s="5"/>
      <c r="H230" s="5"/>
      <c r="I230" s="35"/>
      <c r="J230" s="35"/>
      <c r="M230" s="5"/>
      <c r="N230" s="5"/>
      <c r="O230" s="5"/>
      <c r="P230" s="5"/>
      <c r="T230" s="5"/>
      <c r="W230" s="5"/>
      <c r="X230" s="5"/>
    </row>
    <row r="231">
      <c r="A231" s="33"/>
      <c r="F231" s="5"/>
      <c r="G231" s="5"/>
      <c r="H231" s="5"/>
      <c r="I231" s="35"/>
      <c r="J231" s="35"/>
      <c r="M231" s="5"/>
      <c r="N231" s="5"/>
      <c r="O231" s="5"/>
      <c r="P231" s="5"/>
      <c r="T231" s="5"/>
      <c r="W231" s="5"/>
      <c r="X231" s="5"/>
    </row>
    <row r="232">
      <c r="A232" s="33"/>
      <c r="F232" s="5"/>
      <c r="G232" s="5"/>
      <c r="H232" s="5"/>
      <c r="I232" s="35"/>
      <c r="J232" s="35"/>
      <c r="M232" s="5"/>
      <c r="N232" s="5"/>
      <c r="O232" s="5"/>
      <c r="P232" s="5"/>
      <c r="T232" s="5"/>
      <c r="W232" s="5"/>
      <c r="X232" s="5"/>
    </row>
    <row r="233">
      <c r="A233" s="33"/>
      <c r="F233" s="5"/>
      <c r="G233" s="5"/>
      <c r="H233" s="5"/>
      <c r="I233" s="35"/>
      <c r="J233" s="35"/>
      <c r="M233" s="5"/>
      <c r="N233" s="5"/>
      <c r="O233" s="5"/>
      <c r="P233" s="5"/>
      <c r="T233" s="5"/>
      <c r="W233" s="5"/>
      <c r="X233" s="5"/>
    </row>
    <row r="234">
      <c r="A234" s="33"/>
      <c r="F234" s="5"/>
      <c r="G234" s="5"/>
      <c r="H234" s="5"/>
      <c r="I234" s="35"/>
      <c r="J234" s="35"/>
      <c r="M234" s="5"/>
      <c r="N234" s="5"/>
      <c r="O234" s="5"/>
      <c r="P234" s="5"/>
      <c r="T234" s="5"/>
      <c r="W234" s="5"/>
      <c r="X234" s="5"/>
    </row>
    <row r="235">
      <c r="A235" s="33"/>
      <c r="F235" s="5"/>
      <c r="G235" s="5"/>
      <c r="H235" s="5"/>
      <c r="I235" s="35"/>
      <c r="J235" s="35"/>
      <c r="M235" s="5"/>
      <c r="N235" s="5"/>
      <c r="O235" s="5"/>
      <c r="P235" s="5"/>
      <c r="T235" s="5"/>
      <c r="W235" s="5"/>
      <c r="X235" s="5"/>
    </row>
    <row r="236">
      <c r="A236" s="33"/>
      <c r="F236" s="5"/>
      <c r="G236" s="5"/>
      <c r="H236" s="5"/>
      <c r="I236" s="35"/>
      <c r="J236" s="35"/>
      <c r="M236" s="5"/>
      <c r="N236" s="5"/>
      <c r="O236" s="5"/>
      <c r="P236" s="5"/>
      <c r="T236" s="5"/>
      <c r="W236" s="5"/>
      <c r="X236" s="5"/>
    </row>
    <row r="237">
      <c r="A237" s="33"/>
      <c r="F237" s="5"/>
      <c r="G237" s="5"/>
      <c r="H237" s="5"/>
      <c r="I237" s="35"/>
      <c r="J237" s="35"/>
      <c r="M237" s="5"/>
      <c r="N237" s="5"/>
      <c r="O237" s="5"/>
      <c r="P237" s="5"/>
      <c r="T237" s="5"/>
      <c r="W237" s="5"/>
      <c r="X237" s="5"/>
    </row>
    <row r="238">
      <c r="A238" s="33"/>
      <c r="F238" s="5"/>
      <c r="G238" s="5"/>
      <c r="H238" s="5"/>
      <c r="I238" s="35"/>
      <c r="J238" s="35"/>
      <c r="M238" s="5"/>
      <c r="N238" s="5"/>
      <c r="O238" s="5"/>
      <c r="P238" s="5"/>
      <c r="T238" s="5"/>
      <c r="W238" s="5"/>
      <c r="X238" s="5"/>
    </row>
    <row r="239">
      <c r="A239" s="33"/>
      <c r="F239" s="5"/>
      <c r="G239" s="5"/>
      <c r="H239" s="5"/>
      <c r="I239" s="35"/>
      <c r="J239" s="35"/>
      <c r="M239" s="5"/>
      <c r="N239" s="5"/>
      <c r="O239" s="5"/>
      <c r="P239" s="5"/>
      <c r="T239" s="5"/>
      <c r="W239" s="5"/>
      <c r="X239" s="5"/>
    </row>
    <row r="240">
      <c r="A240" s="33"/>
      <c r="F240" s="5"/>
      <c r="G240" s="5"/>
      <c r="H240" s="5"/>
      <c r="I240" s="35"/>
      <c r="J240" s="35"/>
      <c r="M240" s="5"/>
      <c r="N240" s="5"/>
      <c r="O240" s="5"/>
      <c r="P240" s="5"/>
      <c r="T240" s="5"/>
      <c r="W240" s="5"/>
      <c r="X240" s="5"/>
    </row>
    <row r="241">
      <c r="A241" s="33"/>
      <c r="F241" s="5"/>
      <c r="G241" s="5"/>
      <c r="H241" s="5"/>
      <c r="I241" s="35"/>
      <c r="J241" s="35"/>
      <c r="M241" s="5"/>
      <c r="N241" s="5"/>
      <c r="O241" s="5"/>
      <c r="P241" s="5"/>
      <c r="T241" s="5"/>
      <c r="W241" s="5"/>
      <c r="X241" s="5"/>
    </row>
    <row r="242">
      <c r="A242" s="33"/>
      <c r="F242" s="5"/>
      <c r="G242" s="5"/>
      <c r="H242" s="5"/>
      <c r="I242" s="35"/>
      <c r="J242" s="35"/>
      <c r="M242" s="5"/>
      <c r="N242" s="5"/>
      <c r="O242" s="5"/>
      <c r="P242" s="5"/>
      <c r="T242" s="5"/>
      <c r="W242" s="5"/>
      <c r="X242" s="5"/>
    </row>
    <row r="243">
      <c r="A243" s="33"/>
      <c r="F243" s="5"/>
      <c r="G243" s="5"/>
      <c r="H243" s="5"/>
      <c r="I243" s="35"/>
      <c r="J243" s="35"/>
      <c r="M243" s="5"/>
      <c r="N243" s="5"/>
      <c r="O243" s="5"/>
      <c r="P243" s="5"/>
      <c r="T243" s="5"/>
      <c r="W243" s="5"/>
      <c r="X243" s="5"/>
    </row>
    <row r="244">
      <c r="A244" s="33"/>
      <c r="F244" s="5"/>
      <c r="G244" s="5"/>
      <c r="H244" s="5"/>
      <c r="I244" s="35"/>
      <c r="J244" s="35"/>
      <c r="M244" s="5"/>
      <c r="N244" s="5"/>
      <c r="O244" s="5"/>
      <c r="P244" s="5"/>
      <c r="T244" s="5"/>
      <c r="W244" s="5"/>
      <c r="X244" s="5"/>
    </row>
    <row r="245">
      <c r="A245" s="33"/>
      <c r="F245" s="5"/>
      <c r="G245" s="5"/>
      <c r="H245" s="5"/>
      <c r="I245" s="35"/>
      <c r="J245" s="35"/>
      <c r="M245" s="5"/>
      <c r="N245" s="5"/>
      <c r="O245" s="5"/>
      <c r="P245" s="5"/>
      <c r="T245" s="5"/>
      <c r="W245" s="5"/>
      <c r="X245" s="5"/>
    </row>
    <row r="246">
      <c r="A246" s="33"/>
      <c r="F246" s="5"/>
      <c r="G246" s="5"/>
      <c r="H246" s="5"/>
      <c r="I246" s="35"/>
      <c r="J246" s="35"/>
      <c r="M246" s="5"/>
      <c r="N246" s="5"/>
      <c r="O246" s="5"/>
      <c r="P246" s="5"/>
      <c r="T246" s="5"/>
      <c r="W246" s="5"/>
      <c r="X246" s="5"/>
    </row>
    <row r="247">
      <c r="A247" s="33"/>
      <c r="F247" s="5"/>
      <c r="G247" s="5"/>
      <c r="H247" s="5"/>
      <c r="I247" s="35"/>
      <c r="J247" s="35"/>
      <c r="M247" s="5"/>
      <c r="N247" s="5"/>
      <c r="O247" s="5"/>
      <c r="P247" s="5"/>
      <c r="T247" s="5"/>
      <c r="W247" s="5"/>
      <c r="X247" s="5"/>
    </row>
    <row r="248">
      <c r="A248" s="33"/>
      <c r="F248" s="5"/>
      <c r="G248" s="5"/>
      <c r="H248" s="5"/>
      <c r="I248" s="35"/>
      <c r="J248" s="35"/>
      <c r="M248" s="5"/>
      <c r="N248" s="5"/>
      <c r="O248" s="5"/>
      <c r="P248" s="5"/>
      <c r="T248" s="5"/>
      <c r="W248" s="5"/>
      <c r="X248" s="5"/>
    </row>
    <row r="249">
      <c r="A249" s="33"/>
      <c r="F249" s="5"/>
      <c r="G249" s="5"/>
      <c r="H249" s="5"/>
      <c r="I249" s="35"/>
      <c r="J249" s="35"/>
      <c r="M249" s="5"/>
      <c r="N249" s="5"/>
      <c r="O249" s="5"/>
      <c r="P249" s="5"/>
      <c r="T249" s="5"/>
      <c r="W249" s="5"/>
      <c r="X249" s="5"/>
    </row>
    <row r="250">
      <c r="A250" s="33"/>
      <c r="F250" s="5"/>
      <c r="G250" s="5"/>
      <c r="H250" s="5"/>
      <c r="I250" s="35"/>
      <c r="J250" s="35"/>
      <c r="M250" s="5"/>
      <c r="N250" s="5"/>
      <c r="O250" s="5"/>
      <c r="P250" s="5"/>
      <c r="T250" s="5"/>
      <c r="W250" s="5"/>
      <c r="X250" s="5"/>
    </row>
    <row r="251">
      <c r="A251" s="33"/>
      <c r="F251" s="5"/>
      <c r="G251" s="5"/>
      <c r="H251" s="5"/>
      <c r="I251" s="35"/>
      <c r="J251" s="35"/>
      <c r="M251" s="5"/>
      <c r="N251" s="5"/>
      <c r="O251" s="5"/>
      <c r="P251" s="5"/>
      <c r="T251" s="5"/>
      <c r="W251" s="5"/>
      <c r="X251" s="5"/>
    </row>
    <row r="252">
      <c r="A252" s="33"/>
      <c r="F252" s="5"/>
      <c r="G252" s="5"/>
      <c r="H252" s="5"/>
      <c r="I252" s="35"/>
      <c r="J252" s="35"/>
      <c r="M252" s="5"/>
      <c r="N252" s="5"/>
      <c r="O252" s="5"/>
      <c r="P252" s="5"/>
      <c r="T252" s="5"/>
      <c r="W252" s="5"/>
      <c r="X252" s="5"/>
    </row>
    <row r="253">
      <c r="A253" s="33"/>
      <c r="F253" s="5"/>
      <c r="G253" s="5"/>
      <c r="H253" s="5"/>
      <c r="I253" s="35"/>
      <c r="J253" s="35"/>
      <c r="M253" s="5"/>
      <c r="N253" s="5"/>
      <c r="O253" s="5"/>
      <c r="P253" s="5"/>
      <c r="T253" s="5"/>
      <c r="W253" s="5"/>
      <c r="X253" s="5"/>
    </row>
    <row r="254">
      <c r="A254" s="33"/>
      <c r="F254" s="5"/>
      <c r="G254" s="5"/>
      <c r="H254" s="5"/>
      <c r="I254" s="35"/>
      <c r="J254" s="35"/>
      <c r="M254" s="5"/>
      <c r="N254" s="5"/>
      <c r="O254" s="5"/>
      <c r="P254" s="5"/>
      <c r="T254" s="5"/>
      <c r="W254" s="5"/>
      <c r="X254" s="5"/>
    </row>
    <row r="255">
      <c r="A255" s="33"/>
      <c r="F255" s="5"/>
      <c r="G255" s="5"/>
      <c r="H255" s="5"/>
      <c r="I255" s="35"/>
      <c r="J255" s="35"/>
      <c r="M255" s="5"/>
      <c r="N255" s="5"/>
      <c r="O255" s="5"/>
      <c r="P255" s="5"/>
      <c r="T255" s="5"/>
      <c r="W255" s="5"/>
      <c r="X255" s="5"/>
    </row>
    <row r="256">
      <c r="A256" s="33"/>
      <c r="F256" s="5"/>
      <c r="G256" s="5"/>
      <c r="H256" s="5"/>
      <c r="I256" s="35"/>
      <c r="J256" s="35"/>
      <c r="M256" s="5"/>
      <c r="N256" s="5"/>
      <c r="O256" s="5"/>
      <c r="P256" s="5"/>
      <c r="T256" s="5"/>
      <c r="W256" s="5"/>
      <c r="X256" s="5"/>
    </row>
    <row r="257">
      <c r="A257" s="33"/>
      <c r="F257" s="5"/>
      <c r="G257" s="5"/>
      <c r="H257" s="5"/>
      <c r="I257" s="35"/>
      <c r="J257" s="35"/>
      <c r="M257" s="5"/>
      <c r="N257" s="5"/>
      <c r="O257" s="5"/>
      <c r="P257" s="5"/>
      <c r="T257" s="5"/>
      <c r="W257" s="5"/>
      <c r="X257" s="5"/>
    </row>
    <row r="258">
      <c r="A258" s="33"/>
      <c r="F258" s="5"/>
      <c r="G258" s="5"/>
      <c r="H258" s="5"/>
      <c r="I258" s="35"/>
      <c r="J258" s="35"/>
      <c r="M258" s="5"/>
      <c r="N258" s="5"/>
      <c r="O258" s="5"/>
      <c r="P258" s="5"/>
      <c r="T258" s="5"/>
      <c r="W258" s="5"/>
      <c r="X258" s="5"/>
    </row>
    <row r="259">
      <c r="A259" s="33"/>
      <c r="F259" s="5"/>
      <c r="G259" s="5"/>
      <c r="H259" s="5"/>
      <c r="I259" s="35"/>
      <c r="J259" s="35"/>
      <c r="M259" s="5"/>
      <c r="N259" s="5"/>
      <c r="O259" s="5"/>
      <c r="P259" s="5"/>
      <c r="T259" s="5"/>
      <c r="W259" s="5"/>
      <c r="X259" s="5"/>
    </row>
    <row r="260">
      <c r="A260" s="33"/>
      <c r="F260" s="5"/>
      <c r="G260" s="5"/>
      <c r="H260" s="5"/>
      <c r="I260" s="35"/>
      <c r="J260" s="35"/>
      <c r="M260" s="5"/>
      <c r="N260" s="5"/>
      <c r="O260" s="5"/>
      <c r="P260" s="5"/>
      <c r="T260" s="5"/>
      <c r="W260" s="5"/>
      <c r="X260" s="5"/>
    </row>
    <row r="261">
      <c r="A261" s="33"/>
      <c r="F261" s="5"/>
      <c r="G261" s="5"/>
      <c r="H261" s="5"/>
      <c r="I261" s="35"/>
      <c r="J261" s="35"/>
      <c r="M261" s="5"/>
      <c r="N261" s="5"/>
      <c r="O261" s="5"/>
      <c r="P261" s="5"/>
      <c r="T261" s="5"/>
      <c r="W261" s="5"/>
      <c r="X261" s="5"/>
    </row>
    <row r="262">
      <c r="A262" s="33"/>
      <c r="F262" s="5"/>
      <c r="G262" s="5"/>
      <c r="H262" s="5"/>
      <c r="I262" s="35"/>
      <c r="J262" s="35"/>
      <c r="M262" s="5"/>
      <c r="N262" s="5"/>
      <c r="O262" s="5"/>
      <c r="P262" s="5"/>
      <c r="T262" s="5"/>
      <c r="W262" s="5"/>
      <c r="X262" s="5"/>
    </row>
    <row r="263">
      <c r="A263" s="33"/>
      <c r="F263" s="5"/>
      <c r="G263" s="5"/>
      <c r="H263" s="5"/>
      <c r="I263" s="35"/>
      <c r="J263" s="35"/>
      <c r="M263" s="5"/>
      <c r="N263" s="5"/>
      <c r="O263" s="5"/>
      <c r="P263" s="5"/>
      <c r="T263" s="5"/>
      <c r="W263" s="5"/>
      <c r="X263" s="5"/>
    </row>
    <row r="264">
      <c r="A264" s="33"/>
      <c r="F264" s="5"/>
      <c r="G264" s="5"/>
      <c r="H264" s="5"/>
      <c r="I264" s="35"/>
      <c r="J264" s="35"/>
      <c r="M264" s="5"/>
      <c r="N264" s="5"/>
      <c r="O264" s="5"/>
      <c r="P264" s="5"/>
      <c r="T264" s="5"/>
      <c r="W264" s="5"/>
      <c r="X264" s="5"/>
    </row>
    <row r="265">
      <c r="A265" s="33"/>
      <c r="F265" s="5"/>
      <c r="G265" s="5"/>
      <c r="H265" s="5"/>
      <c r="I265" s="35"/>
      <c r="J265" s="35"/>
      <c r="M265" s="5"/>
      <c r="N265" s="5"/>
      <c r="O265" s="5"/>
      <c r="P265" s="5"/>
      <c r="T265" s="5"/>
      <c r="W265" s="5"/>
      <c r="X265" s="5"/>
    </row>
    <row r="266">
      <c r="A266" s="33"/>
      <c r="F266" s="5"/>
      <c r="G266" s="5"/>
      <c r="H266" s="5"/>
      <c r="I266" s="35"/>
      <c r="J266" s="35"/>
      <c r="M266" s="5"/>
      <c r="N266" s="5"/>
      <c r="O266" s="5"/>
      <c r="P266" s="5"/>
      <c r="T266" s="5"/>
      <c r="W266" s="5"/>
      <c r="X266" s="5"/>
    </row>
    <row r="267">
      <c r="A267" s="33"/>
      <c r="F267" s="5"/>
      <c r="G267" s="5"/>
      <c r="H267" s="5"/>
      <c r="I267" s="35"/>
      <c r="J267" s="35"/>
      <c r="M267" s="5"/>
      <c r="N267" s="5"/>
      <c r="O267" s="5"/>
      <c r="P267" s="5"/>
      <c r="T267" s="5"/>
      <c r="W267" s="5"/>
      <c r="X267" s="5"/>
    </row>
    <row r="268">
      <c r="A268" s="33"/>
      <c r="F268" s="5"/>
      <c r="G268" s="5"/>
      <c r="H268" s="5"/>
      <c r="I268" s="35"/>
      <c r="J268" s="35"/>
      <c r="M268" s="5"/>
      <c r="N268" s="5"/>
      <c r="O268" s="5"/>
      <c r="P268" s="5"/>
      <c r="T268" s="5"/>
      <c r="W268" s="5"/>
      <c r="X268" s="5"/>
    </row>
    <row r="269">
      <c r="A269" s="33"/>
      <c r="F269" s="5"/>
      <c r="G269" s="5"/>
      <c r="H269" s="5"/>
      <c r="I269" s="35"/>
      <c r="J269" s="35"/>
      <c r="M269" s="5"/>
      <c r="N269" s="5"/>
      <c r="O269" s="5"/>
      <c r="P269" s="5"/>
      <c r="T269" s="5"/>
      <c r="W269" s="5"/>
      <c r="X269" s="5"/>
    </row>
    <row r="270">
      <c r="A270" s="33"/>
      <c r="F270" s="5"/>
      <c r="G270" s="5"/>
      <c r="H270" s="5"/>
      <c r="I270" s="35"/>
      <c r="J270" s="35"/>
      <c r="M270" s="5"/>
      <c r="N270" s="5"/>
      <c r="O270" s="5"/>
      <c r="P270" s="5"/>
      <c r="T270" s="5"/>
      <c r="W270" s="5"/>
      <c r="X270" s="5"/>
    </row>
    <row r="271">
      <c r="A271" s="33"/>
      <c r="F271" s="5"/>
      <c r="G271" s="5"/>
      <c r="H271" s="5"/>
      <c r="I271" s="35"/>
      <c r="J271" s="35"/>
      <c r="M271" s="5"/>
      <c r="N271" s="5"/>
      <c r="O271" s="5"/>
      <c r="P271" s="5"/>
      <c r="T271" s="5"/>
      <c r="W271" s="5"/>
      <c r="X271" s="5"/>
    </row>
    <row r="272">
      <c r="A272" s="33"/>
      <c r="F272" s="5"/>
      <c r="G272" s="5"/>
      <c r="H272" s="5"/>
      <c r="I272" s="35"/>
      <c r="J272" s="35"/>
      <c r="M272" s="5"/>
      <c r="N272" s="5"/>
      <c r="O272" s="5"/>
      <c r="P272" s="5"/>
      <c r="T272" s="5"/>
      <c r="W272" s="5"/>
      <c r="X272" s="5"/>
    </row>
    <row r="273">
      <c r="A273" s="33"/>
      <c r="F273" s="5"/>
      <c r="G273" s="5"/>
      <c r="H273" s="5"/>
      <c r="I273" s="35"/>
      <c r="J273" s="35"/>
      <c r="M273" s="5"/>
      <c r="N273" s="5"/>
      <c r="O273" s="5"/>
      <c r="P273" s="5"/>
      <c r="T273" s="5"/>
      <c r="W273" s="5"/>
      <c r="X273" s="5"/>
    </row>
    <row r="274">
      <c r="A274" s="33"/>
      <c r="F274" s="5"/>
      <c r="G274" s="5"/>
      <c r="H274" s="5"/>
      <c r="I274" s="35"/>
      <c r="J274" s="35"/>
      <c r="M274" s="5"/>
      <c r="N274" s="5"/>
      <c r="O274" s="5"/>
      <c r="P274" s="5"/>
      <c r="T274" s="5"/>
      <c r="W274" s="5"/>
      <c r="X274" s="5"/>
    </row>
    <row r="275">
      <c r="A275" s="33"/>
      <c r="F275" s="5"/>
      <c r="G275" s="5"/>
      <c r="H275" s="5"/>
      <c r="I275" s="35"/>
      <c r="J275" s="35"/>
      <c r="M275" s="5"/>
      <c r="N275" s="5"/>
      <c r="O275" s="5"/>
      <c r="P275" s="5"/>
      <c r="T275" s="5"/>
      <c r="W275" s="5"/>
      <c r="X275" s="5"/>
    </row>
    <row r="276">
      <c r="A276" s="33"/>
      <c r="F276" s="5"/>
      <c r="G276" s="5"/>
      <c r="H276" s="5"/>
      <c r="I276" s="35"/>
      <c r="J276" s="35"/>
      <c r="M276" s="5"/>
      <c r="N276" s="5"/>
      <c r="O276" s="5"/>
      <c r="P276" s="5"/>
      <c r="T276" s="5"/>
      <c r="W276" s="5"/>
      <c r="X276" s="5"/>
    </row>
    <row r="277">
      <c r="A277" s="33"/>
      <c r="F277" s="5"/>
      <c r="G277" s="5"/>
      <c r="H277" s="5"/>
      <c r="I277" s="35"/>
      <c r="J277" s="35"/>
      <c r="M277" s="5"/>
      <c r="N277" s="5"/>
      <c r="O277" s="5"/>
      <c r="P277" s="5"/>
      <c r="T277" s="5"/>
      <c r="W277" s="5"/>
      <c r="X277" s="5"/>
    </row>
    <row r="278">
      <c r="A278" s="33"/>
      <c r="F278" s="5"/>
      <c r="G278" s="5"/>
      <c r="H278" s="5"/>
      <c r="I278" s="35"/>
      <c r="J278" s="35"/>
      <c r="M278" s="5"/>
      <c r="N278" s="5"/>
      <c r="O278" s="5"/>
      <c r="P278" s="5"/>
      <c r="T278" s="5"/>
      <c r="W278" s="5"/>
      <c r="X278" s="5"/>
    </row>
    <row r="279">
      <c r="A279" s="33"/>
      <c r="F279" s="5"/>
      <c r="G279" s="5"/>
      <c r="H279" s="5"/>
      <c r="I279" s="35"/>
      <c r="J279" s="35"/>
      <c r="M279" s="5"/>
      <c r="N279" s="5"/>
      <c r="O279" s="5"/>
      <c r="P279" s="5"/>
      <c r="T279" s="5"/>
      <c r="W279" s="5"/>
      <c r="X279" s="5"/>
    </row>
    <row r="280">
      <c r="A280" s="33"/>
      <c r="F280" s="5"/>
      <c r="G280" s="5"/>
      <c r="H280" s="5"/>
      <c r="I280" s="35"/>
      <c r="J280" s="35"/>
      <c r="M280" s="5"/>
      <c r="N280" s="5"/>
      <c r="O280" s="5"/>
      <c r="P280" s="5"/>
      <c r="T280" s="5"/>
      <c r="W280" s="5"/>
      <c r="X280" s="5"/>
    </row>
    <row r="281">
      <c r="A281" s="33"/>
      <c r="F281" s="5"/>
      <c r="G281" s="5"/>
      <c r="H281" s="5"/>
      <c r="I281" s="35"/>
      <c r="J281" s="35"/>
      <c r="M281" s="5"/>
      <c r="N281" s="5"/>
      <c r="O281" s="5"/>
      <c r="P281" s="5"/>
      <c r="T281" s="5"/>
      <c r="W281" s="5"/>
      <c r="X281" s="5"/>
    </row>
    <row r="282">
      <c r="A282" s="33"/>
      <c r="F282" s="5"/>
      <c r="G282" s="5"/>
      <c r="H282" s="5"/>
      <c r="I282" s="35"/>
      <c r="J282" s="35"/>
      <c r="M282" s="5"/>
      <c r="N282" s="5"/>
      <c r="O282" s="5"/>
      <c r="P282" s="5"/>
      <c r="T282" s="5"/>
      <c r="W282" s="5"/>
      <c r="X282" s="5"/>
    </row>
    <row r="283">
      <c r="A283" s="33"/>
      <c r="F283" s="5"/>
      <c r="G283" s="5"/>
      <c r="H283" s="5"/>
      <c r="I283" s="35"/>
      <c r="J283" s="35"/>
      <c r="M283" s="5"/>
      <c r="N283" s="5"/>
      <c r="O283" s="5"/>
      <c r="P283" s="5"/>
      <c r="T283" s="5"/>
      <c r="W283" s="5"/>
      <c r="X283" s="5"/>
    </row>
    <row r="284">
      <c r="A284" s="33"/>
      <c r="F284" s="5"/>
      <c r="G284" s="5"/>
      <c r="H284" s="5"/>
      <c r="I284" s="35"/>
      <c r="J284" s="35"/>
      <c r="M284" s="5"/>
      <c r="N284" s="5"/>
      <c r="O284" s="5"/>
      <c r="P284" s="5"/>
      <c r="T284" s="5"/>
      <c r="W284" s="5"/>
      <c r="X284" s="5"/>
    </row>
    <row r="285">
      <c r="A285" s="33"/>
      <c r="F285" s="5"/>
      <c r="G285" s="5"/>
      <c r="H285" s="5"/>
      <c r="I285" s="35"/>
      <c r="J285" s="35"/>
      <c r="M285" s="5"/>
      <c r="N285" s="5"/>
      <c r="O285" s="5"/>
      <c r="P285" s="5"/>
      <c r="T285" s="5"/>
      <c r="W285" s="5"/>
      <c r="X285" s="5"/>
    </row>
    <row r="286">
      <c r="A286" s="33"/>
      <c r="F286" s="5"/>
      <c r="G286" s="5"/>
      <c r="H286" s="5"/>
      <c r="I286" s="35"/>
      <c r="J286" s="35"/>
      <c r="M286" s="5"/>
      <c r="N286" s="5"/>
      <c r="O286" s="5"/>
      <c r="P286" s="5"/>
      <c r="T286" s="5"/>
      <c r="W286" s="5"/>
      <c r="X286" s="5"/>
    </row>
    <row r="287">
      <c r="A287" s="33"/>
      <c r="F287" s="5"/>
      <c r="G287" s="5"/>
      <c r="H287" s="5"/>
      <c r="I287" s="35"/>
      <c r="J287" s="35"/>
      <c r="M287" s="5"/>
      <c r="N287" s="5"/>
      <c r="O287" s="5"/>
      <c r="P287" s="5"/>
      <c r="T287" s="5"/>
      <c r="W287" s="5"/>
      <c r="X287" s="5"/>
    </row>
    <row r="288">
      <c r="A288" s="33"/>
      <c r="F288" s="5"/>
      <c r="G288" s="5"/>
      <c r="H288" s="5"/>
      <c r="I288" s="35"/>
      <c r="J288" s="35"/>
      <c r="M288" s="5"/>
      <c r="N288" s="5"/>
      <c r="O288" s="5"/>
      <c r="P288" s="5"/>
      <c r="T288" s="5"/>
      <c r="W288" s="5"/>
      <c r="X288" s="5"/>
    </row>
    <row r="289">
      <c r="A289" s="33"/>
      <c r="F289" s="5"/>
      <c r="G289" s="5"/>
      <c r="H289" s="5"/>
      <c r="I289" s="35"/>
      <c r="J289" s="35"/>
      <c r="M289" s="5"/>
      <c r="N289" s="5"/>
      <c r="O289" s="5"/>
      <c r="P289" s="5"/>
      <c r="T289" s="5"/>
      <c r="W289" s="5"/>
      <c r="X289" s="5"/>
    </row>
    <row r="290">
      <c r="A290" s="33"/>
      <c r="F290" s="5"/>
      <c r="G290" s="5"/>
      <c r="H290" s="5"/>
      <c r="I290" s="35"/>
      <c r="J290" s="35"/>
      <c r="M290" s="5"/>
      <c r="N290" s="5"/>
      <c r="O290" s="5"/>
      <c r="P290" s="5"/>
      <c r="T290" s="5"/>
      <c r="W290" s="5"/>
      <c r="X290" s="5"/>
    </row>
    <row r="291">
      <c r="A291" s="33"/>
      <c r="F291" s="5"/>
      <c r="G291" s="5"/>
      <c r="H291" s="5"/>
      <c r="I291" s="35"/>
      <c r="J291" s="35"/>
      <c r="M291" s="5"/>
      <c r="N291" s="5"/>
      <c r="O291" s="5"/>
      <c r="P291" s="5"/>
      <c r="T291" s="5"/>
      <c r="W291" s="5"/>
      <c r="X291" s="5"/>
    </row>
    <row r="292">
      <c r="A292" s="33"/>
      <c r="F292" s="5"/>
      <c r="G292" s="5"/>
      <c r="H292" s="5"/>
      <c r="I292" s="35"/>
      <c r="J292" s="35"/>
      <c r="M292" s="5"/>
      <c r="N292" s="5"/>
      <c r="O292" s="5"/>
      <c r="P292" s="5"/>
      <c r="T292" s="5"/>
      <c r="W292" s="5"/>
      <c r="X292" s="5"/>
    </row>
    <row r="293">
      <c r="A293" s="33"/>
      <c r="F293" s="5"/>
      <c r="G293" s="5"/>
      <c r="H293" s="5"/>
      <c r="I293" s="35"/>
      <c r="J293" s="35"/>
      <c r="M293" s="5"/>
      <c r="N293" s="5"/>
      <c r="O293" s="5"/>
      <c r="P293" s="5"/>
      <c r="T293" s="5"/>
      <c r="W293" s="5"/>
      <c r="X293" s="5"/>
    </row>
    <row r="294">
      <c r="A294" s="33"/>
      <c r="F294" s="5"/>
      <c r="G294" s="5"/>
      <c r="H294" s="5"/>
      <c r="I294" s="35"/>
      <c r="J294" s="35"/>
      <c r="M294" s="5"/>
      <c r="N294" s="5"/>
      <c r="O294" s="5"/>
      <c r="P294" s="5"/>
      <c r="T294" s="5"/>
      <c r="W294" s="5"/>
      <c r="X294" s="5"/>
    </row>
    <row r="295">
      <c r="A295" s="33"/>
      <c r="F295" s="5"/>
      <c r="G295" s="5"/>
      <c r="H295" s="5"/>
      <c r="I295" s="35"/>
      <c r="J295" s="35"/>
      <c r="M295" s="5"/>
      <c r="N295" s="5"/>
      <c r="O295" s="5"/>
      <c r="P295" s="5"/>
      <c r="T295" s="5"/>
      <c r="W295" s="5"/>
      <c r="X295" s="5"/>
    </row>
    <row r="296">
      <c r="A296" s="33"/>
      <c r="F296" s="5"/>
      <c r="G296" s="5"/>
      <c r="H296" s="5"/>
      <c r="I296" s="35"/>
      <c r="J296" s="35"/>
      <c r="M296" s="5"/>
      <c r="N296" s="5"/>
      <c r="O296" s="5"/>
      <c r="P296" s="5"/>
      <c r="T296" s="5"/>
      <c r="W296" s="5"/>
      <c r="X296" s="5"/>
    </row>
    <row r="297">
      <c r="A297" s="33"/>
      <c r="F297" s="5"/>
      <c r="G297" s="5"/>
      <c r="H297" s="5"/>
      <c r="I297" s="35"/>
      <c r="J297" s="35"/>
      <c r="M297" s="5"/>
      <c r="N297" s="5"/>
      <c r="O297" s="5"/>
      <c r="P297" s="5"/>
      <c r="T297" s="5"/>
      <c r="W297" s="5"/>
      <c r="X297" s="5"/>
    </row>
    <row r="298">
      <c r="A298" s="33"/>
      <c r="F298" s="5"/>
      <c r="G298" s="5"/>
      <c r="H298" s="5"/>
      <c r="I298" s="35"/>
      <c r="J298" s="35"/>
      <c r="M298" s="5"/>
      <c r="N298" s="5"/>
      <c r="O298" s="5"/>
      <c r="P298" s="5"/>
      <c r="T298" s="5"/>
      <c r="W298" s="5"/>
      <c r="X298" s="5"/>
    </row>
    <row r="299">
      <c r="A299" s="33"/>
      <c r="F299" s="5"/>
      <c r="G299" s="5"/>
      <c r="H299" s="5"/>
      <c r="I299" s="35"/>
      <c r="J299" s="35"/>
      <c r="M299" s="5"/>
      <c r="N299" s="5"/>
      <c r="O299" s="5"/>
      <c r="P299" s="5"/>
      <c r="T299" s="5"/>
      <c r="W299" s="5"/>
      <c r="X299" s="5"/>
    </row>
    <row r="300">
      <c r="A300" s="33"/>
      <c r="F300" s="5"/>
      <c r="G300" s="5"/>
      <c r="H300" s="5"/>
      <c r="I300" s="35"/>
      <c r="J300" s="35"/>
      <c r="M300" s="5"/>
      <c r="N300" s="5"/>
      <c r="O300" s="5"/>
      <c r="P300" s="5"/>
      <c r="T300" s="5"/>
      <c r="W300" s="5"/>
      <c r="X300" s="5"/>
    </row>
    <row r="301">
      <c r="A301" s="33"/>
      <c r="F301" s="5"/>
      <c r="G301" s="5"/>
      <c r="H301" s="5"/>
      <c r="I301" s="35"/>
      <c r="J301" s="35"/>
      <c r="M301" s="5"/>
      <c r="N301" s="5"/>
      <c r="O301" s="5"/>
      <c r="P301" s="5"/>
      <c r="T301" s="5"/>
      <c r="W301" s="5"/>
      <c r="X301" s="5"/>
    </row>
    <row r="302">
      <c r="A302" s="33"/>
      <c r="F302" s="5"/>
      <c r="G302" s="5"/>
      <c r="H302" s="5"/>
      <c r="I302" s="35"/>
      <c r="J302" s="35"/>
      <c r="M302" s="5"/>
      <c r="N302" s="5"/>
      <c r="O302" s="5"/>
      <c r="P302" s="5"/>
      <c r="T302" s="5"/>
      <c r="W302" s="5"/>
      <c r="X302" s="5"/>
    </row>
    <row r="303">
      <c r="A303" s="33"/>
      <c r="F303" s="5"/>
      <c r="G303" s="5"/>
      <c r="H303" s="5"/>
      <c r="I303" s="35"/>
      <c r="J303" s="35"/>
      <c r="M303" s="5"/>
      <c r="N303" s="5"/>
      <c r="O303" s="5"/>
      <c r="P303" s="5"/>
      <c r="T303" s="5"/>
      <c r="W303" s="5"/>
      <c r="X303" s="5"/>
    </row>
    <row r="304">
      <c r="A304" s="33"/>
      <c r="F304" s="5"/>
      <c r="G304" s="5"/>
      <c r="H304" s="5"/>
      <c r="I304" s="35"/>
      <c r="J304" s="35"/>
      <c r="M304" s="5"/>
      <c r="N304" s="5"/>
      <c r="O304" s="5"/>
      <c r="P304" s="5"/>
      <c r="T304" s="5"/>
      <c r="W304" s="5"/>
      <c r="X304" s="5"/>
    </row>
    <row r="305">
      <c r="A305" s="33"/>
      <c r="F305" s="5"/>
      <c r="G305" s="5"/>
      <c r="H305" s="5"/>
      <c r="I305" s="35"/>
      <c r="J305" s="35"/>
      <c r="M305" s="5"/>
      <c r="N305" s="5"/>
      <c r="O305" s="5"/>
      <c r="P305" s="5"/>
      <c r="T305" s="5"/>
      <c r="W305" s="5"/>
      <c r="X305" s="5"/>
    </row>
    <row r="306">
      <c r="A306" s="33"/>
      <c r="F306" s="5"/>
      <c r="G306" s="5"/>
      <c r="H306" s="5"/>
      <c r="I306" s="35"/>
      <c r="J306" s="35"/>
      <c r="M306" s="5"/>
      <c r="N306" s="5"/>
      <c r="O306" s="5"/>
      <c r="P306" s="5"/>
      <c r="T306" s="5"/>
      <c r="W306" s="5"/>
      <c r="X306" s="5"/>
    </row>
    <row r="307">
      <c r="A307" s="33"/>
      <c r="F307" s="5"/>
      <c r="G307" s="5"/>
      <c r="H307" s="5"/>
      <c r="I307" s="35"/>
      <c r="J307" s="35"/>
      <c r="M307" s="5"/>
      <c r="N307" s="5"/>
      <c r="O307" s="5"/>
      <c r="P307" s="5"/>
      <c r="T307" s="5"/>
      <c r="W307" s="5"/>
      <c r="X307" s="5"/>
    </row>
    <row r="308">
      <c r="A308" s="33"/>
      <c r="F308" s="5"/>
      <c r="G308" s="5"/>
      <c r="H308" s="5"/>
      <c r="I308" s="35"/>
      <c r="J308" s="35"/>
      <c r="M308" s="5"/>
      <c r="N308" s="5"/>
      <c r="O308" s="5"/>
      <c r="P308" s="5"/>
      <c r="T308" s="5"/>
      <c r="W308" s="5"/>
      <c r="X308" s="5"/>
    </row>
    <row r="309">
      <c r="A309" s="33"/>
      <c r="F309" s="5"/>
      <c r="G309" s="5"/>
      <c r="H309" s="5"/>
      <c r="I309" s="35"/>
      <c r="J309" s="35"/>
      <c r="M309" s="5"/>
      <c r="N309" s="5"/>
      <c r="O309" s="5"/>
      <c r="P309" s="5"/>
      <c r="T309" s="5"/>
      <c r="W309" s="5"/>
      <c r="X309" s="5"/>
    </row>
    <row r="310">
      <c r="A310" s="33"/>
      <c r="F310" s="5"/>
      <c r="G310" s="5"/>
      <c r="H310" s="5"/>
      <c r="I310" s="35"/>
      <c r="J310" s="35"/>
      <c r="M310" s="5"/>
      <c r="N310" s="5"/>
      <c r="O310" s="5"/>
      <c r="P310" s="5"/>
      <c r="T310" s="5"/>
      <c r="W310" s="5"/>
      <c r="X310" s="5"/>
    </row>
    <row r="311">
      <c r="A311" s="33"/>
      <c r="F311" s="5"/>
      <c r="G311" s="5"/>
      <c r="H311" s="5"/>
      <c r="I311" s="35"/>
      <c r="J311" s="35"/>
      <c r="M311" s="5"/>
      <c r="N311" s="5"/>
      <c r="O311" s="5"/>
      <c r="P311" s="5"/>
      <c r="T311" s="5"/>
      <c r="W311" s="5"/>
      <c r="X311" s="5"/>
    </row>
    <row r="312">
      <c r="A312" s="33"/>
      <c r="F312" s="5"/>
      <c r="G312" s="5"/>
      <c r="H312" s="5"/>
      <c r="I312" s="35"/>
      <c r="J312" s="35"/>
      <c r="M312" s="5"/>
      <c r="N312" s="5"/>
      <c r="O312" s="5"/>
      <c r="P312" s="5"/>
      <c r="T312" s="5"/>
      <c r="W312" s="5"/>
      <c r="X312" s="5"/>
    </row>
    <row r="313">
      <c r="A313" s="33"/>
      <c r="F313" s="5"/>
      <c r="G313" s="5"/>
      <c r="H313" s="5"/>
      <c r="I313" s="35"/>
      <c r="J313" s="35"/>
      <c r="M313" s="5"/>
      <c r="N313" s="5"/>
      <c r="O313" s="5"/>
      <c r="P313" s="5"/>
      <c r="T313" s="5"/>
      <c r="W313" s="5"/>
      <c r="X313" s="5"/>
    </row>
    <row r="314">
      <c r="A314" s="33"/>
      <c r="F314" s="5"/>
      <c r="G314" s="5"/>
      <c r="H314" s="5"/>
      <c r="I314" s="35"/>
      <c r="J314" s="35"/>
      <c r="M314" s="5"/>
      <c r="N314" s="5"/>
      <c r="O314" s="5"/>
      <c r="P314" s="5"/>
      <c r="T314" s="5"/>
      <c r="W314" s="5"/>
      <c r="X314" s="5"/>
    </row>
    <row r="315">
      <c r="A315" s="33"/>
      <c r="F315" s="5"/>
      <c r="G315" s="5"/>
      <c r="H315" s="5"/>
      <c r="I315" s="35"/>
      <c r="J315" s="35"/>
      <c r="M315" s="5"/>
      <c r="N315" s="5"/>
      <c r="O315" s="5"/>
      <c r="P315" s="5"/>
      <c r="T315" s="5"/>
      <c r="W315" s="5"/>
      <c r="X315" s="5"/>
    </row>
    <row r="316">
      <c r="A316" s="33"/>
      <c r="F316" s="5"/>
      <c r="G316" s="5"/>
      <c r="H316" s="5"/>
      <c r="I316" s="35"/>
      <c r="J316" s="35"/>
      <c r="M316" s="5"/>
      <c r="N316" s="5"/>
      <c r="O316" s="5"/>
      <c r="P316" s="5"/>
      <c r="T316" s="5"/>
      <c r="W316" s="5"/>
      <c r="X316" s="5"/>
    </row>
    <row r="317">
      <c r="A317" s="33"/>
      <c r="F317" s="5"/>
      <c r="G317" s="5"/>
      <c r="H317" s="5"/>
      <c r="I317" s="35"/>
      <c r="J317" s="35"/>
      <c r="M317" s="5"/>
      <c r="N317" s="5"/>
      <c r="O317" s="5"/>
      <c r="P317" s="5"/>
      <c r="T317" s="5"/>
      <c r="W317" s="5"/>
      <c r="X317" s="5"/>
    </row>
    <row r="318">
      <c r="A318" s="33"/>
      <c r="F318" s="5"/>
      <c r="G318" s="5"/>
      <c r="H318" s="5"/>
      <c r="I318" s="35"/>
      <c r="J318" s="35"/>
      <c r="M318" s="5"/>
      <c r="N318" s="5"/>
      <c r="O318" s="5"/>
      <c r="P318" s="5"/>
      <c r="T318" s="5"/>
      <c r="W318" s="5"/>
      <c r="X318" s="5"/>
    </row>
    <row r="319">
      <c r="A319" s="33"/>
      <c r="F319" s="5"/>
      <c r="G319" s="5"/>
      <c r="H319" s="5"/>
      <c r="I319" s="35"/>
      <c r="J319" s="35"/>
      <c r="M319" s="5"/>
      <c r="N319" s="5"/>
      <c r="O319" s="5"/>
      <c r="P319" s="5"/>
      <c r="T319" s="5"/>
      <c r="W319" s="5"/>
      <c r="X319" s="5"/>
    </row>
    <row r="320">
      <c r="A320" s="33"/>
      <c r="F320" s="5"/>
      <c r="G320" s="5"/>
      <c r="H320" s="5"/>
      <c r="I320" s="35"/>
      <c r="J320" s="35"/>
      <c r="M320" s="5"/>
      <c r="N320" s="5"/>
      <c r="O320" s="5"/>
      <c r="P320" s="5"/>
      <c r="T320" s="5"/>
      <c r="W320" s="5"/>
      <c r="X320" s="5"/>
    </row>
    <row r="321">
      <c r="A321" s="33"/>
      <c r="F321" s="5"/>
      <c r="G321" s="5"/>
      <c r="H321" s="5"/>
      <c r="I321" s="35"/>
      <c r="J321" s="35"/>
      <c r="M321" s="5"/>
      <c r="N321" s="5"/>
      <c r="O321" s="5"/>
      <c r="P321" s="5"/>
      <c r="T321" s="5"/>
      <c r="W321" s="5"/>
      <c r="X321" s="5"/>
    </row>
    <row r="322">
      <c r="A322" s="33"/>
      <c r="F322" s="5"/>
      <c r="G322" s="5"/>
      <c r="H322" s="5"/>
      <c r="I322" s="35"/>
      <c r="J322" s="35"/>
      <c r="M322" s="5"/>
      <c r="N322" s="5"/>
      <c r="O322" s="5"/>
      <c r="P322" s="5"/>
      <c r="T322" s="5"/>
      <c r="W322" s="5"/>
      <c r="X322" s="5"/>
    </row>
    <row r="323">
      <c r="A323" s="33"/>
      <c r="F323" s="5"/>
      <c r="G323" s="5"/>
      <c r="H323" s="5"/>
      <c r="I323" s="35"/>
      <c r="J323" s="35"/>
      <c r="M323" s="5"/>
      <c r="N323" s="5"/>
      <c r="O323" s="5"/>
      <c r="P323" s="5"/>
      <c r="T323" s="5"/>
      <c r="W323" s="5"/>
      <c r="X323" s="5"/>
    </row>
    <row r="324">
      <c r="A324" s="33"/>
      <c r="F324" s="5"/>
      <c r="G324" s="5"/>
      <c r="H324" s="5"/>
      <c r="I324" s="35"/>
      <c r="J324" s="35"/>
      <c r="M324" s="5"/>
      <c r="N324" s="5"/>
      <c r="O324" s="5"/>
      <c r="P324" s="5"/>
      <c r="T324" s="5"/>
      <c r="W324" s="5"/>
      <c r="X324" s="5"/>
    </row>
    <row r="325">
      <c r="A325" s="33"/>
      <c r="F325" s="5"/>
      <c r="G325" s="5"/>
      <c r="H325" s="5"/>
      <c r="I325" s="35"/>
      <c r="J325" s="35"/>
      <c r="M325" s="5"/>
      <c r="N325" s="5"/>
      <c r="O325" s="5"/>
      <c r="P325" s="5"/>
      <c r="T325" s="5"/>
      <c r="W325" s="5"/>
      <c r="X325" s="5"/>
    </row>
    <row r="326">
      <c r="A326" s="33"/>
      <c r="F326" s="5"/>
      <c r="G326" s="5"/>
      <c r="H326" s="5"/>
      <c r="I326" s="35"/>
      <c r="J326" s="35"/>
      <c r="M326" s="5"/>
      <c r="N326" s="5"/>
      <c r="O326" s="5"/>
      <c r="P326" s="5"/>
      <c r="T326" s="5"/>
      <c r="W326" s="5"/>
      <c r="X326" s="5"/>
    </row>
    <row r="327">
      <c r="A327" s="33"/>
      <c r="F327" s="5"/>
      <c r="G327" s="5"/>
      <c r="H327" s="5"/>
      <c r="I327" s="35"/>
      <c r="J327" s="35"/>
      <c r="M327" s="5"/>
      <c r="N327" s="5"/>
      <c r="O327" s="5"/>
      <c r="P327" s="5"/>
      <c r="T327" s="5"/>
      <c r="W327" s="5"/>
      <c r="X327" s="5"/>
    </row>
    <row r="328">
      <c r="A328" s="33"/>
      <c r="F328" s="5"/>
      <c r="G328" s="5"/>
      <c r="H328" s="5"/>
      <c r="I328" s="35"/>
      <c r="J328" s="35"/>
      <c r="M328" s="5"/>
      <c r="N328" s="5"/>
      <c r="O328" s="5"/>
      <c r="P328" s="5"/>
      <c r="T328" s="5"/>
      <c r="W328" s="5"/>
      <c r="X328" s="5"/>
    </row>
    <row r="329">
      <c r="A329" s="33"/>
      <c r="F329" s="5"/>
      <c r="G329" s="5"/>
      <c r="H329" s="5"/>
      <c r="I329" s="35"/>
      <c r="J329" s="35"/>
      <c r="M329" s="5"/>
      <c r="N329" s="5"/>
      <c r="O329" s="5"/>
      <c r="P329" s="5"/>
      <c r="T329" s="5"/>
      <c r="W329" s="5"/>
      <c r="X329" s="5"/>
    </row>
    <row r="330">
      <c r="A330" s="33"/>
      <c r="F330" s="5"/>
      <c r="G330" s="5"/>
      <c r="H330" s="5"/>
      <c r="I330" s="35"/>
      <c r="J330" s="35"/>
      <c r="M330" s="5"/>
      <c r="N330" s="5"/>
      <c r="O330" s="5"/>
      <c r="P330" s="5"/>
      <c r="T330" s="5"/>
      <c r="W330" s="5"/>
      <c r="X330" s="5"/>
    </row>
    <row r="331">
      <c r="A331" s="33"/>
      <c r="F331" s="5"/>
      <c r="G331" s="5"/>
      <c r="H331" s="5"/>
      <c r="I331" s="35"/>
      <c r="J331" s="35"/>
      <c r="M331" s="5"/>
      <c r="N331" s="5"/>
      <c r="O331" s="5"/>
      <c r="P331" s="5"/>
      <c r="T331" s="5"/>
      <c r="W331" s="5"/>
      <c r="X331" s="5"/>
    </row>
    <row r="332">
      <c r="A332" s="33"/>
      <c r="F332" s="5"/>
      <c r="G332" s="5"/>
      <c r="H332" s="5"/>
      <c r="I332" s="35"/>
      <c r="J332" s="35"/>
      <c r="M332" s="5"/>
      <c r="N332" s="5"/>
      <c r="O332" s="5"/>
      <c r="P332" s="5"/>
      <c r="T332" s="5"/>
      <c r="W332" s="5"/>
      <c r="X332" s="5"/>
    </row>
    <row r="333">
      <c r="A333" s="33"/>
      <c r="F333" s="5"/>
      <c r="G333" s="5"/>
      <c r="H333" s="5"/>
      <c r="I333" s="35"/>
      <c r="J333" s="35"/>
      <c r="M333" s="5"/>
      <c r="N333" s="5"/>
      <c r="O333" s="5"/>
      <c r="P333" s="5"/>
      <c r="T333" s="5"/>
      <c r="W333" s="5"/>
      <c r="X333" s="5"/>
    </row>
    <row r="334">
      <c r="A334" s="33"/>
      <c r="F334" s="5"/>
      <c r="G334" s="5"/>
      <c r="H334" s="5"/>
      <c r="I334" s="35"/>
      <c r="J334" s="35"/>
      <c r="M334" s="5"/>
      <c r="N334" s="5"/>
      <c r="O334" s="5"/>
      <c r="P334" s="5"/>
      <c r="T334" s="5"/>
      <c r="W334" s="5"/>
      <c r="X334" s="5"/>
    </row>
    <row r="335">
      <c r="A335" s="33"/>
      <c r="F335" s="5"/>
      <c r="G335" s="5"/>
      <c r="H335" s="5"/>
      <c r="I335" s="35"/>
      <c r="J335" s="35"/>
      <c r="M335" s="5"/>
      <c r="N335" s="5"/>
      <c r="O335" s="5"/>
      <c r="P335" s="5"/>
      <c r="T335" s="5"/>
      <c r="W335" s="5"/>
      <c r="X335" s="5"/>
    </row>
    <row r="336">
      <c r="A336" s="33"/>
      <c r="F336" s="5"/>
      <c r="G336" s="5"/>
      <c r="H336" s="5"/>
      <c r="I336" s="35"/>
      <c r="J336" s="35"/>
      <c r="M336" s="5"/>
      <c r="N336" s="5"/>
      <c r="O336" s="5"/>
      <c r="P336" s="5"/>
      <c r="T336" s="5"/>
      <c r="W336" s="5"/>
      <c r="X336" s="5"/>
    </row>
    <row r="337">
      <c r="A337" s="33"/>
      <c r="F337" s="5"/>
      <c r="G337" s="5"/>
      <c r="H337" s="5"/>
      <c r="I337" s="35"/>
      <c r="J337" s="35"/>
      <c r="M337" s="5"/>
      <c r="N337" s="5"/>
      <c r="O337" s="5"/>
      <c r="P337" s="5"/>
      <c r="T337" s="5"/>
      <c r="W337" s="5"/>
      <c r="X337" s="5"/>
    </row>
    <row r="338">
      <c r="A338" s="33"/>
      <c r="F338" s="5"/>
      <c r="G338" s="5"/>
      <c r="H338" s="5"/>
      <c r="I338" s="35"/>
      <c r="J338" s="35"/>
      <c r="M338" s="5"/>
      <c r="N338" s="5"/>
      <c r="O338" s="5"/>
      <c r="P338" s="5"/>
      <c r="T338" s="5"/>
      <c r="W338" s="5"/>
      <c r="X338" s="5"/>
    </row>
    <row r="339">
      <c r="A339" s="33"/>
      <c r="F339" s="5"/>
      <c r="G339" s="5"/>
      <c r="H339" s="5"/>
      <c r="I339" s="35"/>
      <c r="J339" s="35"/>
      <c r="M339" s="5"/>
      <c r="N339" s="5"/>
      <c r="O339" s="5"/>
      <c r="P339" s="5"/>
      <c r="T339" s="5"/>
      <c r="W339" s="5"/>
      <c r="X339" s="5"/>
    </row>
    <row r="340">
      <c r="A340" s="33"/>
      <c r="F340" s="5"/>
      <c r="G340" s="5"/>
      <c r="H340" s="5"/>
      <c r="I340" s="35"/>
      <c r="J340" s="35"/>
      <c r="M340" s="5"/>
      <c r="N340" s="5"/>
      <c r="O340" s="5"/>
      <c r="P340" s="5"/>
      <c r="T340" s="5"/>
      <c r="W340" s="5"/>
      <c r="X340" s="5"/>
    </row>
    <row r="341">
      <c r="A341" s="33"/>
      <c r="F341" s="5"/>
      <c r="G341" s="5"/>
      <c r="H341" s="5"/>
      <c r="I341" s="35"/>
      <c r="J341" s="35"/>
      <c r="M341" s="5"/>
      <c r="N341" s="5"/>
      <c r="O341" s="5"/>
      <c r="P341" s="5"/>
      <c r="T341" s="5"/>
      <c r="W341" s="5"/>
      <c r="X341" s="5"/>
    </row>
    <row r="342">
      <c r="A342" s="33"/>
      <c r="F342" s="5"/>
      <c r="G342" s="5"/>
      <c r="H342" s="5"/>
      <c r="I342" s="35"/>
      <c r="J342" s="35"/>
      <c r="M342" s="5"/>
      <c r="N342" s="5"/>
      <c r="O342" s="5"/>
      <c r="P342" s="5"/>
      <c r="T342" s="5"/>
      <c r="W342" s="5"/>
      <c r="X342" s="5"/>
    </row>
    <row r="343">
      <c r="A343" s="33"/>
      <c r="F343" s="5"/>
      <c r="G343" s="5"/>
      <c r="H343" s="5"/>
      <c r="I343" s="35"/>
      <c r="J343" s="35"/>
      <c r="M343" s="5"/>
      <c r="N343" s="5"/>
      <c r="O343" s="5"/>
      <c r="P343" s="5"/>
      <c r="T343" s="5"/>
      <c r="W343" s="5"/>
      <c r="X343" s="5"/>
    </row>
    <row r="344">
      <c r="A344" s="33"/>
      <c r="F344" s="5"/>
      <c r="G344" s="5"/>
      <c r="H344" s="5"/>
      <c r="I344" s="35"/>
      <c r="J344" s="35"/>
      <c r="M344" s="5"/>
      <c r="N344" s="5"/>
      <c r="O344" s="5"/>
      <c r="P344" s="5"/>
      <c r="T344" s="5"/>
      <c r="W344" s="5"/>
      <c r="X344" s="5"/>
    </row>
    <row r="345">
      <c r="A345" s="33"/>
      <c r="F345" s="5"/>
      <c r="G345" s="5"/>
      <c r="H345" s="5"/>
      <c r="I345" s="35"/>
      <c r="J345" s="35"/>
      <c r="M345" s="5"/>
      <c r="N345" s="5"/>
      <c r="O345" s="5"/>
      <c r="P345" s="5"/>
      <c r="T345" s="5"/>
      <c r="W345" s="5"/>
      <c r="X345" s="5"/>
    </row>
    <row r="346">
      <c r="A346" s="33"/>
      <c r="F346" s="5"/>
      <c r="G346" s="5"/>
      <c r="H346" s="5"/>
      <c r="I346" s="35"/>
      <c r="J346" s="35"/>
      <c r="M346" s="5"/>
      <c r="N346" s="5"/>
      <c r="O346" s="5"/>
      <c r="P346" s="5"/>
      <c r="T346" s="5"/>
      <c r="W346" s="5"/>
      <c r="X346" s="5"/>
    </row>
    <row r="347">
      <c r="A347" s="33"/>
      <c r="F347" s="5"/>
      <c r="G347" s="5"/>
      <c r="H347" s="5"/>
      <c r="I347" s="35"/>
      <c r="J347" s="35"/>
      <c r="M347" s="5"/>
      <c r="N347" s="5"/>
      <c r="O347" s="5"/>
      <c r="P347" s="5"/>
      <c r="T347" s="5"/>
      <c r="W347" s="5"/>
      <c r="X347" s="5"/>
    </row>
    <row r="348">
      <c r="A348" s="33"/>
      <c r="F348" s="5"/>
      <c r="G348" s="5"/>
      <c r="H348" s="5"/>
      <c r="I348" s="35"/>
      <c r="J348" s="35"/>
      <c r="M348" s="5"/>
      <c r="N348" s="5"/>
      <c r="O348" s="5"/>
      <c r="P348" s="5"/>
      <c r="T348" s="5"/>
      <c r="W348" s="5"/>
      <c r="X348" s="5"/>
    </row>
    <row r="349">
      <c r="A349" s="33"/>
      <c r="F349" s="5"/>
      <c r="G349" s="5"/>
      <c r="H349" s="5"/>
      <c r="I349" s="35"/>
      <c r="J349" s="35"/>
      <c r="M349" s="5"/>
      <c r="N349" s="5"/>
      <c r="O349" s="5"/>
      <c r="P349" s="5"/>
      <c r="T349" s="5"/>
      <c r="W349" s="5"/>
      <c r="X349" s="5"/>
    </row>
    <row r="350">
      <c r="A350" s="33"/>
      <c r="F350" s="5"/>
      <c r="G350" s="5"/>
      <c r="H350" s="5"/>
      <c r="I350" s="35"/>
      <c r="J350" s="35"/>
      <c r="M350" s="5"/>
      <c r="N350" s="5"/>
      <c r="O350" s="5"/>
      <c r="P350" s="5"/>
      <c r="T350" s="5"/>
      <c r="W350" s="5"/>
      <c r="X350" s="5"/>
    </row>
    <row r="351">
      <c r="A351" s="33"/>
      <c r="F351" s="5"/>
      <c r="G351" s="5"/>
      <c r="H351" s="5"/>
      <c r="I351" s="35"/>
      <c r="J351" s="35"/>
      <c r="M351" s="5"/>
      <c r="N351" s="5"/>
      <c r="O351" s="5"/>
      <c r="P351" s="5"/>
      <c r="T351" s="5"/>
      <c r="W351" s="5"/>
      <c r="X351" s="5"/>
    </row>
    <row r="352">
      <c r="A352" s="33"/>
      <c r="F352" s="5"/>
      <c r="G352" s="5"/>
      <c r="H352" s="5"/>
      <c r="I352" s="35"/>
      <c r="J352" s="35"/>
      <c r="M352" s="5"/>
      <c r="N352" s="5"/>
      <c r="O352" s="5"/>
      <c r="P352" s="5"/>
      <c r="T352" s="5"/>
      <c r="W352" s="5"/>
      <c r="X352" s="5"/>
    </row>
    <row r="353">
      <c r="A353" s="33"/>
      <c r="F353" s="5"/>
      <c r="G353" s="5"/>
      <c r="H353" s="5"/>
      <c r="I353" s="35"/>
      <c r="J353" s="35"/>
      <c r="M353" s="5"/>
      <c r="N353" s="5"/>
      <c r="O353" s="5"/>
      <c r="P353" s="5"/>
      <c r="T353" s="5"/>
      <c r="W353" s="5"/>
      <c r="X353" s="5"/>
    </row>
    <row r="354">
      <c r="A354" s="33"/>
      <c r="F354" s="5"/>
      <c r="G354" s="5"/>
      <c r="H354" s="5"/>
      <c r="I354" s="35"/>
      <c r="J354" s="35"/>
      <c r="M354" s="5"/>
      <c r="N354" s="5"/>
      <c r="O354" s="5"/>
      <c r="P354" s="5"/>
      <c r="T354" s="5"/>
      <c r="W354" s="5"/>
      <c r="X354" s="5"/>
    </row>
    <row r="355">
      <c r="A355" s="33"/>
      <c r="F355" s="5"/>
      <c r="G355" s="5"/>
      <c r="H355" s="5"/>
      <c r="I355" s="35"/>
      <c r="J355" s="35"/>
      <c r="M355" s="5"/>
      <c r="N355" s="5"/>
      <c r="O355" s="5"/>
      <c r="P355" s="5"/>
      <c r="T355" s="5"/>
      <c r="W355" s="5"/>
      <c r="X355" s="5"/>
    </row>
    <row r="356">
      <c r="A356" s="33"/>
      <c r="F356" s="5"/>
      <c r="G356" s="5"/>
      <c r="H356" s="5"/>
      <c r="I356" s="35"/>
      <c r="J356" s="35"/>
      <c r="M356" s="5"/>
      <c r="N356" s="5"/>
      <c r="O356" s="5"/>
      <c r="P356" s="5"/>
      <c r="T356" s="5"/>
      <c r="W356" s="5"/>
      <c r="X356" s="5"/>
    </row>
    <row r="357">
      <c r="A357" s="33"/>
      <c r="F357" s="5"/>
      <c r="G357" s="5"/>
      <c r="H357" s="5"/>
      <c r="I357" s="35"/>
      <c r="J357" s="35"/>
      <c r="M357" s="5"/>
      <c r="N357" s="5"/>
      <c r="O357" s="5"/>
      <c r="P357" s="5"/>
      <c r="T357" s="5"/>
      <c r="W357" s="5"/>
      <c r="X357" s="5"/>
    </row>
    <row r="358">
      <c r="A358" s="33"/>
      <c r="F358" s="5"/>
      <c r="G358" s="5"/>
      <c r="H358" s="5"/>
      <c r="I358" s="35"/>
      <c r="J358" s="35"/>
      <c r="M358" s="5"/>
      <c r="N358" s="5"/>
      <c r="O358" s="5"/>
      <c r="P358" s="5"/>
      <c r="T358" s="5"/>
      <c r="W358" s="5"/>
      <c r="X358" s="5"/>
    </row>
    <row r="359">
      <c r="A359" s="33"/>
      <c r="F359" s="5"/>
      <c r="G359" s="5"/>
      <c r="H359" s="5"/>
      <c r="I359" s="35"/>
      <c r="J359" s="35"/>
      <c r="M359" s="5"/>
      <c r="N359" s="5"/>
      <c r="O359" s="5"/>
      <c r="P359" s="5"/>
      <c r="T359" s="5"/>
      <c r="W359" s="5"/>
      <c r="X359" s="5"/>
    </row>
    <row r="360">
      <c r="A360" s="33"/>
      <c r="F360" s="5"/>
      <c r="G360" s="5"/>
      <c r="H360" s="5"/>
      <c r="I360" s="35"/>
      <c r="J360" s="35"/>
      <c r="M360" s="5"/>
      <c r="N360" s="5"/>
      <c r="O360" s="5"/>
      <c r="P360" s="5"/>
      <c r="T360" s="5"/>
      <c r="W360" s="5"/>
      <c r="X360" s="5"/>
    </row>
    <row r="361">
      <c r="A361" s="33"/>
      <c r="F361" s="5"/>
      <c r="G361" s="5"/>
      <c r="H361" s="5"/>
      <c r="I361" s="35"/>
      <c r="J361" s="35"/>
      <c r="M361" s="5"/>
      <c r="N361" s="5"/>
      <c r="O361" s="5"/>
      <c r="P361" s="5"/>
      <c r="T361" s="5"/>
      <c r="W361" s="5"/>
      <c r="X361" s="5"/>
    </row>
    <row r="362">
      <c r="A362" s="33"/>
      <c r="F362" s="5"/>
      <c r="G362" s="5"/>
      <c r="H362" s="5"/>
      <c r="I362" s="35"/>
      <c r="J362" s="35"/>
      <c r="M362" s="5"/>
      <c r="N362" s="5"/>
      <c r="O362" s="5"/>
      <c r="P362" s="5"/>
      <c r="T362" s="5"/>
      <c r="W362" s="5"/>
      <c r="X362" s="5"/>
    </row>
    <row r="363">
      <c r="A363" s="33"/>
      <c r="F363" s="5"/>
      <c r="G363" s="5"/>
      <c r="H363" s="5"/>
      <c r="I363" s="35"/>
      <c r="J363" s="35"/>
      <c r="M363" s="5"/>
      <c r="N363" s="5"/>
      <c r="O363" s="5"/>
      <c r="P363" s="5"/>
      <c r="T363" s="5"/>
      <c r="W363" s="5"/>
      <c r="X363" s="5"/>
    </row>
    <row r="364">
      <c r="A364" s="33"/>
      <c r="F364" s="5"/>
      <c r="G364" s="5"/>
      <c r="H364" s="5"/>
      <c r="I364" s="35"/>
      <c r="J364" s="35"/>
      <c r="M364" s="5"/>
      <c r="N364" s="5"/>
      <c r="O364" s="5"/>
      <c r="P364" s="5"/>
      <c r="T364" s="5"/>
      <c r="W364" s="5"/>
      <c r="X364" s="5"/>
    </row>
    <row r="365">
      <c r="A365" s="33"/>
      <c r="F365" s="5"/>
      <c r="G365" s="5"/>
      <c r="H365" s="5"/>
      <c r="I365" s="35"/>
      <c r="J365" s="35"/>
      <c r="M365" s="5"/>
      <c r="N365" s="5"/>
      <c r="O365" s="5"/>
      <c r="P365" s="5"/>
      <c r="T365" s="5"/>
      <c r="W365" s="5"/>
      <c r="X365" s="5"/>
    </row>
    <row r="366">
      <c r="A366" s="33"/>
      <c r="F366" s="5"/>
      <c r="G366" s="5"/>
      <c r="H366" s="5"/>
      <c r="I366" s="35"/>
      <c r="J366" s="35"/>
      <c r="M366" s="5"/>
      <c r="N366" s="5"/>
      <c r="O366" s="5"/>
      <c r="P366" s="5"/>
      <c r="T366" s="5"/>
      <c r="W366" s="5"/>
      <c r="X366" s="5"/>
    </row>
    <row r="367">
      <c r="A367" s="33"/>
      <c r="F367" s="5"/>
      <c r="G367" s="5"/>
      <c r="H367" s="5"/>
      <c r="I367" s="35"/>
      <c r="J367" s="35"/>
      <c r="M367" s="5"/>
      <c r="N367" s="5"/>
      <c r="O367" s="5"/>
      <c r="P367" s="5"/>
      <c r="T367" s="5"/>
      <c r="W367" s="5"/>
      <c r="X367" s="5"/>
    </row>
    <row r="368">
      <c r="A368" s="33"/>
      <c r="F368" s="5"/>
      <c r="G368" s="5"/>
      <c r="H368" s="5"/>
      <c r="I368" s="35"/>
      <c r="J368" s="35"/>
      <c r="M368" s="5"/>
      <c r="N368" s="5"/>
      <c r="O368" s="5"/>
      <c r="P368" s="5"/>
      <c r="T368" s="5"/>
      <c r="W368" s="5"/>
      <c r="X368" s="5"/>
    </row>
    <row r="369">
      <c r="A369" s="33"/>
      <c r="F369" s="5"/>
      <c r="G369" s="5"/>
      <c r="H369" s="5"/>
      <c r="I369" s="35"/>
      <c r="J369" s="35"/>
      <c r="M369" s="5"/>
      <c r="N369" s="5"/>
      <c r="O369" s="5"/>
      <c r="P369" s="5"/>
      <c r="T369" s="5"/>
      <c r="W369" s="5"/>
      <c r="X369" s="5"/>
    </row>
    <row r="370">
      <c r="A370" s="33"/>
      <c r="F370" s="5"/>
      <c r="G370" s="5"/>
      <c r="H370" s="5"/>
      <c r="I370" s="35"/>
      <c r="J370" s="35"/>
      <c r="M370" s="5"/>
      <c r="N370" s="5"/>
      <c r="O370" s="5"/>
      <c r="P370" s="5"/>
      <c r="T370" s="5"/>
      <c r="W370" s="5"/>
      <c r="X370" s="5"/>
    </row>
    <row r="371">
      <c r="A371" s="33"/>
      <c r="F371" s="5"/>
      <c r="G371" s="5"/>
      <c r="H371" s="5"/>
      <c r="I371" s="35"/>
      <c r="J371" s="35"/>
      <c r="M371" s="5"/>
      <c r="N371" s="5"/>
      <c r="O371" s="5"/>
      <c r="P371" s="5"/>
      <c r="T371" s="5"/>
      <c r="W371" s="5"/>
      <c r="X371" s="5"/>
    </row>
    <row r="372">
      <c r="A372" s="33"/>
      <c r="F372" s="5"/>
      <c r="G372" s="5"/>
      <c r="H372" s="5"/>
      <c r="I372" s="35"/>
      <c r="J372" s="35"/>
      <c r="M372" s="5"/>
      <c r="N372" s="5"/>
      <c r="O372" s="5"/>
      <c r="P372" s="5"/>
      <c r="T372" s="5"/>
      <c r="W372" s="5"/>
      <c r="X372" s="5"/>
    </row>
    <row r="373">
      <c r="A373" s="33"/>
      <c r="F373" s="5"/>
      <c r="G373" s="5"/>
      <c r="H373" s="5"/>
      <c r="I373" s="35"/>
      <c r="J373" s="35"/>
      <c r="M373" s="5"/>
      <c r="N373" s="5"/>
      <c r="O373" s="5"/>
      <c r="P373" s="5"/>
      <c r="T373" s="5"/>
      <c r="W373" s="5"/>
      <c r="X373" s="5"/>
    </row>
    <row r="374">
      <c r="A374" s="33"/>
      <c r="F374" s="5"/>
      <c r="G374" s="5"/>
      <c r="H374" s="5"/>
      <c r="I374" s="35"/>
      <c r="J374" s="35"/>
      <c r="M374" s="5"/>
      <c r="N374" s="5"/>
      <c r="O374" s="5"/>
      <c r="P374" s="5"/>
      <c r="T374" s="5"/>
      <c r="W374" s="5"/>
      <c r="X374" s="5"/>
    </row>
    <row r="375">
      <c r="A375" s="33"/>
      <c r="F375" s="5"/>
      <c r="G375" s="5"/>
      <c r="H375" s="5"/>
      <c r="I375" s="35"/>
      <c r="J375" s="35"/>
      <c r="M375" s="5"/>
      <c r="N375" s="5"/>
      <c r="O375" s="5"/>
      <c r="P375" s="5"/>
      <c r="T375" s="5"/>
      <c r="W375" s="5"/>
      <c r="X375" s="5"/>
    </row>
    <row r="376">
      <c r="A376" s="33"/>
      <c r="F376" s="5"/>
      <c r="G376" s="5"/>
      <c r="H376" s="5"/>
      <c r="I376" s="35"/>
      <c r="J376" s="35"/>
      <c r="M376" s="5"/>
      <c r="N376" s="5"/>
      <c r="O376" s="5"/>
      <c r="P376" s="5"/>
      <c r="T376" s="5"/>
      <c r="W376" s="5"/>
      <c r="X376" s="5"/>
    </row>
    <row r="377">
      <c r="A377" s="33"/>
      <c r="F377" s="5"/>
      <c r="G377" s="5"/>
      <c r="H377" s="5"/>
      <c r="I377" s="35"/>
      <c r="J377" s="35"/>
      <c r="M377" s="5"/>
      <c r="N377" s="5"/>
      <c r="O377" s="5"/>
      <c r="P377" s="5"/>
      <c r="T377" s="5"/>
      <c r="W377" s="5"/>
      <c r="X377" s="5"/>
    </row>
    <row r="378">
      <c r="A378" s="33"/>
      <c r="F378" s="5"/>
      <c r="G378" s="5"/>
      <c r="H378" s="5"/>
      <c r="I378" s="35"/>
      <c r="J378" s="35"/>
      <c r="M378" s="5"/>
      <c r="N378" s="5"/>
      <c r="O378" s="5"/>
      <c r="P378" s="5"/>
      <c r="T378" s="5"/>
      <c r="W378" s="5"/>
      <c r="X378" s="5"/>
    </row>
    <row r="379">
      <c r="A379" s="33"/>
      <c r="F379" s="5"/>
      <c r="G379" s="5"/>
      <c r="H379" s="5"/>
      <c r="I379" s="35"/>
      <c r="J379" s="35"/>
      <c r="M379" s="5"/>
      <c r="N379" s="5"/>
      <c r="O379" s="5"/>
      <c r="P379" s="5"/>
      <c r="T379" s="5"/>
      <c r="W379" s="5"/>
      <c r="X379" s="5"/>
    </row>
    <row r="380">
      <c r="A380" s="33"/>
      <c r="F380" s="5"/>
      <c r="G380" s="5"/>
      <c r="H380" s="5"/>
      <c r="I380" s="35"/>
      <c r="J380" s="35"/>
      <c r="M380" s="5"/>
      <c r="N380" s="5"/>
      <c r="O380" s="5"/>
      <c r="P380" s="5"/>
      <c r="T380" s="5"/>
      <c r="W380" s="5"/>
      <c r="X380" s="5"/>
    </row>
    <row r="381">
      <c r="A381" s="33"/>
      <c r="F381" s="5"/>
      <c r="G381" s="5"/>
      <c r="H381" s="5"/>
      <c r="I381" s="35"/>
      <c r="J381" s="35"/>
      <c r="M381" s="5"/>
      <c r="N381" s="5"/>
      <c r="O381" s="5"/>
      <c r="P381" s="5"/>
      <c r="T381" s="5"/>
      <c r="W381" s="5"/>
      <c r="X381" s="5"/>
    </row>
    <row r="382">
      <c r="A382" s="33"/>
      <c r="F382" s="5"/>
      <c r="G382" s="5"/>
      <c r="H382" s="5"/>
      <c r="I382" s="35"/>
      <c r="J382" s="35"/>
      <c r="M382" s="5"/>
      <c r="N382" s="5"/>
      <c r="O382" s="5"/>
      <c r="P382" s="5"/>
      <c r="T382" s="5"/>
      <c r="W382" s="5"/>
      <c r="X382" s="5"/>
    </row>
    <row r="383">
      <c r="A383" s="33"/>
      <c r="F383" s="5"/>
      <c r="G383" s="5"/>
      <c r="H383" s="5"/>
      <c r="I383" s="35"/>
      <c r="J383" s="35"/>
      <c r="M383" s="5"/>
      <c r="N383" s="5"/>
      <c r="O383" s="5"/>
      <c r="P383" s="5"/>
      <c r="T383" s="5"/>
      <c r="W383" s="5"/>
      <c r="X383" s="5"/>
    </row>
    <row r="384">
      <c r="A384" s="33"/>
      <c r="F384" s="5"/>
      <c r="G384" s="5"/>
      <c r="H384" s="5"/>
      <c r="I384" s="35"/>
      <c r="J384" s="35"/>
      <c r="M384" s="5"/>
      <c r="N384" s="5"/>
      <c r="O384" s="5"/>
      <c r="P384" s="5"/>
      <c r="T384" s="5"/>
      <c r="W384" s="5"/>
      <c r="X384" s="5"/>
    </row>
    <row r="385">
      <c r="A385" s="33"/>
      <c r="F385" s="5"/>
      <c r="G385" s="5"/>
      <c r="H385" s="5"/>
      <c r="I385" s="35"/>
      <c r="J385" s="35"/>
      <c r="M385" s="5"/>
      <c r="N385" s="5"/>
      <c r="O385" s="5"/>
      <c r="P385" s="5"/>
      <c r="T385" s="5"/>
      <c r="W385" s="5"/>
      <c r="X385" s="5"/>
    </row>
    <row r="386">
      <c r="A386" s="33"/>
      <c r="F386" s="5"/>
      <c r="G386" s="5"/>
      <c r="H386" s="5"/>
      <c r="I386" s="35"/>
      <c r="J386" s="35"/>
      <c r="M386" s="5"/>
      <c r="N386" s="5"/>
      <c r="O386" s="5"/>
      <c r="P386" s="5"/>
      <c r="T386" s="5"/>
      <c r="W386" s="5"/>
      <c r="X386" s="5"/>
    </row>
    <row r="387">
      <c r="A387" s="33"/>
      <c r="F387" s="5"/>
      <c r="G387" s="5"/>
      <c r="H387" s="5"/>
      <c r="I387" s="35"/>
      <c r="J387" s="35"/>
      <c r="M387" s="5"/>
      <c r="N387" s="5"/>
      <c r="O387" s="5"/>
      <c r="P387" s="5"/>
      <c r="T387" s="5"/>
      <c r="W387" s="5"/>
      <c r="X387" s="5"/>
    </row>
    <row r="388">
      <c r="A388" s="33"/>
      <c r="F388" s="5"/>
      <c r="G388" s="5"/>
      <c r="H388" s="5"/>
      <c r="I388" s="35"/>
      <c r="J388" s="35"/>
      <c r="M388" s="5"/>
      <c r="N388" s="5"/>
      <c r="O388" s="5"/>
      <c r="P388" s="5"/>
      <c r="T388" s="5"/>
      <c r="W388" s="5"/>
      <c r="X388" s="5"/>
    </row>
    <row r="389">
      <c r="A389" s="33"/>
      <c r="F389" s="5"/>
      <c r="G389" s="5"/>
      <c r="H389" s="5"/>
      <c r="I389" s="35"/>
      <c r="J389" s="35"/>
      <c r="M389" s="5"/>
      <c r="N389" s="5"/>
      <c r="O389" s="5"/>
      <c r="P389" s="5"/>
      <c r="T389" s="5"/>
      <c r="W389" s="5"/>
      <c r="X389" s="5"/>
    </row>
    <row r="390">
      <c r="A390" s="33"/>
      <c r="F390" s="5"/>
      <c r="G390" s="5"/>
      <c r="H390" s="5"/>
      <c r="I390" s="35"/>
      <c r="J390" s="35"/>
      <c r="M390" s="5"/>
      <c r="N390" s="5"/>
      <c r="O390" s="5"/>
      <c r="P390" s="5"/>
      <c r="T390" s="5"/>
      <c r="W390" s="5"/>
      <c r="X390" s="5"/>
    </row>
    <row r="391">
      <c r="A391" s="33"/>
      <c r="F391" s="5"/>
      <c r="G391" s="5"/>
      <c r="H391" s="5"/>
      <c r="I391" s="35"/>
      <c r="J391" s="35"/>
      <c r="M391" s="5"/>
      <c r="N391" s="5"/>
      <c r="O391" s="5"/>
      <c r="P391" s="5"/>
      <c r="T391" s="5"/>
      <c r="W391" s="5"/>
      <c r="X391" s="5"/>
    </row>
    <row r="392">
      <c r="A392" s="33"/>
      <c r="F392" s="5"/>
      <c r="G392" s="5"/>
      <c r="H392" s="5"/>
      <c r="I392" s="35"/>
      <c r="J392" s="35"/>
      <c r="M392" s="5"/>
      <c r="N392" s="5"/>
      <c r="O392" s="5"/>
      <c r="P392" s="5"/>
      <c r="T392" s="5"/>
      <c r="W392" s="5"/>
      <c r="X392" s="5"/>
    </row>
    <row r="393">
      <c r="A393" s="33"/>
      <c r="F393" s="5"/>
      <c r="G393" s="5"/>
      <c r="H393" s="5"/>
      <c r="I393" s="35"/>
      <c r="J393" s="35"/>
      <c r="M393" s="5"/>
      <c r="N393" s="5"/>
      <c r="O393" s="5"/>
      <c r="P393" s="5"/>
      <c r="T393" s="5"/>
      <c r="W393" s="5"/>
      <c r="X393" s="5"/>
    </row>
    <row r="394">
      <c r="A394" s="33"/>
      <c r="F394" s="5"/>
      <c r="G394" s="5"/>
      <c r="H394" s="5"/>
      <c r="I394" s="35"/>
      <c r="J394" s="35"/>
      <c r="M394" s="5"/>
      <c r="N394" s="5"/>
      <c r="O394" s="5"/>
      <c r="P394" s="5"/>
      <c r="T394" s="5"/>
      <c r="W394" s="5"/>
      <c r="X394" s="5"/>
    </row>
    <row r="395">
      <c r="A395" s="33"/>
      <c r="F395" s="5"/>
      <c r="G395" s="5"/>
      <c r="H395" s="5"/>
      <c r="I395" s="35"/>
      <c r="J395" s="35"/>
      <c r="M395" s="5"/>
      <c r="N395" s="5"/>
      <c r="O395" s="5"/>
      <c r="P395" s="5"/>
      <c r="T395" s="5"/>
      <c r="W395" s="5"/>
      <c r="X395" s="5"/>
    </row>
    <row r="396">
      <c r="A396" s="33"/>
      <c r="F396" s="5"/>
      <c r="G396" s="5"/>
      <c r="H396" s="5"/>
      <c r="I396" s="35"/>
      <c r="J396" s="35"/>
      <c r="M396" s="5"/>
      <c r="N396" s="5"/>
      <c r="O396" s="5"/>
      <c r="P396" s="5"/>
      <c r="T396" s="5"/>
      <c r="W396" s="5"/>
      <c r="X396" s="5"/>
    </row>
    <row r="397">
      <c r="A397" s="33"/>
      <c r="F397" s="5"/>
      <c r="G397" s="5"/>
      <c r="H397" s="5"/>
      <c r="I397" s="35"/>
      <c r="J397" s="35"/>
      <c r="M397" s="5"/>
      <c r="N397" s="5"/>
      <c r="O397" s="5"/>
      <c r="P397" s="5"/>
      <c r="T397" s="5"/>
      <c r="W397" s="5"/>
      <c r="X397" s="5"/>
    </row>
    <row r="398">
      <c r="A398" s="33"/>
      <c r="F398" s="5"/>
      <c r="G398" s="5"/>
      <c r="H398" s="5"/>
      <c r="I398" s="35"/>
      <c r="J398" s="35"/>
      <c r="M398" s="5"/>
      <c r="N398" s="5"/>
      <c r="O398" s="5"/>
      <c r="P398" s="5"/>
      <c r="T398" s="5"/>
      <c r="W398" s="5"/>
      <c r="X398" s="5"/>
    </row>
    <row r="399">
      <c r="A399" s="33"/>
      <c r="F399" s="5"/>
      <c r="G399" s="5"/>
      <c r="H399" s="5"/>
      <c r="I399" s="35"/>
      <c r="J399" s="35"/>
      <c r="M399" s="5"/>
      <c r="N399" s="5"/>
      <c r="O399" s="5"/>
      <c r="P399" s="5"/>
      <c r="T399" s="5"/>
      <c r="W399" s="5"/>
      <c r="X399" s="5"/>
    </row>
    <row r="400">
      <c r="A400" s="33"/>
      <c r="F400" s="5"/>
      <c r="G400" s="5"/>
      <c r="H400" s="5"/>
      <c r="I400" s="35"/>
      <c r="J400" s="35"/>
      <c r="M400" s="5"/>
      <c r="N400" s="5"/>
      <c r="O400" s="5"/>
      <c r="P400" s="5"/>
      <c r="T400" s="5"/>
      <c r="W400" s="5"/>
      <c r="X400" s="5"/>
    </row>
    <row r="401">
      <c r="A401" s="33"/>
      <c r="F401" s="5"/>
      <c r="G401" s="5"/>
      <c r="H401" s="5"/>
      <c r="I401" s="35"/>
      <c r="J401" s="35"/>
      <c r="M401" s="5"/>
      <c r="N401" s="5"/>
      <c r="O401" s="5"/>
      <c r="P401" s="5"/>
      <c r="T401" s="5"/>
      <c r="W401" s="5"/>
      <c r="X401" s="5"/>
    </row>
    <row r="402">
      <c r="A402" s="33"/>
      <c r="F402" s="5"/>
      <c r="G402" s="5"/>
      <c r="H402" s="5"/>
      <c r="I402" s="35"/>
      <c r="J402" s="35"/>
      <c r="M402" s="5"/>
      <c r="N402" s="5"/>
      <c r="O402" s="5"/>
      <c r="P402" s="5"/>
      <c r="T402" s="5"/>
      <c r="W402" s="5"/>
      <c r="X402" s="5"/>
    </row>
    <row r="403">
      <c r="A403" s="33"/>
      <c r="F403" s="5"/>
      <c r="G403" s="5"/>
      <c r="H403" s="5"/>
      <c r="I403" s="35"/>
      <c r="J403" s="35"/>
      <c r="M403" s="5"/>
      <c r="N403" s="5"/>
      <c r="O403" s="5"/>
      <c r="P403" s="5"/>
      <c r="T403" s="5"/>
      <c r="W403" s="5"/>
      <c r="X403" s="5"/>
    </row>
    <row r="404">
      <c r="A404" s="33"/>
      <c r="F404" s="5"/>
      <c r="G404" s="5"/>
      <c r="H404" s="5"/>
      <c r="I404" s="35"/>
      <c r="J404" s="35"/>
      <c r="M404" s="5"/>
      <c r="N404" s="5"/>
      <c r="O404" s="5"/>
      <c r="P404" s="5"/>
      <c r="T404" s="5"/>
      <c r="W404" s="5"/>
      <c r="X404" s="5"/>
    </row>
    <row r="405">
      <c r="A405" s="33"/>
      <c r="F405" s="5"/>
      <c r="G405" s="5"/>
      <c r="H405" s="5"/>
      <c r="I405" s="35"/>
      <c r="J405" s="35"/>
      <c r="M405" s="5"/>
      <c r="N405" s="5"/>
      <c r="O405" s="5"/>
      <c r="P405" s="5"/>
      <c r="T405" s="5"/>
      <c r="W405" s="5"/>
      <c r="X405" s="5"/>
    </row>
    <row r="406">
      <c r="A406" s="33"/>
      <c r="F406" s="5"/>
      <c r="G406" s="5"/>
      <c r="H406" s="5"/>
      <c r="I406" s="35"/>
      <c r="J406" s="35"/>
      <c r="M406" s="5"/>
      <c r="N406" s="5"/>
      <c r="O406" s="5"/>
      <c r="P406" s="5"/>
      <c r="T406" s="5"/>
      <c r="W406" s="5"/>
      <c r="X406" s="5"/>
    </row>
    <row r="407">
      <c r="A407" s="33"/>
      <c r="F407" s="5"/>
      <c r="G407" s="5"/>
      <c r="H407" s="5"/>
      <c r="I407" s="35"/>
      <c r="J407" s="35"/>
      <c r="M407" s="5"/>
      <c r="N407" s="5"/>
      <c r="O407" s="5"/>
      <c r="P407" s="5"/>
      <c r="T407" s="5"/>
      <c r="W407" s="5"/>
      <c r="X407" s="5"/>
    </row>
    <row r="408">
      <c r="A408" s="33"/>
      <c r="F408" s="5"/>
      <c r="G408" s="5"/>
      <c r="H408" s="5"/>
      <c r="I408" s="35"/>
      <c r="J408" s="35"/>
      <c r="M408" s="5"/>
      <c r="N408" s="5"/>
      <c r="O408" s="5"/>
      <c r="P408" s="5"/>
      <c r="T408" s="5"/>
      <c r="W408" s="5"/>
      <c r="X408" s="5"/>
    </row>
    <row r="409">
      <c r="A409" s="33"/>
      <c r="F409" s="5"/>
      <c r="G409" s="5"/>
      <c r="H409" s="5"/>
      <c r="I409" s="35"/>
      <c r="J409" s="35"/>
      <c r="M409" s="5"/>
      <c r="N409" s="5"/>
      <c r="O409" s="5"/>
      <c r="P409" s="5"/>
      <c r="T409" s="5"/>
      <c r="W409" s="5"/>
      <c r="X409" s="5"/>
    </row>
    <row r="410">
      <c r="A410" s="33"/>
      <c r="F410" s="5"/>
      <c r="G410" s="5"/>
      <c r="H410" s="5"/>
      <c r="I410" s="35"/>
      <c r="J410" s="35"/>
      <c r="M410" s="5"/>
      <c r="N410" s="5"/>
      <c r="O410" s="5"/>
      <c r="P410" s="5"/>
      <c r="T410" s="5"/>
      <c r="W410" s="5"/>
      <c r="X410" s="5"/>
    </row>
    <row r="411">
      <c r="A411" s="33"/>
      <c r="F411" s="5"/>
      <c r="G411" s="5"/>
      <c r="H411" s="5"/>
      <c r="I411" s="35"/>
      <c r="J411" s="35"/>
      <c r="M411" s="5"/>
      <c r="N411" s="5"/>
      <c r="O411" s="5"/>
      <c r="P411" s="5"/>
      <c r="T411" s="5"/>
      <c r="W411" s="5"/>
      <c r="X411" s="5"/>
    </row>
    <row r="412">
      <c r="A412" s="33"/>
      <c r="F412" s="5"/>
      <c r="G412" s="5"/>
      <c r="H412" s="5"/>
      <c r="I412" s="35"/>
      <c r="J412" s="35"/>
      <c r="M412" s="5"/>
      <c r="N412" s="5"/>
      <c r="O412" s="5"/>
      <c r="P412" s="5"/>
      <c r="T412" s="5"/>
      <c r="W412" s="5"/>
      <c r="X412" s="5"/>
    </row>
    <row r="413">
      <c r="A413" s="33"/>
      <c r="F413" s="5"/>
      <c r="G413" s="5"/>
      <c r="H413" s="5"/>
      <c r="I413" s="35"/>
      <c r="J413" s="35"/>
      <c r="M413" s="5"/>
      <c r="N413" s="5"/>
      <c r="O413" s="5"/>
      <c r="P413" s="5"/>
      <c r="T413" s="5"/>
      <c r="W413" s="5"/>
      <c r="X413" s="5"/>
    </row>
    <row r="414">
      <c r="A414" s="33"/>
      <c r="F414" s="5"/>
      <c r="G414" s="5"/>
      <c r="H414" s="5"/>
      <c r="I414" s="35"/>
      <c r="J414" s="35"/>
      <c r="M414" s="5"/>
      <c r="N414" s="5"/>
      <c r="O414" s="5"/>
      <c r="P414" s="5"/>
      <c r="T414" s="5"/>
      <c r="W414" s="5"/>
      <c r="X414" s="5"/>
    </row>
    <row r="415">
      <c r="A415" s="33"/>
      <c r="F415" s="5"/>
      <c r="G415" s="5"/>
      <c r="H415" s="5"/>
      <c r="I415" s="35"/>
      <c r="J415" s="35"/>
      <c r="M415" s="5"/>
      <c r="N415" s="5"/>
      <c r="O415" s="5"/>
      <c r="P415" s="5"/>
      <c r="T415" s="5"/>
      <c r="W415" s="5"/>
      <c r="X415" s="5"/>
    </row>
    <row r="416">
      <c r="A416" s="33"/>
      <c r="F416" s="5"/>
      <c r="G416" s="5"/>
      <c r="H416" s="5"/>
      <c r="I416" s="35"/>
      <c r="J416" s="35"/>
      <c r="M416" s="5"/>
      <c r="N416" s="5"/>
      <c r="O416" s="5"/>
      <c r="P416" s="5"/>
      <c r="T416" s="5"/>
      <c r="W416" s="5"/>
      <c r="X416" s="5"/>
    </row>
    <row r="417">
      <c r="A417" s="33"/>
      <c r="F417" s="5"/>
      <c r="G417" s="5"/>
      <c r="H417" s="5"/>
      <c r="I417" s="35"/>
      <c r="J417" s="35"/>
      <c r="M417" s="5"/>
      <c r="N417" s="5"/>
      <c r="O417" s="5"/>
      <c r="P417" s="5"/>
      <c r="T417" s="5"/>
      <c r="W417" s="5"/>
      <c r="X417" s="5"/>
    </row>
    <row r="418">
      <c r="A418" s="33"/>
      <c r="F418" s="5"/>
      <c r="G418" s="5"/>
      <c r="H418" s="5"/>
      <c r="I418" s="35"/>
      <c r="J418" s="35"/>
      <c r="M418" s="5"/>
      <c r="N418" s="5"/>
      <c r="O418" s="5"/>
      <c r="P418" s="5"/>
      <c r="T418" s="5"/>
      <c r="W418" s="5"/>
      <c r="X418" s="5"/>
    </row>
    <row r="419">
      <c r="A419" s="33"/>
      <c r="F419" s="5"/>
      <c r="G419" s="5"/>
      <c r="H419" s="5"/>
      <c r="I419" s="35"/>
      <c r="J419" s="35"/>
      <c r="M419" s="5"/>
      <c r="N419" s="5"/>
      <c r="O419" s="5"/>
      <c r="P419" s="5"/>
      <c r="T419" s="5"/>
      <c r="W419" s="5"/>
      <c r="X419" s="5"/>
    </row>
    <row r="420">
      <c r="A420" s="33"/>
      <c r="F420" s="5"/>
      <c r="G420" s="5"/>
      <c r="H420" s="5"/>
      <c r="I420" s="35"/>
      <c r="J420" s="35"/>
      <c r="M420" s="5"/>
      <c r="N420" s="5"/>
      <c r="O420" s="5"/>
      <c r="P420" s="5"/>
      <c r="T420" s="5"/>
      <c r="W420" s="5"/>
      <c r="X420" s="5"/>
    </row>
    <row r="421">
      <c r="A421" s="33"/>
      <c r="F421" s="5"/>
      <c r="G421" s="5"/>
      <c r="H421" s="5"/>
      <c r="I421" s="35"/>
      <c r="J421" s="35"/>
      <c r="M421" s="5"/>
      <c r="N421" s="5"/>
      <c r="O421" s="5"/>
      <c r="P421" s="5"/>
      <c r="T421" s="5"/>
      <c r="W421" s="5"/>
      <c r="X421" s="5"/>
    </row>
    <row r="422">
      <c r="A422" s="33"/>
      <c r="F422" s="5"/>
      <c r="G422" s="5"/>
      <c r="H422" s="5"/>
      <c r="I422" s="35"/>
      <c r="J422" s="35"/>
      <c r="M422" s="5"/>
      <c r="N422" s="5"/>
      <c r="O422" s="5"/>
      <c r="P422" s="5"/>
      <c r="T422" s="5"/>
      <c r="W422" s="5"/>
      <c r="X422" s="5"/>
    </row>
    <row r="423">
      <c r="A423" s="33"/>
      <c r="F423" s="5"/>
      <c r="G423" s="5"/>
      <c r="H423" s="5"/>
      <c r="I423" s="35"/>
      <c r="J423" s="35"/>
      <c r="M423" s="5"/>
      <c r="N423" s="5"/>
      <c r="O423" s="5"/>
      <c r="P423" s="5"/>
      <c r="T423" s="5"/>
      <c r="W423" s="5"/>
      <c r="X423" s="5"/>
    </row>
    <row r="424">
      <c r="A424" s="33"/>
      <c r="F424" s="5"/>
      <c r="G424" s="5"/>
      <c r="H424" s="5"/>
      <c r="I424" s="35"/>
      <c r="J424" s="35"/>
      <c r="M424" s="5"/>
      <c r="N424" s="5"/>
      <c r="O424" s="5"/>
      <c r="P424" s="5"/>
      <c r="T424" s="5"/>
      <c r="W424" s="5"/>
      <c r="X424" s="5"/>
    </row>
    <row r="425">
      <c r="A425" s="33"/>
      <c r="F425" s="5"/>
      <c r="G425" s="5"/>
      <c r="H425" s="5"/>
      <c r="I425" s="35"/>
      <c r="J425" s="35"/>
      <c r="M425" s="5"/>
      <c r="N425" s="5"/>
      <c r="O425" s="5"/>
      <c r="P425" s="5"/>
      <c r="T425" s="5"/>
      <c r="W425" s="5"/>
      <c r="X425" s="5"/>
    </row>
    <row r="426">
      <c r="A426" s="33"/>
      <c r="F426" s="5"/>
      <c r="G426" s="5"/>
      <c r="H426" s="5"/>
      <c r="I426" s="35"/>
      <c r="J426" s="35"/>
      <c r="M426" s="5"/>
      <c r="N426" s="5"/>
      <c r="O426" s="5"/>
      <c r="P426" s="5"/>
      <c r="T426" s="5"/>
      <c r="W426" s="5"/>
      <c r="X426" s="5"/>
    </row>
    <row r="427">
      <c r="A427" s="33"/>
      <c r="F427" s="5"/>
      <c r="G427" s="5"/>
      <c r="H427" s="5"/>
      <c r="I427" s="35"/>
      <c r="J427" s="35"/>
      <c r="M427" s="5"/>
      <c r="N427" s="5"/>
      <c r="O427" s="5"/>
      <c r="P427" s="5"/>
      <c r="T427" s="5"/>
      <c r="W427" s="5"/>
      <c r="X427" s="5"/>
    </row>
    <row r="428">
      <c r="A428" s="33"/>
      <c r="F428" s="5"/>
      <c r="G428" s="5"/>
      <c r="H428" s="5"/>
      <c r="I428" s="35"/>
      <c r="J428" s="35"/>
      <c r="M428" s="5"/>
      <c r="N428" s="5"/>
      <c r="O428" s="5"/>
      <c r="P428" s="5"/>
      <c r="T428" s="5"/>
      <c r="W428" s="5"/>
      <c r="X428" s="5"/>
    </row>
    <row r="429">
      <c r="A429" s="33"/>
      <c r="F429" s="5"/>
      <c r="G429" s="5"/>
      <c r="H429" s="5"/>
      <c r="I429" s="35"/>
      <c r="J429" s="35"/>
      <c r="M429" s="5"/>
      <c r="N429" s="5"/>
      <c r="O429" s="5"/>
      <c r="P429" s="5"/>
      <c r="T429" s="5"/>
      <c r="W429" s="5"/>
      <c r="X429" s="5"/>
    </row>
    <row r="430">
      <c r="A430" s="33"/>
      <c r="F430" s="5"/>
      <c r="G430" s="5"/>
      <c r="H430" s="5"/>
      <c r="I430" s="35"/>
      <c r="J430" s="35"/>
      <c r="M430" s="5"/>
      <c r="N430" s="5"/>
      <c r="O430" s="5"/>
      <c r="P430" s="5"/>
      <c r="T430" s="5"/>
      <c r="W430" s="5"/>
      <c r="X430" s="5"/>
    </row>
    <row r="431">
      <c r="A431" s="33"/>
      <c r="F431" s="5"/>
      <c r="G431" s="5"/>
      <c r="H431" s="5"/>
      <c r="I431" s="35"/>
      <c r="J431" s="35"/>
      <c r="M431" s="5"/>
      <c r="N431" s="5"/>
      <c r="O431" s="5"/>
      <c r="P431" s="5"/>
      <c r="T431" s="5"/>
      <c r="W431" s="5"/>
      <c r="X431" s="5"/>
    </row>
    <row r="432">
      <c r="A432" s="33"/>
      <c r="F432" s="5"/>
      <c r="G432" s="5"/>
      <c r="H432" s="5"/>
      <c r="I432" s="35"/>
      <c r="J432" s="35"/>
      <c r="M432" s="5"/>
      <c r="N432" s="5"/>
      <c r="O432" s="5"/>
      <c r="P432" s="5"/>
      <c r="T432" s="5"/>
      <c r="W432" s="5"/>
      <c r="X432" s="5"/>
    </row>
    <row r="433">
      <c r="A433" s="33"/>
      <c r="F433" s="5"/>
      <c r="G433" s="5"/>
      <c r="H433" s="5"/>
      <c r="I433" s="35"/>
      <c r="J433" s="35"/>
      <c r="M433" s="5"/>
      <c r="N433" s="5"/>
      <c r="O433" s="5"/>
      <c r="P433" s="5"/>
      <c r="T433" s="5"/>
      <c r="W433" s="5"/>
      <c r="X433" s="5"/>
    </row>
    <row r="434">
      <c r="A434" s="33"/>
      <c r="F434" s="5"/>
      <c r="G434" s="5"/>
      <c r="H434" s="5"/>
      <c r="I434" s="35"/>
      <c r="J434" s="35"/>
      <c r="M434" s="5"/>
      <c r="N434" s="5"/>
      <c r="O434" s="5"/>
      <c r="P434" s="5"/>
      <c r="T434" s="5"/>
      <c r="W434" s="5"/>
      <c r="X434" s="5"/>
    </row>
    <row r="435">
      <c r="A435" s="33"/>
      <c r="F435" s="5"/>
      <c r="G435" s="5"/>
      <c r="H435" s="5"/>
      <c r="I435" s="35"/>
      <c r="J435" s="35"/>
      <c r="M435" s="5"/>
      <c r="N435" s="5"/>
      <c r="O435" s="5"/>
      <c r="P435" s="5"/>
      <c r="T435" s="5"/>
      <c r="W435" s="5"/>
      <c r="X435" s="5"/>
    </row>
    <row r="436">
      <c r="A436" s="33"/>
      <c r="F436" s="5"/>
      <c r="G436" s="5"/>
      <c r="H436" s="5"/>
      <c r="I436" s="35"/>
      <c r="J436" s="35"/>
      <c r="M436" s="5"/>
      <c r="N436" s="5"/>
      <c r="O436" s="5"/>
      <c r="P436" s="5"/>
      <c r="T436" s="5"/>
      <c r="W436" s="5"/>
      <c r="X436" s="5"/>
    </row>
    <row r="437">
      <c r="A437" s="33"/>
      <c r="F437" s="5"/>
      <c r="G437" s="5"/>
      <c r="H437" s="5"/>
      <c r="I437" s="35"/>
      <c r="J437" s="35"/>
      <c r="M437" s="5"/>
      <c r="N437" s="5"/>
      <c r="O437" s="5"/>
      <c r="P437" s="5"/>
      <c r="T437" s="5"/>
      <c r="W437" s="5"/>
      <c r="X437" s="5"/>
    </row>
    <row r="438">
      <c r="A438" s="33"/>
      <c r="F438" s="5"/>
      <c r="G438" s="5"/>
      <c r="H438" s="5"/>
      <c r="I438" s="35"/>
      <c r="J438" s="35"/>
      <c r="M438" s="5"/>
      <c r="N438" s="5"/>
      <c r="O438" s="5"/>
      <c r="P438" s="5"/>
      <c r="T438" s="5"/>
      <c r="W438" s="5"/>
      <c r="X438" s="5"/>
    </row>
    <row r="439">
      <c r="A439" s="33"/>
      <c r="F439" s="5"/>
      <c r="G439" s="5"/>
      <c r="H439" s="5"/>
      <c r="I439" s="35"/>
      <c r="J439" s="35"/>
      <c r="M439" s="5"/>
      <c r="N439" s="5"/>
      <c r="O439" s="5"/>
      <c r="P439" s="5"/>
      <c r="T439" s="5"/>
      <c r="W439" s="5"/>
      <c r="X439" s="5"/>
    </row>
    <row r="440">
      <c r="A440" s="33"/>
      <c r="F440" s="5"/>
      <c r="G440" s="5"/>
      <c r="H440" s="5"/>
      <c r="I440" s="35"/>
      <c r="J440" s="35"/>
      <c r="M440" s="5"/>
      <c r="N440" s="5"/>
      <c r="O440" s="5"/>
      <c r="P440" s="5"/>
      <c r="T440" s="5"/>
      <c r="W440" s="5"/>
      <c r="X440" s="5"/>
    </row>
    <row r="441">
      <c r="A441" s="33"/>
      <c r="F441" s="5"/>
      <c r="G441" s="5"/>
      <c r="H441" s="5"/>
      <c r="I441" s="35"/>
      <c r="J441" s="35"/>
      <c r="M441" s="5"/>
      <c r="N441" s="5"/>
      <c r="O441" s="5"/>
      <c r="P441" s="5"/>
      <c r="T441" s="5"/>
      <c r="W441" s="5"/>
      <c r="X441" s="5"/>
    </row>
    <row r="442">
      <c r="A442" s="33"/>
      <c r="F442" s="5"/>
      <c r="G442" s="5"/>
      <c r="H442" s="5"/>
      <c r="I442" s="35"/>
      <c r="J442" s="35"/>
      <c r="M442" s="5"/>
      <c r="N442" s="5"/>
      <c r="O442" s="5"/>
      <c r="P442" s="5"/>
      <c r="T442" s="5"/>
      <c r="W442" s="5"/>
      <c r="X442" s="5"/>
    </row>
    <row r="443">
      <c r="A443" s="33"/>
      <c r="F443" s="5"/>
      <c r="G443" s="5"/>
      <c r="H443" s="5"/>
      <c r="I443" s="35"/>
      <c r="J443" s="35"/>
      <c r="M443" s="5"/>
      <c r="N443" s="5"/>
      <c r="O443" s="5"/>
      <c r="P443" s="5"/>
      <c r="T443" s="5"/>
      <c r="W443" s="5"/>
      <c r="X443" s="5"/>
    </row>
    <row r="444">
      <c r="A444" s="33"/>
      <c r="F444" s="5"/>
      <c r="G444" s="5"/>
      <c r="H444" s="5"/>
      <c r="I444" s="35"/>
      <c r="J444" s="35"/>
      <c r="M444" s="5"/>
      <c r="N444" s="5"/>
      <c r="O444" s="5"/>
      <c r="P444" s="5"/>
      <c r="T444" s="5"/>
      <c r="W444" s="5"/>
      <c r="X444" s="5"/>
    </row>
    <row r="445">
      <c r="A445" s="33"/>
      <c r="F445" s="5"/>
      <c r="G445" s="5"/>
      <c r="H445" s="5"/>
      <c r="I445" s="35"/>
      <c r="J445" s="35"/>
      <c r="M445" s="5"/>
      <c r="N445" s="5"/>
      <c r="O445" s="5"/>
      <c r="P445" s="5"/>
      <c r="T445" s="5"/>
      <c r="W445" s="5"/>
      <c r="X445" s="5"/>
    </row>
    <row r="446">
      <c r="A446" s="33"/>
      <c r="F446" s="5"/>
      <c r="G446" s="5"/>
      <c r="H446" s="5"/>
      <c r="I446" s="35"/>
      <c r="J446" s="35"/>
      <c r="M446" s="5"/>
      <c r="N446" s="5"/>
      <c r="O446" s="5"/>
      <c r="P446" s="5"/>
      <c r="T446" s="5"/>
      <c r="W446" s="5"/>
      <c r="X446" s="5"/>
    </row>
    <row r="447">
      <c r="A447" s="33"/>
      <c r="F447" s="5"/>
      <c r="G447" s="5"/>
      <c r="H447" s="5"/>
      <c r="I447" s="35"/>
      <c r="J447" s="35"/>
      <c r="M447" s="5"/>
      <c r="N447" s="5"/>
      <c r="O447" s="5"/>
      <c r="P447" s="5"/>
      <c r="T447" s="5"/>
      <c r="W447" s="5"/>
      <c r="X447" s="5"/>
    </row>
    <row r="448">
      <c r="A448" s="33"/>
      <c r="F448" s="5"/>
      <c r="G448" s="5"/>
      <c r="H448" s="5"/>
      <c r="I448" s="35"/>
      <c r="J448" s="35"/>
      <c r="M448" s="5"/>
      <c r="N448" s="5"/>
      <c r="O448" s="5"/>
      <c r="P448" s="5"/>
      <c r="T448" s="5"/>
      <c r="W448" s="5"/>
      <c r="X448" s="5"/>
    </row>
    <row r="449">
      <c r="A449" s="33"/>
      <c r="F449" s="5"/>
      <c r="G449" s="5"/>
      <c r="H449" s="5"/>
      <c r="I449" s="35"/>
      <c r="J449" s="35"/>
      <c r="M449" s="5"/>
      <c r="N449" s="5"/>
      <c r="O449" s="5"/>
      <c r="P449" s="5"/>
      <c r="T449" s="5"/>
      <c r="W449" s="5"/>
      <c r="X449" s="5"/>
    </row>
    <row r="450">
      <c r="A450" s="33"/>
      <c r="F450" s="5"/>
      <c r="G450" s="5"/>
      <c r="H450" s="5"/>
      <c r="I450" s="35"/>
      <c r="J450" s="35"/>
      <c r="M450" s="5"/>
      <c r="N450" s="5"/>
      <c r="O450" s="5"/>
      <c r="P450" s="5"/>
      <c r="T450" s="5"/>
      <c r="W450" s="5"/>
      <c r="X450" s="5"/>
    </row>
    <row r="451">
      <c r="A451" s="33"/>
      <c r="F451" s="5"/>
      <c r="G451" s="5"/>
      <c r="H451" s="5"/>
      <c r="I451" s="35"/>
      <c r="J451" s="35"/>
      <c r="M451" s="5"/>
      <c r="N451" s="5"/>
      <c r="O451" s="5"/>
      <c r="P451" s="5"/>
      <c r="T451" s="5"/>
      <c r="W451" s="5"/>
      <c r="X451" s="5"/>
    </row>
    <row r="452">
      <c r="A452" s="33"/>
      <c r="F452" s="5"/>
      <c r="G452" s="5"/>
      <c r="H452" s="5"/>
      <c r="I452" s="35"/>
      <c r="J452" s="35"/>
      <c r="M452" s="5"/>
      <c r="N452" s="5"/>
      <c r="O452" s="5"/>
      <c r="P452" s="5"/>
      <c r="T452" s="5"/>
      <c r="W452" s="5"/>
      <c r="X452" s="5"/>
    </row>
    <row r="453">
      <c r="A453" s="33"/>
      <c r="F453" s="5"/>
      <c r="G453" s="5"/>
      <c r="H453" s="5"/>
      <c r="I453" s="35"/>
      <c r="J453" s="35"/>
      <c r="M453" s="5"/>
      <c r="N453" s="5"/>
      <c r="O453" s="5"/>
      <c r="P453" s="5"/>
      <c r="T453" s="5"/>
      <c r="W453" s="5"/>
      <c r="X453" s="5"/>
    </row>
    <row r="454">
      <c r="A454" s="33"/>
      <c r="F454" s="5"/>
      <c r="G454" s="5"/>
      <c r="H454" s="5"/>
      <c r="I454" s="35"/>
      <c r="J454" s="35"/>
      <c r="M454" s="5"/>
      <c r="N454" s="5"/>
      <c r="O454" s="5"/>
      <c r="P454" s="5"/>
      <c r="T454" s="5"/>
      <c r="W454" s="5"/>
      <c r="X454" s="5"/>
    </row>
    <row r="455">
      <c r="A455" s="33"/>
      <c r="F455" s="5"/>
      <c r="G455" s="5"/>
      <c r="H455" s="5"/>
      <c r="I455" s="35"/>
      <c r="J455" s="35"/>
      <c r="M455" s="5"/>
      <c r="N455" s="5"/>
      <c r="O455" s="5"/>
      <c r="P455" s="5"/>
      <c r="T455" s="5"/>
      <c r="W455" s="5"/>
      <c r="X455" s="5"/>
    </row>
    <row r="456">
      <c r="A456" s="33"/>
      <c r="F456" s="5"/>
      <c r="G456" s="5"/>
      <c r="H456" s="5"/>
      <c r="I456" s="35"/>
      <c r="J456" s="35"/>
      <c r="M456" s="5"/>
      <c r="N456" s="5"/>
      <c r="O456" s="5"/>
      <c r="P456" s="5"/>
      <c r="T456" s="5"/>
      <c r="W456" s="5"/>
      <c r="X456" s="5"/>
    </row>
    <row r="457">
      <c r="A457" s="33"/>
      <c r="F457" s="5"/>
      <c r="G457" s="5"/>
      <c r="H457" s="5"/>
      <c r="I457" s="35"/>
      <c r="J457" s="35"/>
      <c r="M457" s="5"/>
      <c r="N457" s="5"/>
      <c r="O457" s="5"/>
      <c r="P457" s="5"/>
      <c r="T457" s="5"/>
      <c r="W457" s="5"/>
      <c r="X457" s="5"/>
    </row>
    <row r="458">
      <c r="A458" s="33"/>
      <c r="F458" s="5"/>
      <c r="G458" s="5"/>
      <c r="H458" s="5"/>
      <c r="I458" s="35"/>
      <c r="J458" s="35"/>
      <c r="M458" s="5"/>
      <c r="N458" s="5"/>
      <c r="O458" s="5"/>
      <c r="P458" s="5"/>
      <c r="T458" s="5"/>
      <c r="W458" s="5"/>
      <c r="X458" s="5"/>
    </row>
    <row r="459">
      <c r="A459" s="33"/>
      <c r="F459" s="5"/>
      <c r="G459" s="5"/>
      <c r="H459" s="5"/>
      <c r="I459" s="35"/>
      <c r="J459" s="35"/>
      <c r="M459" s="5"/>
      <c r="N459" s="5"/>
      <c r="O459" s="5"/>
      <c r="P459" s="5"/>
      <c r="T459" s="5"/>
      <c r="W459" s="5"/>
      <c r="X459" s="5"/>
    </row>
    <row r="460">
      <c r="A460" s="33"/>
      <c r="F460" s="5"/>
      <c r="G460" s="5"/>
      <c r="H460" s="5"/>
      <c r="I460" s="35"/>
      <c r="J460" s="35"/>
      <c r="M460" s="5"/>
      <c r="N460" s="5"/>
      <c r="O460" s="5"/>
      <c r="P460" s="5"/>
      <c r="T460" s="5"/>
      <c r="W460" s="5"/>
      <c r="X460" s="5"/>
    </row>
    <row r="461">
      <c r="A461" s="33"/>
      <c r="F461" s="5"/>
      <c r="G461" s="5"/>
      <c r="H461" s="5"/>
      <c r="I461" s="35"/>
      <c r="J461" s="35"/>
      <c r="M461" s="5"/>
      <c r="N461" s="5"/>
      <c r="O461" s="5"/>
      <c r="P461" s="5"/>
      <c r="T461" s="5"/>
      <c r="W461" s="5"/>
      <c r="X461" s="5"/>
    </row>
    <row r="462">
      <c r="A462" s="33"/>
      <c r="F462" s="5"/>
      <c r="G462" s="5"/>
      <c r="H462" s="5"/>
      <c r="I462" s="35"/>
      <c r="J462" s="35"/>
      <c r="M462" s="5"/>
      <c r="N462" s="5"/>
      <c r="O462" s="5"/>
      <c r="P462" s="5"/>
      <c r="T462" s="5"/>
      <c r="W462" s="5"/>
      <c r="X462" s="5"/>
    </row>
    <row r="463">
      <c r="A463" s="33"/>
      <c r="F463" s="5"/>
      <c r="G463" s="5"/>
      <c r="H463" s="5"/>
      <c r="I463" s="35"/>
      <c r="J463" s="35"/>
      <c r="M463" s="5"/>
      <c r="N463" s="5"/>
      <c r="O463" s="5"/>
      <c r="P463" s="5"/>
      <c r="T463" s="5"/>
      <c r="W463" s="5"/>
      <c r="X463" s="5"/>
    </row>
    <row r="464">
      <c r="A464" s="33"/>
      <c r="F464" s="5"/>
      <c r="G464" s="5"/>
      <c r="H464" s="5"/>
      <c r="I464" s="35"/>
      <c r="J464" s="35"/>
      <c r="M464" s="5"/>
      <c r="N464" s="5"/>
      <c r="O464" s="5"/>
      <c r="P464" s="5"/>
      <c r="T464" s="5"/>
      <c r="W464" s="5"/>
      <c r="X464" s="5"/>
    </row>
    <row r="465">
      <c r="A465" s="33"/>
      <c r="F465" s="5"/>
      <c r="G465" s="5"/>
      <c r="H465" s="5"/>
      <c r="I465" s="35"/>
      <c r="J465" s="35"/>
      <c r="M465" s="5"/>
      <c r="N465" s="5"/>
      <c r="O465" s="5"/>
      <c r="P465" s="5"/>
      <c r="T465" s="5"/>
      <c r="W465" s="5"/>
      <c r="X465" s="5"/>
    </row>
    <row r="466">
      <c r="A466" s="33"/>
      <c r="F466" s="5"/>
      <c r="G466" s="5"/>
      <c r="H466" s="5"/>
      <c r="I466" s="35"/>
      <c r="J466" s="35"/>
      <c r="M466" s="5"/>
      <c r="N466" s="5"/>
      <c r="O466" s="5"/>
      <c r="P466" s="5"/>
      <c r="T466" s="5"/>
      <c r="W466" s="5"/>
      <c r="X466" s="5"/>
    </row>
    <row r="467">
      <c r="A467" s="33"/>
      <c r="F467" s="5"/>
      <c r="G467" s="5"/>
      <c r="H467" s="5"/>
      <c r="I467" s="35"/>
      <c r="J467" s="35"/>
      <c r="M467" s="5"/>
      <c r="N467" s="5"/>
      <c r="O467" s="5"/>
      <c r="P467" s="5"/>
      <c r="T467" s="5"/>
      <c r="W467" s="5"/>
      <c r="X467" s="5"/>
    </row>
    <row r="468">
      <c r="A468" s="33"/>
      <c r="F468" s="5"/>
      <c r="G468" s="5"/>
      <c r="H468" s="5"/>
      <c r="I468" s="35"/>
      <c r="J468" s="35"/>
      <c r="M468" s="5"/>
      <c r="N468" s="5"/>
      <c r="O468" s="5"/>
      <c r="P468" s="5"/>
      <c r="T468" s="5"/>
      <c r="W468" s="5"/>
      <c r="X468" s="5"/>
    </row>
    <row r="469">
      <c r="A469" s="33"/>
      <c r="F469" s="5"/>
      <c r="G469" s="5"/>
      <c r="H469" s="5"/>
      <c r="I469" s="35"/>
      <c r="J469" s="35"/>
      <c r="M469" s="5"/>
      <c r="N469" s="5"/>
      <c r="O469" s="5"/>
      <c r="P469" s="5"/>
      <c r="T469" s="5"/>
      <c r="W469" s="5"/>
      <c r="X469" s="5"/>
    </row>
    <row r="470">
      <c r="A470" s="33"/>
      <c r="F470" s="5"/>
      <c r="G470" s="5"/>
      <c r="H470" s="5"/>
      <c r="I470" s="35"/>
      <c r="J470" s="35"/>
      <c r="M470" s="5"/>
      <c r="N470" s="5"/>
      <c r="O470" s="5"/>
      <c r="P470" s="5"/>
      <c r="T470" s="5"/>
      <c r="W470" s="5"/>
      <c r="X470" s="5"/>
    </row>
    <row r="471">
      <c r="A471" s="33"/>
      <c r="F471" s="5"/>
      <c r="G471" s="5"/>
      <c r="H471" s="5"/>
      <c r="I471" s="35"/>
      <c r="J471" s="35"/>
      <c r="M471" s="5"/>
      <c r="N471" s="5"/>
      <c r="O471" s="5"/>
      <c r="P471" s="5"/>
      <c r="T471" s="5"/>
      <c r="W471" s="5"/>
      <c r="X471" s="5"/>
    </row>
    <row r="472">
      <c r="A472" s="33"/>
      <c r="F472" s="5"/>
      <c r="G472" s="5"/>
      <c r="H472" s="5"/>
      <c r="I472" s="35"/>
      <c r="J472" s="35"/>
      <c r="M472" s="5"/>
      <c r="N472" s="5"/>
      <c r="O472" s="5"/>
      <c r="P472" s="5"/>
      <c r="T472" s="5"/>
      <c r="W472" s="5"/>
      <c r="X472" s="5"/>
    </row>
    <row r="473">
      <c r="A473" s="33"/>
      <c r="F473" s="5"/>
      <c r="G473" s="5"/>
      <c r="H473" s="5"/>
      <c r="I473" s="35"/>
      <c r="J473" s="35"/>
      <c r="M473" s="5"/>
      <c r="N473" s="5"/>
      <c r="O473" s="5"/>
      <c r="P473" s="5"/>
      <c r="T473" s="5"/>
      <c r="W473" s="5"/>
      <c r="X473" s="5"/>
    </row>
    <row r="474">
      <c r="A474" s="33"/>
      <c r="F474" s="5"/>
      <c r="G474" s="5"/>
      <c r="H474" s="5"/>
      <c r="I474" s="35"/>
      <c r="J474" s="35"/>
      <c r="M474" s="5"/>
      <c r="N474" s="5"/>
      <c r="O474" s="5"/>
      <c r="P474" s="5"/>
      <c r="T474" s="5"/>
      <c r="W474" s="5"/>
      <c r="X474" s="5"/>
    </row>
    <row r="475">
      <c r="A475" s="33"/>
      <c r="F475" s="5"/>
      <c r="G475" s="5"/>
      <c r="H475" s="5"/>
      <c r="I475" s="35"/>
      <c r="J475" s="35"/>
      <c r="M475" s="5"/>
      <c r="N475" s="5"/>
      <c r="O475" s="5"/>
      <c r="P475" s="5"/>
      <c r="T475" s="5"/>
      <c r="W475" s="5"/>
      <c r="X475" s="5"/>
    </row>
    <row r="476">
      <c r="A476" s="33"/>
      <c r="F476" s="5"/>
      <c r="G476" s="5"/>
      <c r="H476" s="5"/>
      <c r="I476" s="35"/>
      <c r="J476" s="35"/>
      <c r="M476" s="5"/>
      <c r="N476" s="5"/>
      <c r="O476" s="5"/>
      <c r="P476" s="5"/>
      <c r="T476" s="5"/>
      <c r="W476" s="5"/>
      <c r="X476" s="5"/>
    </row>
    <row r="477">
      <c r="A477" s="33"/>
      <c r="F477" s="5"/>
      <c r="G477" s="5"/>
      <c r="H477" s="5"/>
      <c r="I477" s="35"/>
      <c r="J477" s="35"/>
      <c r="M477" s="5"/>
      <c r="N477" s="5"/>
      <c r="O477" s="5"/>
      <c r="P477" s="5"/>
      <c r="T477" s="5"/>
      <c r="W477" s="5"/>
      <c r="X477" s="5"/>
    </row>
    <row r="478">
      <c r="A478" s="33"/>
      <c r="F478" s="5"/>
      <c r="G478" s="5"/>
      <c r="H478" s="5"/>
      <c r="I478" s="35"/>
      <c r="J478" s="35"/>
      <c r="M478" s="5"/>
      <c r="N478" s="5"/>
      <c r="O478" s="5"/>
      <c r="P478" s="5"/>
      <c r="T478" s="5"/>
      <c r="W478" s="5"/>
      <c r="X478" s="5"/>
    </row>
    <row r="479">
      <c r="A479" s="33"/>
      <c r="F479" s="5"/>
      <c r="G479" s="5"/>
      <c r="H479" s="5"/>
      <c r="I479" s="35"/>
      <c r="J479" s="35"/>
      <c r="M479" s="5"/>
      <c r="N479" s="5"/>
      <c r="O479" s="5"/>
      <c r="P479" s="5"/>
      <c r="T479" s="5"/>
      <c r="W479" s="5"/>
      <c r="X479" s="5"/>
    </row>
    <row r="480">
      <c r="A480" s="33"/>
      <c r="F480" s="5"/>
      <c r="G480" s="5"/>
      <c r="H480" s="5"/>
      <c r="I480" s="35"/>
      <c r="J480" s="35"/>
      <c r="M480" s="5"/>
      <c r="N480" s="5"/>
      <c r="O480" s="5"/>
      <c r="P480" s="5"/>
      <c r="T480" s="5"/>
      <c r="W480" s="5"/>
      <c r="X480" s="5"/>
    </row>
    <row r="481">
      <c r="A481" s="33"/>
      <c r="F481" s="5"/>
      <c r="G481" s="5"/>
      <c r="H481" s="5"/>
      <c r="I481" s="35"/>
      <c r="J481" s="35"/>
      <c r="M481" s="5"/>
      <c r="N481" s="5"/>
      <c r="O481" s="5"/>
      <c r="P481" s="5"/>
      <c r="T481" s="5"/>
      <c r="W481" s="5"/>
      <c r="X481" s="5"/>
    </row>
    <row r="482">
      <c r="A482" s="33"/>
      <c r="F482" s="5"/>
      <c r="G482" s="5"/>
      <c r="H482" s="5"/>
      <c r="I482" s="35"/>
      <c r="J482" s="35"/>
      <c r="M482" s="5"/>
      <c r="N482" s="5"/>
      <c r="O482" s="5"/>
      <c r="P482" s="5"/>
      <c r="T482" s="5"/>
      <c r="W482" s="5"/>
      <c r="X482" s="5"/>
    </row>
    <row r="483">
      <c r="A483" s="33"/>
      <c r="F483" s="5"/>
      <c r="G483" s="5"/>
      <c r="H483" s="5"/>
      <c r="I483" s="35"/>
      <c r="J483" s="35"/>
      <c r="M483" s="5"/>
      <c r="N483" s="5"/>
      <c r="O483" s="5"/>
      <c r="P483" s="5"/>
      <c r="T483" s="5"/>
      <c r="W483" s="5"/>
      <c r="X483" s="5"/>
    </row>
    <row r="484">
      <c r="A484" s="33"/>
      <c r="F484" s="5"/>
      <c r="G484" s="5"/>
      <c r="H484" s="5"/>
      <c r="I484" s="35"/>
      <c r="J484" s="35"/>
      <c r="M484" s="5"/>
      <c r="N484" s="5"/>
      <c r="O484" s="5"/>
      <c r="P484" s="5"/>
      <c r="T484" s="5"/>
      <c r="W484" s="5"/>
      <c r="X484" s="5"/>
    </row>
    <row r="485">
      <c r="A485" s="33"/>
      <c r="F485" s="5"/>
      <c r="G485" s="5"/>
      <c r="H485" s="5"/>
      <c r="I485" s="35"/>
      <c r="J485" s="35"/>
      <c r="M485" s="5"/>
      <c r="N485" s="5"/>
      <c r="O485" s="5"/>
      <c r="P485" s="5"/>
      <c r="T485" s="5"/>
      <c r="W485" s="5"/>
      <c r="X485" s="5"/>
    </row>
    <row r="486">
      <c r="A486" s="33"/>
      <c r="F486" s="5"/>
      <c r="G486" s="5"/>
      <c r="H486" s="5"/>
      <c r="I486" s="35"/>
      <c r="J486" s="35"/>
      <c r="M486" s="5"/>
      <c r="N486" s="5"/>
      <c r="O486" s="5"/>
      <c r="P486" s="5"/>
      <c r="T486" s="5"/>
      <c r="W486" s="5"/>
      <c r="X486" s="5"/>
    </row>
    <row r="487">
      <c r="A487" s="33"/>
      <c r="F487" s="5"/>
      <c r="G487" s="5"/>
      <c r="H487" s="5"/>
      <c r="I487" s="35"/>
      <c r="J487" s="35"/>
      <c r="M487" s="5"/>
      <c r="N487" s="5"/>
      <c r="O487" s="5"/>
      <c r="P487" s="5"/>
      <c r="T487" s="5"/>
      <c r="W487" s="5"/>
      <c r="X487" s="5"/>
    </row>
    <row r="488">
      <c r="A488" s="33"/>
      <c r="F488" s="5"/>
      <c r="G488" s="5"/>
      <c r="H488" s="5"/>
      <c r="I488" s="35"/>
      <c r="J488" s="35"/>
      <c r="M488" s="5"/>
      <c r="N488" s="5"/>
      <c r="O488" s="5"/>
      <c r="P488" s="5"/>
      <c r="T488" s="5"/>
      <c r="W488" s="5"/>
      <c r="X488" s="5"/>
    </row>
    <row r="489">
      <c r="A489" s="33"/>
      <c r="F489" s="5"/>
      <c r="G489" s="5"/>
      <c r="H489" s="5"/>
      <c r="I489" s="35"/>
      <c r="J489" s="35"/>
      <c r="M489" s="5"/>
      <c r="N489" s="5"/>
      <c r="O489" s="5"/>
      <c r="P489" s="5"/>
      <c r="T489" s="5"/>
      <c r="W489" s="5"/>
      <c r="X489" s="5"/>
    </row>
    <row r="490">
      <c r="A490" s="33"/>
      <c r="F490" s="5"/>
      <c r="G490" s="5"/>
      <c r="H490" s="5"/>
      <c r="I490" s="35"/>
      <c r="J490" s="35"/>
      <c r="M490" s="5"/>
      <c r="N490" s="5"/>
      <c r="O490" s="5"/>
      <c r="P490" s="5"/>
      <c r="T490" s="5"/>
      <c r="W490" s="5"/>
      <c r="X490" s="5"/>
    </row>
    <row r="491">
      <c r="A491" s="33"/>
      <c r="F491" s="5"/>
      <c r="G491" s="5"/>
      <c r="H491" s="5"/>
      <c r="I491" s="35"/>
      <c r="J491" s="35"/>
      <c r="M491" s="5"/>
      <c r="N491" s="5"/>
      <c r="O491" s="5"/>
      <c r="P491" s="5"/>
      <c r="T491" s="5"/>
      <c r="W491" s="5"/>
      <c r="X491" s="5"/>
    </row>
    <row r="492">
      <c r="A492" s="33"/>
      <c r="F492" s="5"/>
      <c r="G492" s="5"/>
      <c r="H492" s="5"/>
      <c r="I492" s="35"/>
      <c r="J492" s="35"/>
      <c r="M492" s="5"/>
      <c r="N492" s="5"/>
      <c r="O492" s="5"/>
      <c r="P492" s="5"/>
      <c r="T492" s="5"/>
      <c r="W492" s="5"/>
      <c r="X492" s="5"/>
    </row>
    <row r="493">
      <c r="A493" s="33"/>
      <c r="F493" s="5"/>
      <c r="G493" s="5"/>
      <c r="H493" s="5"/>
      <c r="I493" s="35"/>
      <c r="J493" s="35"/>
      <c r="M493" s="5"/>
      <c r="N493" s="5"/>
      <c r="O493" s="5"/>
      <c r="P493" s="5"/>
      <c r="T493" s="5"/>
      <c r="W493" s="5"/>
      <c r="X493" s="5"/>
    </row>
    <row r="494">
      <c r="A494" s="33"/>
      <c r="F494" s="5"/>
      <c r="G494" s="5"/>
      <c r="H494" s="5"/>
      <c r="I494" s="35"/>
      <c r="J494" s="35"/>
      <c r="M494" s="5"/>
      <c r="N494" s="5"/>
      <c r="O494" s="5"/>
      <c r="P494" s="5"/>
      <c r="T494" s="5"/>
      <c r="W494" s="5"/>
      <c r="X494" s="5"/>
    </row>
    <row r="495">
      <c r="A495" s="33"/>
      <c r="F495" s="5"/>
      <c r="G495" s="5"/>
      <c r="H495" s="5"/>
      <c r="I495" s="35"/>
      <c r="J495" s="35"/>
      <c r="M495" s="5"/>
      <c r="N495" s="5"/>
      <c r="O495" s="5"/>
      <c r="P495" s="5"/>
      <c r="T495" s="5"/>
      <c r="W495" s="5"/>
      <c r="X495" s="5"/>
    </row>
    <row r="496">
      <c r="A496" s="33"/>
      <c r="F496" s="5"/>
      <c r="G496" s="5"/>
      <c r="H496" s="5"/>
      <c r="I496" s="35"/>
      <c r="J496" s="35"/>
      <c r="M496" s="5"/>
      <c r="N496" s="5"/>
      <c r="O496" s="5"/>
      <c r="P496" s="5"/>
      <c r="T496" s="5"/>
      <c r="W496" s="5"/>
      <c r="X496" s="5"/>
    </row>
    <row r="497">
      <c r="A497" s="33"/>
      <c r="F497" s="5"/>
      <c r="G497" s="5"/>
      <c r="H497" s="5"/>
      <c r="I497" s="35"/>
      <c r="J497" s="35"/>
      <c r="M497" s="5"/>
      <c r="N497" s="5"/>
      <c r="O497" s="5"/>
      <c r="P497" s="5"/>
      <c r="T497" s="5"/>
      <c r="W497" s="5"/>
      <c r="X497" s="5"/>
    </row>
    <row r="498">
      <c r="A498" s="33"/>
      <c r="F498" s="5"/>
      <c r="G498" s="5"/>
      <c r="H498" s="5"/>
      <c r="I498" s="35"/>
      <c r="J498" s="35"/>
      <c r="M498" s="5"/>
      <c r="N498" s="5"/>
      <c r="O498" s="5"/>
      <c r="P498" s="5"/>
      <c r="T498" s="5"/>
      <c r="W498" s="5"/>
      <c r="X498" s="5"/>
    </row>
    <row r="499">
      <c r="A499" s="33"/>
      <c r="F499" s="5"/>
      <c r="G499" s="5"/>
      <c r="H499" s="5"/>
      <c r="I499" s="35"/>
      <c r="J499" s="35"/>
      <c r="M499" s="5"/>
      <c r="N499" s="5"/>
      <c r="O499" s="5"/>
      <c r="P499" s="5"/>
      <c r="T499" s="5"/>
      <c r="W499" s="5"/>
      <c r="X499" s="5"/>
    </row>
    <row r="500">
      <c r="A500" s="33"/>
      <c r="F500" s="5"/>
      <c r="G500" s="5"/>
      <c r="H500" s="5"/>
      <c r="I500" s="35"/>
      <c r="J500" s="35"/>
      <c r="M500" s="5"/>
      <c r="N500" s="5"/>
      <c r="O500" s="5"/>
      <c r="P500" s="5"/>
      <c r="T500" s="5"/>
      <c r="W500" s="5"/>
      <c r="X500" s="5"/>
    </row>
    <row r="501">
      <c r="A501" s="33"/>
      <c r="F501" s="5"/>
      <c r="G501" s="5"/>
      <c r="H501" s="5"/>
      <c r="I501" s="35"/>
      <c r="J501" s="35"/>
      <c r="M501" s="5"/>
      <c r="N501" s="5"/>
      <c r="O501" s="5"/>
      <c r="P501" s="5"/>
      <c r="T501" s="5"/>
      <c r="W501" s="5"/>
      <c r="X501" s="5"/>
    </row>
    <row r="502">
      <c r="A502" s="33"/>
      <c r="F502" s="5"/>
      <c r="G502" s="5"/>
      <c r="H502" s="5"/>
      <c r="I502" s="35"/>
      <c r="J502" s="35"/>
      <c r="M502" s="5"/>
      <c r="N502" s="5"/>
      <c r="O502" s="5"/>
      <c r="P502" s="5"/>
      <c r="T502" s="5"/>
      <c r="W502" s="5"/>
      <c r="X502" s="5"/>
    </row>
    <row r="503">
      <c r="A503" s="33"/>
      <c r="F503" s="5"/>
      <c r="G503" s="5"/>
      <c r="H503" s="5"/>
      <c r="I503" s="35"/>
      <c r="J503" s="35"/>
      <c r="M503" s="5"/>
      <c r="N503" s="5"/>
      <c r="O503" s="5"/>
      <c r="P503" s="5"/>
      <c r="T503" s="5"/>
      <c r="W503" s="5"/>
      <c r="X503" s="5"/>
    </row>
    <row r="504">
      <c r="A504" s="33"/>
      <c r="F504" s="5"/>
      <c r="G504" s="5"/>
      <c r="H504" s="5"/>
      <c r="I504" s="35"/>
      <c r="J504" s="35"/>
      <c r="M504" s="5"/>
      <c r="N504" s="5"/>
      <c r="O504" s="5"/>
      <c r="P504" s="5"/>
      <c r="T504" s="5"/>
      <c r="W504" s="5"/>
      <c r="X504" s="5"/>
    </row>
    <row r="505">
      <c r="A505" s="33"/>
      <c r="F505" s="5"/>
      <c r="G505" s="5"/>
      <c r="H505" s="5"/>
      <c r="I505" s="35"/>
      <c r="J505" s="35"/>
      <c r="M505" s="5"/>
      <c r="N505" s="5"/>
      <c r="O505" s="5"/>
      <c r="P505" s="5"/>
      <c r="T505" s="5"/>
      <c r="W505" s="5"/>
      <c r="X505" s="5"/>
    </row>
    <row r="506">
      <c r="A506" s="33"/>
      <c r="F506" s="5"/>
      <c r="G506" s="5"/>
      <c r="H506" s="5"/>
      <c r="I506" s="35"/>
      <c r="J506" s="35"/>
      <c r="M506" s="5"/>
      <c r="N506" s="5"/>
      <c r="O506" s="5"/>
      <c r="P506" s="5"/>
      <c r="T506" s="5"/>
      <c r="W506" s="5"/>
      <c r="X506" s="5"/>
    </row>
    <row r="507">
      <c r="A507" s="33"/>
      <c r="F507" s="5"/>
      <c r="G507" s="5"/>
      <c r="H507" s="5"/>
      <c r="I507" s="35"/>
      <c r="J507" s="35"/>
      <c r="M507" s="5"/>
      <c r="N507" s="5"/>
      <c r="O507" s="5"/>
      <c r="P507" s="5"/>
      <c r="T507" s="5"/>
      <c r="W507" s="5"/>
      <c r="X507" s="5"/>
    </row>
    <row r="508">
      <c r="A508" s="33"/>
      <c r="F508" s="5"/>
      <c r="G508" s="5"/>
      <c r="H508" s="5"/>
      <c r="I508" s="35"/>
      <c r="J508" s="35"/>
      <c r="M508" s="5"/>
      <c r="N508" s="5"/>
      <c r="O508" s="5"/>
      <c r="P508" s="5"/>
      <c r="T508" s="5"/>
      <c r="W508" s="5"/>
      <c r="X508" s="5"/>
    </row>
    <row r="509">
      <c r="A509" s="33"/>
      <c r="F509" s="5"/>
      <c r="G509" s="5"/>
      <c r="H509" s="5"/>
      <c r="I509" s="35"/>
      <c r="J509" s="35"/>
      <c r="M509" s="5"/>
      <c r="N509" s="5"/>
      <c r="O509" s="5"/>
      <c r="P509" s="5"/>
      <c r="T509" s="5"/>
      <c r="W509" s="5"/>
      <c r="X509" s="5"/>
    </row>
    <row r="510">
      <c r="A510" s="33"/>
      <c r="F510" s="5"/>
      <c r="G510" s="5"/>
      <c r="H510" s="5"/>
      <c r="I510" s="35"/>
      <c r="J510" s="35"/>
      <c r="M510" s="5"/>
      <c r="N510" s="5"/>
      <c r="O510" s="5"/>
      <c r="P510" s="5"/>
      <c r="T510" s="5"/>
      <c r="W510" s="5"/>
      <c r="X510" s="5"/>
    </row>
    <row r="511">
      <c r="A511" s="33"/>
      <c r="F511" s="5"/>
      <c r="G511" s="5"/>
      <c r="H511" s="5"/>
      <c r="I511" s="35"/>
      <c r="J511" s="35"/>
      <c r="M511" s="5"/>
      <c r="N511" s="5"/>
      <c r="O511" s="5"/>
      <c r="P511" s="5"/>
      <c r="T511" s="5"/>
      <c r="W511" s="5"/>
      <c r="X511" s="5"/>
    </row>
    <row r="512">
      <c r="A512" s="33"/>
      <c r="F512" s="5"/>
      <c r="G512" s="5"/>
      <c r="H512" s="5"/>
      <c r="I512" s="35"/>
      <c r="J512" s="35"/>
      <c r="M512" s="5"/>
      <c r="N512" s="5"/>
      <c r="O512" s="5"/>
      <c r="P512" s="5"/>
      <c r="T512" s="5"/>
      <c r="W512" s="5"/>
      <c r="X512" s="5"/>
    </row>
    <row r="513">
      <c r="A513" s="33"/>
      <c r="F513" s="5"/>
      <c r="G513" s="5"/>
      <c r="H513" s="5"/>
      <c r="I513" s="35"/>
      <c r="J513" s="35"/>
      <c r="M513" s="5"/>
      <c r="N513" s="5"/>
      <c r="O513" s="5"/>
      <c r="P513" s="5"/>
      <c r="T513" s="5"/>
      <c r="W513" s="5"/>
      <c r="X513" s="5"/>
    </row>
    <row r="514">
      <c r="A514" s="33"/>
      <c r="F514" s="5"/>
      <c r="G514" s="5"/>
      <c r="H514" s="5"/>
      <c r="I514" s="35"/>
      <c r="J514" s="35"/>
      <c r="M514" s="5"/>
      <c r="N514" s="5"/>
      <c r="O514" s="5"/>
      <c r="P514" s="5"/>
      <c r="T514" s="5"/>
      <c r="W514" s="5"/>
      <c r="X514" s="5"/>
    </row>
    <row r="515">
      <c r="A515" s="33"/>
      <c r="F515" s="5"/>
      <c r="G515" s="5"/>
      <c r="H515" s="5"/>
      <c r="I515" s="35"/>
      <c r="J515" s="35"/>
      <c r="M515" s="5"/>
      <c r="N515" s="5"/>
      <c r="O515" s="5"/>
      <c r="P515" s="5"/>
      <c r="T515" s="5"/>
      <c r="W515" s="5"/>
      <c r="X515" s="5"/>
    </row>
    <row r="516">
      <c r="A516" s="33"/>
      <c r="F516" s="5"/>
      <c r="G516" s="5"/>
      <c r="H516" s="5"/>
      <c r="I516" s="35"/>
      <c r="J516" s="35"/>
      <c r="M516" s="5"/>
      <c r="N516" s="5"/>
      <c r="O516" s="5"/>
      <c r="P516" s="5"/>
      <c r="T516" s="5"/>
      <c r="W516" s="5"/>
      <c r="X516" s="5"/>
    </row>
    <row r="517">
      <c r="A517" s="33"/>
      <c r="F517" s="5"/>
      <c r="G517" s="5"/>
      <c r="H517" s="5"/>
      <c r="I517" s="35"/>
      <c r="J517" s="35"/>
      <c r="M517" s="5"/>
      <c r="N517" s="5"/>
      <c r="O517" s="5"/>
      <c r="P517" s="5"/>
      <c r="T517" s="5"/>
      <c r="W517" s="5"/>
      <c r="X517" s="5"/>
    </row>
    <row r="518">
      <c r="A518" s="33"/>
      <c r="F518" s="5"/>
      <c r="G518" s="5"/>
      <c r="H518" s="5"/>
      <c r="I518" s="35"/>
      <c r="J518" s="35"/>
      <c r="M518" s="5"/>
      <c r="N518" s="5"/>
      <c r="O518" s="5"/>
      <c r="P518" s="5"/>
      <c r="T518" s="5"/>
      <c r="W518" s="5"/>
      <c r="X518" s="5"/>
    </row>
    <row r="519">
      <c r="A519" s="33"/>
      <c r="F519" s="5"/>
      <c r="G519" s="5"/>
      <c r="H519" s="5"/>
      <c r="I519" s="35"/>
      <c r="J519" s="35"/>
      <c r="M519" s="5"/>
      <c r="N519" s="5"/>
      <c r="O519" s="5"/>
      <c r="P519" s="5"/>
      <c r="T519" s="5"/>
      <c r="W519" s="5"/>
      <c r="X519" s="5"/>
    </row>
    <row r="520">
      <c r="A520" s="33"/>
      <c r="F520" s="5"/>
      <c r="G520" s="5"/>
      <c r="H520" s="5"/>
      <c r="I520" s="35"/>
      <c r="J520" s="35"/>
      <c r="M520" s="5"/>
      <c r="N520" s="5"/>
      <c r="O520" s="5"/>
      <c r="P520" s="5"/>
      <c r="T520" s="5"/>
      <c r="W520" s="5"/>
      <c r="X520" s="5"/>
    </row>
    <row r="521">
      <c r="A521" s="33"/>
      <c r="F521" s="5"/>
      <c r="G521" s="5"/>
      <c r="H521" s="5"/>
      <c r="I521" s="35"/>
      <c r="J521" s="35"/>
      <c r="M521" s="5"/>
      <c r="N521" s="5"/>
      <c r="O521" s="5"/>
      <c r="P521" s="5"/>
      <c r="T521" s="5"/>
      <c r="W521" s="5"/>
      <c r="X521" s="5"/>
    </row>
    <row r="522">
      <c r="A522" s="33"/>
      <c r="F522" s="5"/>
      <c r="G522" s="5"/>
      <c r="H522" s="5"/>
      <c r="I522" s="35"/>
      <c r="J522" s="35"/>
      <c r="M522" s="5"/>
      <c r="N522" s="5"/>
      <c r="O522" s="5"/>
      <c r="P522" s="5"/>
      <c r="T522" s="5"/>
      <c r="W522" s="5"/>
      <c r="X522" s="5"/>
    </row>
    <row r="523">
      <c r="A523" s="33"/>
      <c r="F523" s="5"/>
      <c r="G523" s="5"/>
      <c r="H523" s="5"/>
      <c r="I523" s="35"/>
      <c r="J523" s="35"/>
      <c r="M523" s="5"/>
      <c r="N523" s="5"/>
      <c r="O523" s="5"/>
      <c r="P523" s="5"/>
      <c r="T523" s="5"/>
      <c r="W523" s="5"/>
      <c r="X523" s="5"/>
    </row>
    <row r="524">
      <c r="A524" s="33"/>
      <c r="F524" s="5"/>
      <c r="G524" s="5"/>
      <c r="H524" s="5"/>
      <c r="I524" s="35"/>
      <c r="J524" s="35"/>
      <c r="M524" s="5"/>
      <c r="N524" s="5"/>
      <c r="O524" s="5"/>
      <c r="P524" s="5"/>
      <c r="T524" s="5"/>
      <c r="W524" s="5"/>
      <c r="X524" s="5"/>
    </row>
    <row r="525">
      <c r="A525" s="33"/>
      <c r="F525" s="5"/>
      <c r="G525" s="5"/>
      <c r="H525" s="5"/>
      <c r="I525" s="35"/>
      <c r="J525" s="35"/>
      <c r="M525" s="5"/>
      <c r="N525" s="5"/>
      <c r="O525" s="5"/>
      <c r="P525" s="5"/>
      <c r="T525" s="5"/>
      <c r="W525" s="5"/>
      <c r="X525" s="5"/>
    </row>
    <row r="526">
      <c r="A526" s="33"/>
      <c r="F526" s="5"/>
      <c r="G526" s="5"/>
      <c r="H526" s="5"/>
      <c r="I526" s="35"/>
      <c r="J526" s="35"/>
      <c r="M526" s="5"/>
      <c r="N526" s="5"/>
      <c r="O526" s="5"/>
      <c r="P526" s="5"/>
      <c r="T526" s="5"/>
      <c r="W526" s="5"/>
      <c r="X526" s="5"/>
    </row>
    <row r="527">
      <c r="A527" s="33"/>
      <c r="F527" s="5"/>
      <c r="G527" s="5"/>
      <c r="H527" s="5"/>
      <c r="I527" s="35"/>
      <c r="J527" s="35"/>
      <c r="M527" s="5"/>
      <c r="N527" s="5"/>
      <c r="O527" s="5"/>
      <c r="P527" s="5"/>
      <c r="T527" s="5"/>
      <c r="W527" s="5"/>
      <c r="X527" s="5"/>
    </row>
    <row r="528">
      <c r="A528" s="33"/>
      <c r="F528" s="5"/>
      <c r="G528" s="5"/>
      <c r="H528" s="5"/>
      <c r="I528" s="35"/>
      <c r="J528" s="35"/>
      <c r="M528" s="5"/>
      <c r="N528" s="5"/>
      <c r="O528" s="5"/>
      <c r="P528" s="5"/>
      <c r="T528" s="5"/>
      <c r="W528" s="5"/>
      <c r="X528" s="5"/>
    </row>
    <row r="529">
      <c r="A529" s="33"/>
      <c r="F529" s="5"/>
      <c r="G529" s="5"/>
      <c r="H529" s="5"/>
      <c r="I529" s="35"/>
      <c r="J529" s="35"/>
      <c r="M529" s="5"/>
      <c r="N529" s="5"/>
      <c r="O529" s="5"/>
      <c r="P529" s="5"/>
      <c r="T529" s="5"/>
      <c r="W529" s="5"/>
      <c r="X529" s="5"/>
    </row>
    <row r="530">
      <c r="A530" s="33"/>
      <c r="F530" s="5"/>
      <c r="G530" s="5"/>
      <c r="H530" s="5"/>
      <c r="I530" s="35"/>
      <c r="J530" s="35"/>
      <c r="M530" s="5"/>
      <c r="N530" s="5"/>
      <c r="O530" s="5"/>
      <c r="P530" s="5"/>
      <c r="T530" s="5"/>
      <c r="W530" s="5"/>
      <c r="X530" s="5"/>
    </row>
    <row r="531">
      <c r="A531" s="33"/>
      <c r="F531" s="5"/>
      <c r="G531" s="5"/>
      <c r="H531" s="5"/>
      <c r="I531" s="35"/>
      <c r="J531" s="35"/>
      <c r="M531" s="5"/>
      <c r="N531" s="5"/>
      <c r="O531" s="5"/>
      <c r="P531" s="5"/>
      <c r="T531" s="5"/>
      <c r="W531" s="5"/>
      <c r="X531" s="5"/>
    </row>
    <row r="532">
      <c r="A532" s="33"/>
      <c r="F532" s="5"/>
      <c r="G532" s="5"/>
      <c r="H532" s="5"/>
      <c r="I532" s="35"/>
      <c r="J532" s="35"/>
      <c r="M532" s="5"/>
      <c r="N532" s="5"/>
      <c r="O532" s="5"/>
      <c r="P532" s="5"/>
      <c r="T532" s="5"/>
      <c r="W532" s="5"/>
      <c r="X532" s="5"/>
    </row>
    <row r="533">
      <c r="A533" s="33"/>
      <c r="F533" s="5"/>
      <c r="G533" s="5"/>
      <c r="H533" s="5"/>
      <c r="I533" s="35"/>
      <c r="J533" s="35"/>
      <c r="M533" s="5"/>
      <c r="N533" s="5"/>
      <c r="O533" s="5"/>
      <c r="P533" s="5"/>
      <c r="T533" s="5"/>
      <c r="W533" s="5"/>
      <c r="X533" s="5"/>
    </row>
    <row r="534">
      <c r="A534" s="33"/>
      <c r="F534" s="5"/>
      <c r="G534" s="5"/>
      <c r="H534" s="5"/>
      <c r="I534" s="35"/>
      <c r="J534" s="35"/>
      <c r="M534" s="5"/>
      <c r="N534" s="5"/>
      <c r="O534" s="5"/>
      <c r="P534" s="5"/>
      <c r="T534" s="5"/>
      <c r="W534" s="5"/>
      <c r="X534" s="5"/>
    </row>
    <row r="535">
      <c r="A535" s="33"/>
      <c r="F535" s="5"/>
      <c r="G535" s="5"/>
      <c r="H535" s="5"/>
      <c r="I535" s="35"/>
      <c r="J535" s="35"/>
      <c r="M535" s="5"/>
      <c r="N535" s="5"/>
      <c r="O535" s="5"/>
      <c r="P535" s="5"/>
      <c r="T535" s="5"/>
      <c r="W535" s="5"/>
      <c r="X535" s="5"/>
    </row>
    <row r="536">
      <c r="A536" s="33"/>
      <c r="F536" s="5"/>
      <c r="G536" s="5"/>
      <c r="H536" s="5"/>
      <c r="I536" s="35"/>
      <c r="J536" s="35"/>
      <c r="M536" s="5"/>
      <c r="N536" s="5"/>
      <c r="O536" s="5"/>
      <c r="P536" s="5"/>
      <c r="T536" s="5"/>
      <c r="W536" s="5"/>
      <c r="X536" s="5"/>
    </row>
    <row r="537">
      <c r="A537" s="33"/>
      <c r="F537" s="5"/>
      <c r="G537" s="5"/>
      <c r="H537" s="5"/>
      <c r="I537" s="35"/>
      <c r="J537" s="35"/>
      <c r="M537" s="5"/>
      <c r="N537" s="5"/>
      <c r="O537" s="5"/>
      <c r="P537" s="5"/>
      <c r="T537" s="5"/>
      <c r="W537" s="5"/>
      <c r="X537" s="5"/>
    </row>
    <row r="538">
      <c r="A538" s="33"/>
      <c r="F538" s="5"/>
      <c r="G538" s="5"/>
      <c r="H538" s="5"/>
      <c r="I538" s="35"/>
      <c r="J538" s="35"/>
      <c r="M538" s="5"/>
      <c r="N538" s="5"/>
      <c r="O538" s="5"/>
      <c r="P538" s="5"/>
      <c r="T538" s="5"/>
      <c r="W538" s="5"/>
      <c r="X538" s="5"/>
    </row>
    <row r="539">
      <c r="A539" s="33"/>
      <c r="F539" s="5"/>
      <c r="G539" s="5"/>
      <c r="H539" s="5"/>
      <c r="I539" s="35"/>
      <c r="J539" s="35"/>
      <c r="M539" s="5"/>
      <c r="N539" s="5"/>
      <c r="O539" s="5"/>
      <c r="P539" s="5"/>
      <c r="T539" s="5"/>
      <c r="W539" s="5"/>
      <c r="X539" s="5"/>
    </row>
    <row r="540">
      <c r="A540" s="33"/>
      <c r="F540" s="5"/>
      <c r="G540" s="5"/>
      <c r="H540" s="5"/>
      <c r="I540" s="35"/>
      <c r="J540" s="35"/>
      <c r="M540" s="5"/>
      <c r="N540" s="5"/>
      <c r="O540" s="5"/>
      <c r="P540" s="5"/>
      <c r="T540" s="5"/>
      <c r="W540" s="5"/>
      <c r="X540" s="5"/>
    </row>
    <row r="541">
      <c r="A541" s="33"/>
      <c r="F541" s="5"/>
      <c r="G541" s="5"/>
      <c r="H541" s="5"/>
      <c r="I541" s="35"/>
      <c r="J541" s="35"/>
      <c r="M541" s="5"/>
      <c r="N541" s="5"/>
      <c r="O541" s="5"/>
      <c r="P541" s="5"/>
      <c r="T541" s="5"/>
      <c r="W541" s="5"/>
      <c r="X541" s="5"/>
    </row>
    <row r="542">
      <c r="A542" s="33"/>
      <c r="F542" s="5"/>
      <c r="G542" s="5"/>
      <c r="H542" s="5"/>
      <c r="I542" s="35"/>
      <c r="J542" s="35"/>
      <c r="M542" s="5"/>
      <c r="N542" s="5"/>
      <c r="O542" s="5"/>
      <c r="P542" s="5"/>
      <c r="T542" s="5"/>
      <c r="W542" s="5"/>
      <c r="X542" s="5"/>
    </row>
    <row r="543">
      <c r="A543" s="33"/>
      <c r="F543" s="5"/>
      <c r="G543" s="5"/>
      <c r="H543" s="5"/>
      <c r="I543" s="35"/>
      <c r="J543" s="35"/>
      <c r="M543" s="5"/>
      <c r="N543" s="5"/>
      <c r="O543" s="5"/>
      <c r="P543" s="5"/>
      <c r="T543" s="5"/>
      <c r="W543" s="5"/>
      <c r="X543" s="5"/>
    </row>
    <row r="544">
      <c r="A544" s="33"/>
      <c r="F544" s="5"/>
      <c r="G544" s="5"/>
      <c r="H544" s="5"/>
      <c r="I544" s="35"/>
      <c r="J544" s="35"/>
      <c r="M544" s="5"/>
      <c r="N544" s="5"/>
      <c r="O544" s="5"/>
      <c r="P544" s="5"/>
      <c r="T544" s="5"/>
      <c r="W544" s="5"/>
      <c r="X544" s="5"/>
    </row>
    <row r="545">
      <c r="A545" s="33"/>
      <c r="F545" s="5"/>
      <c r="G545" s="5"/>
      <c r="H545" s="5"/>
      <c r="I545" s="35"/>
      <c r="J545" s="35"/>
      <c r="M545" s="5"/>
      <c r="N545" s="5"/>
      <c r="O545" s="5"/>
      <c r="P545" s="5"/>
      <c r="T545" s="5"/>
      <c r="W545" s="5"/>
      <c r="X545" s="5"/>
    </row>
    <row r="546">
      <c r="A546" s="33"/>
      <c r="F546" s="5"/>
      <c r="G546" s="5"/>
      <c r="H546" s="5"/>
      <c r="I546" s="35"/>
      <c r="J546" s="35"/>
      <c r="M546" s="5"/>
      <c r="N546" s="5"/>
      <c r="O546" s="5"/>
      <c r="P546" s="5"/>
      <c r="T546" s="5"/>
      <c r="W546" s="5"/>
      <c r="X546" s="5"/>
    </row>
    <row r="547">
      <c r="A547" s="33"/>
      <c r="F547" s="5"/>
      <c r="G547" s="5"/>
      <c r="H547" s="5"/>
      <c r="I547" s="35"/>
      <c r="J547" s="35"/>
      <c r="M547" s="5"/>
      <c r="N547" s="5"/>
      <c r="O547" s="5"/>
      <c r="P547" s="5"/>
      <c r="T547" s="5"/>
      <c r="W547" s="5"/>
      <c r="X547" s="5"/>
    </row>
    <row r="548">
      <c r="A548" s="33"/>
      <c r="F548" s="5"/>
      <c r="G548" s="5"/>
      <c r="H548" s="5"/>
      <c r="I548" s="35"/>
      <c r="J548" s="35"/>
      <c r="M548" s="5"/>
      <c r="N548" s="5"/>
      <c r="O548" s="5"/>
      <c r="P548" s="5"/>
      <c r="T548" s="5"/>
      <c r="W548" s="5"/>
      <c r="X548" s="5"/>
    </row>
    <row r="549">
      <c r="A549" s="33"/>
      <c r="F549" s="5"/>
      <c r="G549" s="5"/>
      <c r="H549" s="5"/>
      <c r="I549" s="35"/>
      <c r="J549" s="35"/>
      <c r="M549" s="5"/>
      <c r="N549" s="5"/>
      <c r="O549" s="5"/>
      <c r="P549" s="5"/>
      <c r="T549" s="5"/>
      <c r="W549" s="5"/>
      <c r="X549" s="5"/>
    </row>
    <row r="550">
      <c r="A550" s="33"/>
      <c r="F550" s="5"/>
      <c r="G550" s="5"/>
      <c r="H550" s="5"/>
      <c r="I550" s="35"/>
      <c r="J550" s="35"/>
      <c r="M550" s="5"/>
      <c r="N550" s="5"/>
      <c r="O550" s="5"/>
      <c r="P550" s="5"/>
      <c r="T550" s="5"/>
      <c r="W550" s="5"/>
      <c r="X550" s="5"/>
    </row>
    <row r="551">
      <c r="A551" s="33"/>
      <c r="F551" s="5"/>
      <c r="G551" s="5"/>
      <c r="H551" s="5"/>
      <c r="I551" s="35"/>
      <c r="J551" s="35"/>
      <c r="M551" s="5"/>
      <c r="N551" s="5"/>
      <c r="O551" s="5"/>
      <c r="P551" s="5"/>
      <c r="T551" s="5"/>
      <c r="W551" s="5"/>
      <c r="X551" s="5"/>
    </row>
    <row r="552">
      <c r="A552" s="33"/>
      <c r="F552" s="5"/>
      <c r="G552" s="5"/>
      <c r="H552" s="5"/>
      <c r="I552" s="35"/>
      <c r="J552" s="35"/>
      <c r="M552" s="5"/>
      <c r="N552" s="5"/>
      <c r="O552" s="5"/>
      <c r="P552" s="5"/>
      <c r="T552" s="5"/>
      <c r="W552" s="5"/>
      <c r="X552" s="5"/>
    </row>
    <row r="553">
      <c r="A553" s="33"/>
      <c r="F553" s="5"/>
      <c r="G553" s="5"/>
      <c r="H553" s="5"/>
      <c r="I553" s="35"/>
      <c r="J553" s="35"/>
      <c r="M553" s="5"/>
      <c r="N553" s="5"/>
      <c r="O553" s="5"/>
      <c r="P553" s="5"/>
      <c r="T553" s="5"/>
      <c r="W553" s="5"/>
      <c r="X553" s="5"/>
    </row>
    <row r="554">
      <c r="A554" s="33"/>
      <c r="F554" s="5"/>
      <c r="G554" s="5"/>
      <c r="H554" s="5"/>
      <c r="I554" s="35"/>
      <c r="J554" s="35"/>
      <c r="M554" s="5"/>
      <c r="N554" s="5"/>
      <c r="O554" s="5"/>
      <c r="P554" s="5"/>
      <c r="T554" s="5"/>
      <c r="W554" s="5"/>
      <c r="X554" s="5"/>
    </row>
    <row r="555">
      <c r="A555" s="33"/>
      <c r="F555" s="5"/>
      <c r="G555" s="5"/>
      <c r="H555" s="5"/>
      <c r="I555" s="35"/>
      <c r="J555" s="35"/>
      <c r="M555" s="5"/>
      <c r="N555" s="5"/>
      <c r="O555" s="5"/>
      <c r="P555" s="5"/>
      <c r="T555" s="5"/>
      <c r="W555" s="5"/>
      <c r="X555" s="5"/>
    </row>
    <row r="556">
      <c r="A556" s="33"/>
      <c r="F556" s="5"/>
      <c r="G556" s="5"/>
      <c r="H556" s="5"/>
      <c r="I556" s="35"/>
      <c r="J556" s="35"/>
      <c r="M556" s="5"/>
      <c r="N556" s="5"/>
      <c r="O556" s="5"/>
      <c r="P556" s="5"/>
      <c r="T556" s="5"/>
      <c r="W556" s="5"/>
      <c r="X556" s="5"/>
    </row>
    <row r="557">
      <c r="A557" s="33"/>
      <c r="F557" s="5"/>
      <c r="G557" s="5"/>
      <c r="H557" s="5"/>
      <c r="I557" s="35"/>
      <c r="J557" s="35"/>
      <c r="M557" s="5"/>
      <c r="N557" s="5"/>
      <c r="O557" s="5"/>
      <c r="P557" s="5"/>
      <c r="T557" s="5"/>
      <c r="W557" s="5"/>
      <c r="X557" s="5"/>
    </row>
    <row r="558">
      <c r="A558" s="33"/>
      <c r="F558" s="5"/>
      <c r="G558" s="5"/>
      <c r="H558" s="5"/>
      <c r="I558" s="35"/>
      <c r="J558" s="35"/>
      <c r="M558" s="5"/>
      <c r="N558" s="5"/>
      <c r="O558" s="5"/>
      <c r="P558" s="5"/>
      <c r="T558" s="5"/>
      <c r="W558" s="5"/>
      <c r="X558" s="5"/>
    </row>
    <row r="559">
      <c r="A559" s="33"/>
      <c r="F559" s="5"/>
      <c r="G559" s="5"/>
      <c r="H559" s="5"/>
      <c r="I559" s="35"/>
      <c r="J559" s="35"/>
      <c r="M559" s="5"/>
      <c r="N559" s="5"/>
      <c r="O559" s="5"/>
      <c r="P559" s="5"/>
      <c r="T559" s="5"/>
      <c r="W559" s="5"/>
      <c r="X559" s="5"/>
    </row>
    <row r="560">
      <c r="A560" s="33"/>
      <c r="F560" s="5"/>
      <c r="G560" s="5"/>
      <c r="H560" s="5"/>
      <c r="I560" s="35"/>
      <c r="J560" s="35"/>
      <c r="M560" s="5"/>
      <c r="N560" s="5"/>
      <c r="O560" s="5"/>
      <c r="P560" s="5"/>
      <c r="T560" s="5"/>
      <c r="W560" s="5"/>
      <c r="X560" s="5"/>
    </row>
    <row r="561">
      <c r="A561" s="33"/>
      <c r="F561" s="5"/>
      <c r="G561" s="5"/>
      <c r="H561" s="5"/>
      <c r="I561" s="35"/>
      <c r="J561" s="35"/>
      <c r="M561" s="5"/>
      <c r="N561" s="5"/>
      <c r="O561" s="5"/>
      <c r="P561" s="5"/>
      <c r="T561" s="5"/>
      <c r="W561" s="5"/>
      <c r="X561" s="5"/>
    </row>
    <row r="562">
      <c r="A562" s="33"/>
      <c r="F562" s="5"/>
      <c r="G562" s="5"/>
      <c r="H562" s="5"/>
      <c r="I562" s="35"/>
      <c r="J562" s="35"/>
      <c r="M562" s="5"/>
      <c r="N562" s="5"/>
      <c r="O562" s="5"/>
      <c r="P562" s="5"/>
      <c r="T562" s="5"/>
      <c r="W562" s="5"/>
      <c r="X562" s="5"/>
    </row>
    <row r="563">
      <c r="A563" s="33"/>
      <c r="F563" s="5"/>
      <c r="G563" s="5"/>
      <c r="H563" s="5"/>
      <c r="I563" s="35"/>
      <c r="J563" s="35"/>
      <c r="M563" s="5"/>
      <c r="N563" s="5"/>
      <c r="O563" s="5"/>
      <c r="P563" s="5"/>
      <c r="T563" s="5"/>
      <c r="W563" s="5"/>
      <c r="X563" s="5"/>
    </row>
    <row r="564">
      <c r="A564" s="33"/>
      <c r="F564" s="5"/>
      <c r="G564" s="5"/>
      <c r="H564" s="5"/>
      <c r="I564" s="35"/>
      <c r="J564" s="35"/>
      <c r="M564" s="5"/>
      <c r="N564" s="5"/>
      <c r="O564" s="5"/>
      <c r="P564" s="5"/>
      <c r="T564" s="5"/>
      <c r="W564" s="5"/>
      <c r="X564" s="5"/>
    </row>
    <row r="565">
      <c r="A565" s="33"/>
      <c r="F565" s="5"/>
      <c r="G565" s="5"/>
      <c r="H565" s="5"/>
      <c r="I565" s="35"/>
      <c r="J565" s="35"/>
      <c r="M565" s="5"/>
      <c r="N565" s="5"/>
      <c r="O565" s="5"/>
      <c r="P565" s="5"/>
      <c r="T565" s="5"/>
      <c r="W565" s="5"/>
      <c r="X565" s="5"/>
    </row>
    <row r="566">
      <c r="A566" s="33"/>
      <c r="F566" s="5"/>
      <c r="G566" s="5"/>
      <c r="H566" s="5"/>
      <c r="I566" s="35"/>
      <c r="J566" s="35"/>
      <c r="M566" s="5"/>
      <c r="N566" s="5"/>
      <c r="O566" s="5"/>
      <c r="P566" s="5"/>
      <c r="T566" s="5"/>
      <c r="W566" s="5"/>
      <c r="X566" s="5"/>
    </row>
    <row r="567">
      <c r="A567" s="33"/>
      <c r="F567" s="5"/>
      <c r="G567" s="5"/>
      <c r="H567" s="5"/>
      <c r="I567" s="35"/>
      <c r="J567" s="35"/>
      <c r="M567" s="5"/>
      <c r="N567" s="5"/>
      <c r="O567" s="5"/>
      <c r="P567" s="5"/>
      <c r="T567" s="5"/>
      <c r="W567" s="5"/>
      <c r="X567" s="5"/>
    </row>
    <row r="568">
      <c r="A568" s="33"/>
      <c r="F568" s="5"/>
      <c r="G568" s="5"/>
      <c r="H568" s="5"/>
      <c r="I568" s="35"/>
      <c r="J568" s="35"/>
      <c r="M568" s="5"/>
      <c r="N568" s="5"/>
      <c r="O568" s="5"/>
      <c r="P568" s="5"/>
      <c r="T568" s="5"/>
      <c r="W568" s="5"/>
      <c r="X568" s="5"/>
    </row>
    <row r="569">
      <c r="A569" s="33"/>
      <c r="F569" s="5"/>
      <c r="G569" s="5"/>
      <c r="H569" s="5"/>
      <c r="I569" s="35"/>
      <c r="J569" s="35"/>
      <c r="M569" s="5"/>
      <c r="N569" s="5"/>
      <c r="O569" s="5"/>
      <c r="P569" s="5"/>
      <c r="T569" s="5"/>
      <c r="W569" s="5"/>
      <c r="X569" s="5"/>
    </row>
    <row r="570">
      <c r="A570" s="33"/>
      <c r="F570" s="5"/>
      <c r="G570" s="5"/>
      <c r="H570" s="5"/>
      <c r="I570" s="35"/>
      <c r="J570" s="35"/>
      <c r="M570" s="5"/>
      <c r="N570" s="5"/>
      <c r="O570" s="5"/>
      <c r="P570" s="5"/>
      <c r="T570" s="5"/>
      <c r="W570" s="5"/>
      <c r="X570" s="5"/>
    </row>
    <row r="571">
      <c r="A571" s="33"/>
      <c r="F571" s="5"/>
      <c r="G571" s="5"/>
      <c r="H571" s="5"/>
      <c r="I571" s="35"/>
      <c r="J571" s="35"/>
      <c r="M571" s="5"/>
      <c r="N571" s="5"/>
      <c r="O571" s="5"/>
      <c r="P571" s="5"/>
      <c r="T571" s="5"/>
      <c r="W571" s="5"/>
      <c r="X571" s="5"/>
    </row>
    <row r="572">
      <c r="A572" s="33"/>
      <c r="F572" s="5"/>
      <c r="G572" s="5"/>
      <c r="H572" s="5"/>
      <c r="I572" s="35"/>
      <c r="J572" s="35"/>
      <c r="M572" s="5"/>
      <c r="N572" s="5"/>
      <c r="O572" s="5"/>
      <c r="P572" s="5"/>
      <c r="T572" s="5"/>
      <c r="W572" s="5"/>
      <c r="X572" s="5"/>
    </row>
    <row r="573">
      <c r="A573" s="33"/>
      <c r="F573" s="5"/>
      <c r="G573" s="5"/>
      <c r="H573" s="5"/>
      <c r="I573" s="35"/>
      <c r="J573" s="35"/>
      <c r="M573" s="5"/>
      <c r="N573" s="5"/>
      <c r="O573" s="5"/>
      <c r="P573" s="5"/>
      <c r="T573" s="5"/>
      <c r="W573" s="5"/>
      <c r="X573" s="5"/>
    </row>
    <row r="574">
      <c r="A574" s="33"/>
      <c r="F574" s="5"/>
      <c r="G574" s="5"/>
      <c r="H574" s="5"/>
      <c r="I574" s="35"/>
      <c r="J574" s="35"/>
      <c r="M574" s="5"/>
      <c r="N574" s="5"/>
      <c r="O574" s="5"/>
      <c r="P574" s="5"/>
      <c r="T574" s="5"/>
      <c r="W574" s="5"/>
      <c r="X574" s="5"/>
    </row>
    <row r="575">
      <c r="A575" s="33"/>
      <c r="F575" s="5"/>
      <c r="G575" s="5"/>
      <c r="H575" s="5"/>
      <c r="I575" s="35"/>
      <c r="J575" s="35"/>
      <c r="M575" s="5"/>
      <c r="N575" s="5"/>
      <c r="O575" s="5"/>
      <c r="P575" s="5"/>
      <c r="T575" s="5"/>
      <c r="W575" s="5"/>
      <c r="X575" s="5"/>
    </row>
    <row r="576">
      <c r="A576" s="33"/>
      <c r="F576" s="5"/>
      <c r="G576" s="5"/>
      <c r="H576" s="5"/>
      <c r="I576" s="35"/>
      <c r="J576" s="35"/>
      <c r="M576" s="5"/>
      <c r="N576" s="5"/>
      <c r="O576" s="5"/>
      <c r="P576" s="5"/>
      <c r="T576" s="5"/>
      <c r="W576" s="5"/>
      <c r="X576" s="5"/>
    </row>
    <row r="577">
      <c r="A577" s="33"/>
      <c r="F577" s="5"/>
      <c r="G577" s="5"/>
      <c r="H577" s="5"/>
      <c r="I577" s="35"/>
      <c r="J577" s="35"/>
      <c r="M577" s="5"/>
      <c r="N577" s="5"/>
      <c r="O577" s="5"/>
      <c r="P577" s="5"/>
      <c r="T577" s="5"/>
      <c r="W577" s="5"/>
      <c r="X577" s="5"/>
    </row>
    <row r="578">
      <c r="A578" s="33"/>
      <c r="F578" s="5"/>
      <c r="G578" s="5"/>
      <c r="H578" s="5"/>
      <c r="I578" s="35"/>
      <c r="J578" s="35"/>
      <c r="M578" s="5"/>
      <c r="N578" s="5"/>
      <c r="O578" s="5"/>
      <c r="P578" s="5"/>
      <c r="T578" s="5"/>
      <c r="W578" s="5"/>
      <c r="X578" s="5"/>
    </row>
    <row r="579">
      <c r="A579" s="33"/>
      <c r="F579" s="5"/>
      <c r="G579" s="5"/>
      <c r="H579" s="5"/>
      <c r="I579" s="35"/>
      <c r="J579" s="35"/>
      <c r="M579" s="5"/>
      <c r="N579" s="5"/>
      <c r="O579" s="5"/>
      <c r="P579" s="5"/>
      <c r="T579" s="5"/>
      <c r="W579" s="5"/>
      <c r="X579" s="5"/>
    </row>
    <row r="580">
      <c r="A580" s="33"/>
      <c r="F580" s="5"/>
      <c r="G580" s="5"/>
      <c r="H580" s="5"/>
      <c r="I580" s="35"/>
      <c r="J580" s="35"/>
      <c r="M580" s="5"/>
      <c r="N580" s="5"/>
      <c r="O580" s="5"/>
      <c r="P580" s="5"/>
      <c r="T580" s="5"/>
      <c r="W580" s="5"/>
      <c r="X580" s="5"/>
    </row>
    <row r="581">
      <c r="A581" s="33"/>
      <c r="F581" s="5"/>
      <c r="G581" s="5"/>
      <c r="H581" s="5"/>
      <c r="I581" s="35"/>
      <c r="J581" s="35"/>
      <c r="M581" s="5"/>
      <c r="N581" s="5"/>
      <c r="O581" s="5"/>
      <c r="P581" s="5"/>
      <c r="T581" s="5"/>
      <c r="W581" s="5"/>
      <c r="X581" s="5"/>
    </row>
    <row r="582">
      <c r="A582" s="33"/>
      <c r="F582" s="5"/>
      <c r="G582" s="5"/>
      <c r="H582" s="5"/>
      <c r="I582" s="35"/>
      <c r="J582" s="35"/>
      <c r="M582" s="5"/>
      <c r="N582" s="5"/>
      <c r="O582" s="5"/>
      <c r="P582" s="5"/>
      <c r="T582" s="5"/>
      <c r="W582" s="5"/>
      <c r="X582" s="5"/>
    </row>
    <row r="583">
      <c r="A583" s="33"/>
      <c r="F583" s="5"/>
      <c r="G583" s="5"/>
      <c r="H583" s="5"/>
      <c r="I583" s="35"/>
      <c r="J583" s="35"/>
      <c r="M583" s="5"/>
      <c r="N583" s="5"/>
      <c r="O583" s="5"/>
      <c r="P583" s="5"/>
      <c r="T583" s="5"/>
      <c r="W583" s="5"/>
      <c r="X583" s="5"/>
    </row>
    <row r="584">
      <c r="A584" s="33"/>
      <c r="F584" s="5"/>
      <c r="G584" s="5"/>
      <c r="H584" s="5"/>
      <c r="I584" s="35"/>
      <c r="J584" s="35"/>
      <c r="M584" s="5"/>
      <c r="N584" s="5"/>
      <c r="O584" s="5"/>
      <c r="P584" s="5"/>
      <c r="T584" s="5"/>
      <c r="W584" s="5"/>
      <c r="X584" s="5"/>
    </row>
    <row r="585">
      <c r="A585" s="33"/>
      <c r="F585" s="5"/>
      <c r="G585" s="5"/>
      <c r="H585" s="5"/>
      <c r="I585" s="35"/>
      <c r="J585" s="35"/>
      <c r="M585" s="5"/>
      <c r="N585" s="5"/>
      <c r="O585" s="5"/>
      <c r="P585" s="5"/>
      <c r="T585" s="5"/>
      <c r="W585" s="5"/>
      <c r="X585" s="5"/>
    </row>
    <row r="586">
      <c r="A586" s="33"/>
      <c r="F586" s="5"/>
      <c r="G586" s="5"/>
      <c r="H586" s="5"/>
      <c r="I586" s="35"/>
      <c r="J586" s="35"/>
      <c r="M586" s="5"/>
      <c r="N586" s="5"/>
      <c r="O586" s="5"/>
      <c r="P586" s="5"/>
      <c r="T586" s="5"/>
      <c r="W586" s="5"/>
      <c r="X586" s="5"/>
    </row>
    <row r="587">
      <c r="A587" s="33"/>
      <c r="F587" s="5"/>
      <c r="G587" s="5"/>
      <c r="H587" s="5"/>
      <c r="I587" s="35"/>
      <c r="J587" s="35"/>
      <c r="M587" s="5"/>
      <c r="N587" s="5"/>
      <c r="O587" s="5"/>
      <c r="P587" s="5"/>
      <c r="T587" s="5"/>
      <c r="W587" s="5"/>
      <c r="X587" s="5"/>
    </row>
    <row r="588">
      <c r="A588" s="33"/>
      <c r="F588" s="5"/>
      <c r="G588" s="5"/>
      <c r="H588" s="5"/>
      <c r="I588" s="35"/>
      <c r="J588" s="35"/>
      <c r="M588" s="5"/>
      <c r="N588" s="5"/>
      <c r="O588" s="5"/>
      <c r="P588" s="5"/>
      <c r="T588" s="5"/>
      <c r="W588" s="5"/>
      <c r="X588" s="5"/>
    </row>
    <row r="589">
      <c r="A589" s="33"/>
      <c r="F589" s="5"/>
      <c r="G589" s="5"/>
      <c r="H589" s="5"/>
      <c r="I589" s="35"/>
      <c r="J589" s="35"/>
      <c r="M589" s="5"/>
      <c r="N589" s="5"/>
      <c r="O589" s="5"/>
      <c r="P589" s="5"/>
      <c r="T589" s="5"/>
      <c r="W589" s="5"/>
      <c r="X589" s="5"/>
    </row>
    <row r="590">
      <c r="A590" s="33"/>
      <c r="F590" s="5"/>
      <c r="G590" s="5"/>
      <c r="H590" s="5"/>
      <c r="I590" s="35"/>
      <c r="J590" s="35"/>
      <c r="M590" s="5"/>
      <c r="N590" s="5"/>
      <c r="O590" s="5"/>
      <c r="P590" s="5"/>
      <c r="T590" s="5"/>
      <c r="W590" s="5"/>
      <c r="X590" s="5"/>
    </row>
    <row r="591">
      <c r="A591" s="33"/>
      <c r="F591" s="5"/>
      <c r="G591" s="5"/>
      <c r="H591" s="5"/>
      <c r="I591" s="35"/>
      <c r="J591" s="35"/>
      <c r="M591" s="5"/>
      <c r="N591" s="5"/>
      <c r="O591" s="5"/>
      <c r="P591" s="5"/>
      <c r="T591" s="5"/>
      <c r="W591" s="5"/>
      <c r="X591" s="5"/>
    </row>
    <row r="592">
      <c r="A592" s="33"/>
      <c r="F592" s="5"/>
      <c r="G592" s="5"/>
      <c r="H592" s="5"/>
      <c r="I592" s="35"/>
      <c r="J592" s="35"/>
      <c r="M592" s="5"/>
      <c r="N592" s="5"/>
      <c r="O592" s="5"/>
      <c r="P592" s="5"/>
      <c r="T592" s="5"/>
      <c r="W592" s="5"/>
      <c r="X592" s="5"/>
    </row>
    <row r="593">
      <c r="A593" s="33"/>
      <c r="F593" s="5"/>
      <c r="G593" s="5"/>
      <c r="H593" s="5"/>
      <c r="I593" s="35"/>
      <c r="J593" s="35"/>
      <c r="M593" s="5"/>
      <c r="N593" s="5"/>
      <c r="O593" s="5"/>
      <c r="P593" s="5"/>
      <c r="T593" s="5"/>
      <c r="W593" s="5"/>
      <c r="X593" s="5"/>
    </row>
    <row r="594">
      <c r="A594" s="33"/>
      <c r="F594" s="5"/>
      <c r="G594" s="5"/>
      <c r="H594" s="5"/>
      <c r="I594" s="35"/>
      <c r="J594" s="35"/>
      <c r="M594" s="5"/>
      <c r="N594" s="5"/>
      <c r="O594" s="5"/>
      <c r="P594" s="5"/>
      <c r="T594" s="5"/>
      <c r="W594" s="5"/>
      <c r="X594" s="5"/>
    </row>
    <row r="595">
      <c r="A595" s="33"/>
      <c r="F595" s="5"/>
      <c r="G595" s="5"/>
      <c r="H595" s="5"/>
      <c r="I595" s="35"/>
      <c r="J595" s="35"/>
      <c r="M595" s="5"/>
      <c r="N595" s="5"/>
      <c r="O595" s="5"/>
      <c r="P595" s="5"/>
      <c r="T595" s="5"/>
      <c r="W595" s="5"/>
      <c r="X595" s="5"/>
    </row>
    <row r="596">
      <c r="A596" s="33"/>
      <c r="F596" s="5"/>
      <c r="G596" s="5"/>
      <c r="H596" s="5"/>
      <c r="I596" s="35"/>
      <c r="J596" s="35"/>
      <c r="M596" s="5"/>
      <c r="N596" s="5"/>
      <c r="O596" s="5"/>
      <c r="P596" s="5"/>
      <c r="T596" s="5"/>
      <c r="W596" s="5"/>
      <c r="X596" s="5"/>
    </row>
    <row r="597">
      <c r="A597" s="33"/>
      <c r="F597" s="5"/>
      <c r="G597" s="5"/>
      <c r="H597" s="5"/>
      <c r="I597" s="35"/>
      <c r="J597" s="35"/>
      <c r="M597" s="5"/>
      <c r="N597" s="5"/>
      <c r="O597" s="5"/>
      <c r="P597" s="5"/>
      <c r="T597" s="5"/>
      <c r="W597" s="5"/>
      <c r="X597" s="5"/>
    </row>
    <row r="598">
      <c r="A598" s="33"/>
      <c r="F598" s="5"/>
      <c r="G598" s="5"/>
      <c r="H598" s="5"/>
      <c r="I598" s="35"/>
      <c r="J598" s="35"/>
      <c r="M598" s="5"/>
      <c r="N598" s="5"/>
      <c r="O598" s="5"/>
      <c r="P598" s="5"/>
      <c r="T598" s="5"/>
      <c r="W598" s="5"/>
      <c r="X598" s="5"/>
    </row>
    <row r="599">
      <c r="A599" s="33"/>
      <c r="F599" s="5"/>
      <c r="G599" s="5"/>
      <c r="H599" s="5"/>
      <c r="I599" s="35"/>
      <c r="J599" s="35"/>
      <c r="M599" s="5"/>
      <c r="N599" s="5"/>
      <c r="O599" s="5"/>
      <c r="P599" s="5"/>
      <c r="T599" s="5"/>
      <c r="W599" s="5"/>
      <c r="X599" s="5"/>
    </row>
    <row r="600">
      <c r="A600" s="33"/>
      <c r="F600" s="5"/>
      <c r="G600" s="5"/>
      <c r="H600" s="5"/>
      <c r="I600" s="35"/>
      <c r="J600" s="35"/>
      <c r="M600" s="5"/>
      <c r="N600" s="5"/>
      <c r="O600" s="5"/>
      <c r="P600" s="5"/>
      <c r="T600" s="5"/>
      <c r="W600" s="5"/>
      <c r="X600" s="5"/>
    </row>
    <row r="601">
      <c r="A601" s="33"/>
      <c r="F601" s="5"/>
      <c r="G601" s="5"/>
      <c r="H601" s="5"/>
      <c r="I601" s="35"/>
      <c r="J601" s="35"/>
      <c r="M601" s="5"/>
      <c r="N601" s="5"/>
      <c r="O601" s="5"/>
      <c r="P601" s="5"/>
      <c r="T601" s="5"/>
      <c r="W601" s="5"/>
      <c r="X601" s="5"/>
    </row>
    <row r="602">
      <c r="A602" s="33"/>
      <c r="F602" s="5"/>
      <c r="G602" s="5"/>
      <c r="H602" s="5"/>
      <c r="I602" s="35"/>
      <c r="J602" s="35"/>
      <c r="M602" s="5"/>
      <c r="N602" s="5"/>
      <c r="O602" s="5"/>
      <c r="P602" s="5"/>
      <c r="T602" s="5"/>
      <c r="W602" s="5"/>
      <c r="X602" s="5"/>
    </row>
    <row r="603">
      <c r="A603" s="33"/>
      <c r="F603" s="5"/>
      <c r="G603" s="5"/>
      <c r="H603" s="5"/>
      <c r="I603" s="35"/>
      <c r="J603" s="35"/>
      <c r="M603" s="5"/>
      <c r="N603" s="5"/>
      <c r="O603" s="5"/>
      <c r="P603" s="5"/>
      <c r="T603" s="5"/>
      <c r="W603" s="5"/>
      <c r="X603" s="5"/>
    </row>
    <row r="604">
      <c r="A604" s="33"/>
      <c r="F604" s="5"/>
      <c r="G604" s="5"/>
      <c r="H604" s="5"/>
      <c r="I604" s="35"/>
      <c r="J604" s="35"/>
      <c r="M604" s="5"/>
      <c r="N604" s="5"/>
      <c r="O604" s="5"/>
      <c r="P604" s="5"/>
      <c r="T604" s="5"/>
      <c r="W604" s="5"/>
      <c r="X604" s="5"/>
    </row>
    <row r="605">
      <c r="A605" s="33"/>
      <c r="F605" s="5"/>
      <c r="G605" s="5"/>
      <c r="H605" s="5"/>
      <c r="I605" s="35"/>
      <c r="J605" s="35"/>
      <c r="M605" s="5"/>
      <c r="N605" s="5"/>
      <c r="O605" s="5"/>
      <c r="P605" s="5"/>
      <c r="T605" s="5"/>
      <c r="W605" s="5"/>
      <c r="X605" s="5"/>
    </row>
    <row r="606">
      <c r="A606" s="33"/>
      <c r="F606" s="5"/>
      <c r="G606" s="5"/>
      <c r="H606" s="5"/>
      <c r="I606" s="35"/>
      <c r="J606" s="35"/>
      <c r="M606" s="5"/>
      <c r="N606" s="5"/>
      <c r="O606" s="5"/>
      <c r="P606" s="5"/>
      <c r="T606" s="5"/>
      <c r="W606" s="5"/>
      <c r="X606" s="5"/>
    </row>
    <row r="607">
      <c r="A607" s="33"/>
      <c r="F607" s="5"/>
      <c r="G607" s="5"/>
      <c r="H607" s="5"/>
      <c r="I607" s="35"/>
      <c r="J607" s="35"/>
      <c r="M607" s="5"/>
      <c r="N607" s="5"/>
      <c r="O607" s="5"/>
      <c r="P607" s="5"/>
      <c r="T607" s="5"/>
      <c r="W607" s="5"/>
      <c r="X607" s="5"/>
    </row>
    <row r="608">
      <c r="A608" s="33"/>
      <c r="F608" s="5"/>
      <c r="G608" s="5"/>
      <c r="H608" s="5"/>
      <c r="I608" s="35"/>
      <c r="J608" s="35"/>
      <c r="M608" s="5"/>
      <c r="N608" s="5"/>
      <c r="O608" s="5"/>
      <c r="P608" s="5"/>
      <c r="T608" s="5"/>
      <c r="W608" s="5"/>
      <c r="X608" s="5"/>
    </row>
    <row r="609">
      <c r="A609" s="33"/>
      <c r="F609" s="5"/>
      <c r="G609" s="5"/>
      <c r="H609" s="5"/>
      <c r="I609" s="35"/>
      <c r="J609" s="35"/>
      <c r="M609" s="5"/>
      <c r="N609" s="5"/>
      <c r="O609" s="5"/>
      <c r="P609" s="5"/>
      <c r="T609" s="5"/>
      <c r="W609" s="5"/>
      <c r="X609" s="5"/>
    </row>
    <row r="610">
      <c r="A610" s="33"/>
      <c r="F610" s="5"/>
      <c r="G610" s="5"/>
      <c r="H610" s="5"/>
      <c r="I610" s="35"/>
      <c r="J610" s="35"/>
      <c r="M610" s="5"/>
      <c r="N610" s="5"/>
      <c r="O610" s="5"/>
      <c r="P610" s="5"/>
      <c r="T610" s="5"/>
      <c r="W610" s="5"/>
      <c r="X610" s="5"/>
    </row>
    <row r="611">
      <c r="A611" s="33"/>
      <c r="F611" s="5"/>
      <c r="G611" s="5"/>
      <c r="H611" s="5"/>
      <c r="I611" s="35"/>
      <c r="J611" s="35"/>
      <c r="M611" s="5"/>
      <c r="N611" s="5"/>
      <c r="O611" s="5"/>
      <c r="P611" s="5"/>
      <c r="T611" s="5"/>
      <c r="W611" s="5"/>
      <c r="X611" s="5"/>
    </row>
    <row r="612">
      <c r="A612" s="33"/>
      <c r="F612" s="5"/>
      <c r="G612" s="5"/>
      <c r="H612" s="5"/>
      <c r="I612" s="35"/>
      <c r="J612" s="35"/>
      <c r="M612" s="5"/>
      <c r="N612" s="5"/>
      <c r="O612" s="5"/>
      <c r="P612" s="5"/>
      <c r="T612" s="5"/>
      <c r="W612" s="5"/>
      <c r="X612" s="5"/>
    </row>
    <row r="613">
      <c r="A613" s="33"/>
      <c r="F613" s="5"/>
      <c r="G613" s="5"/>
      <c r="H613" s="5"/>
      <c r="I613" s="35"/>
      <c r="J613" s="35"/>
      <c r="M613" s="5"/>
      <c r="N613" s="5"/>
      <c r="O613" s="5"/>
      <c r="P613" s="5"/>
      <c r="T613" s="5"/>
      <c r="W613" s="5"/>
      <c r="X613" s="5"/>
    </row>
    <row r="614">
      <c r="A614" s="33"/>
      <c r="F614" s="5"/>
      <c r="G614" s="5"/>
      <c r="H614" s="5"/>
      <c r="I614" s="35"/>
      <c r="J614" s="35"/>
      <c r="M614" s="5"/>
      <c r="N614" s="5"/>
      <c r="O614" s="5"/>
      <c r="P614" s="5"/>
      <c r="T614" s="5"/>
      <c r="W614" s="5"/>
      <c r="X614" s="5"/>
    </row>
    <row r="615">
      <c r="A615" s="33"/>
      <c r="F615" s="5"/>
      <c r="G615" s="5"/>
      <c r="H615" s="5"/>
      <c r="I615" s="35"/>
      <c r="J615" s="35"/>
      <c r="M615" s="5"/>
      <c r="N615" s="5"/>
      <c r="O615" s="5"/>
      <c r="P615" s="5"/>
      <c r="T615" s="5"/>
      <c r="W615" s="5"/>
      <c r="X615" s="5"/>
    </row>
    <row r="616">
      <c r="A616" s="33"/>
      <c r="F616" s="5"/>
      <c r="G616" s="5"/>
      <c r="H616" s="5"/>
      <c r="I616" s="35"/>
      <c r="J616" s="35"/>
      <c r="M616" s="5"/>
      <c r="N616" s="5"/>
      <c r="O616" s="5"/>
      <c r="P616" s="5"/>
      <c r="T616" s="5"/>
      <c r="W616" s="5"/>
      <c r="X616" s="5"/>
    </row>
    <row r="617">
      <c r="A617" s="33"/>
      <c r="F617" s="5"/>
      <c r="G617" s="5"/>
      <c r="H617" s="5"/>
      <c r="I617" s="35"/>
      <c r="J617" s="35"/>
      <c r="M617" s="5"/>
      <c r="N617" s="5"/>
      <c r="O617" s="5"/>
      <c r="P617" s="5"/>
      <c r="T617" s="5"/>
      <c r="W617" s="5"/>
      <c r="X617" s="5"/>
    </row>
    <row r="618">
      <c r="A618" s="33"/>
      <c r="F618" s="5"/>
      <c r="G618" s="5"/>
      <c r="H618" s="5"/>
      <c r="I618" s="35"/>
      <c r="J618" s="35"/>
      <c r="M618" s="5"/>
      <c r="N618" s="5"/>
      <c r="O618" s="5"/>
      <c r="P618" s="5"/>
      <c r="T618" s="5"/>
      <c r="W618" s="5"/>
      <c r="X618" s="5"/>
    </row>
    <row r="619">
      <c r="A619" s="33"/>
      <c r="F619" s="5"/>
      <c r="G619" s="5"/>
      <c r="H619" s="5"/>
      <c r="I619" s="35"/>
      <c r="J619" s="35"/>
      <c r="M619" s="5"/>
      <c r="N619" s="5"/>
      <c r="O619" s="5"/>
      <c r="P619" s="5"/>
      <c r="T619" s="5"/>
      <c r="W619" s="5"/>
      <c r="X619" s="5"/>
    </row>
    <row r="620">
      <c r="A620" s="33"/>
      <c r="F620" s="5"/>
      <c r="G620" s="5"/>
      <c r="H620" s="5"/>
      <c r="I620" s="35"/>
      <c r="J620" s="35"/>
      <c r="M620" s="5"/>
      <c r="N620" s="5"/>
      <c r="O620" s="5"/>
      <c r="P620" s="5"/>
      <c r="T620" s="5"/>
      <c r="W620" s="5"/>
      <c r="X620" s="5"/>
    </row>
    <row r="621">
      <c r="A621" s="33"/>
      <c r="F621" s="5"/>
      <c r="G621" s="5"/>
      <c r="H621" s="5"/>
      <c r="I621" s="35"/>
      <c r="J621" s="35"/>
      <c r="M621" s="5"/>
      <c r="N621" s="5"/>
      <c r="O621" s="5"/>
      <c r="P621" s="5"/>
      <c r="T621" s="5"/>
      <c r="W621" s="5"/>
      <c r="X621" s="5"/>
    </row>
    <row r="622">
      <c r="A622" s="33"/>
      <c r="F622" s="5"/>
      <c r="G622" s="5"/>
      <c r="H622" s="5"/>
      <c r="I622" s="35"/>
      <c r="J622" s="35"/>
      <c r="M622" s="5"/>
      <c r="N622" s="5"/>
      <c r="O622" s="5"/>
      <c r="P622" s="5"/>
      <c r="T622" s="5"/>
      <c r="W622" s="5"/>
      <c r="X622" s="5"/>
    </row>
    <row r="623">
      <c r="A623" s="33"/>
      <c r="F623" s="5"/>
      <c r="G623" s="5"/>
      <c r="H623" s="5"/>
      <c r="I623" s="35"/>
      <c r="J623" s="35"/>
      <c r="M623" s="5"/>
      <c r="N623" s="5"/>
      <c r="O623" s="5"/>
      <c r="P623" s="5"/>
      <c r="T623" s="5"/>
      <c r="W623" s="5"/>
      <c r="X623" s="5"/>
    </row>
    <row r="624">
      <c r="A624" s="33"/>
      <c r="F624" s="5"/>
      <c r="G624" s="5"/>
      <c r="H624" s="5"/>
      <c r="I624" s="35"/>
      <c r="J624" s="35"/>
      <c r="M624" s="5"/>
      <c r="N624" s="5"/>
      <c r="O624" s="5"/>
      <c r="P624" s="5"/>
      <c r="T624" s="5"/>
      <c r="W624" s="5"/>
      <c r="X624" s="5"/>
    </row>
    <row r="625">
      <c r="A625" s="33"/>
      <c r="F625" s="5"/>
      <c r="G625" s="5"/>
      <c r="H625" s="5"/>
      <c r="I625" s="35"/>
      <c r="J625" s="35"/>
      <c r="M625" s="5"/>
      <c r="N625" s="5"/>
      <c r="O625" s="5"/>
      <c r="P625" s="5"/>
      <c r="T625" s="5"/>
      <c r="W625" s="5"/>
      <c r="X625" s="5"/>
    </row>
    <row r="626">
      <c r="A626" s="33"/>
      <c r="F626" s="5"/>
      <c r="G626" s="5"/>
      <c r="H626" s="5"/>
      <c r="I626" s="35"/>
      <c r="J626" s="35"/>
      <c r="M626" s="5"/>
      <c r="N626" s="5"/>
      <c r="O626" s="5"/>
      <c r="P626" s="5"/>
      <c r="T626" s="5"/>
      <c r="W626" s="5"/>
      <c r="X626" s="5"/>
    </row>
    <row r="627">
      <c r="A627" s="33"/>
      <c r="F627" s="5"/>
      <c r="G627" s="5"/>
      <c r="H627" s="5"/>
      <c r="I627" s="35"/>
      <c r="J627" s="35"/>
      <c r="M627" s="5"/>
      <c r="N627" s="5"/>
      <c r="O627" s="5"/>
      <c r="P627" s="5"/>
      <c r="T627" s="5"/>
      <c r="W627" s="5"/>
      <c r="X627" s="5"/>
    </row>
    <row r="628">
      <c r="A628" s="33"/>
      <c r="F628" s="5"/>
      <c r="G628" s="5"/>
      <c r="H628" s="5"/>
      <c r="I628" s="35"/>
      <c r="J628" s="35"/>
      <c r="M628" s="5"/>
      <c r="N628" s="5"/>
      <c r="O628" s="5"/>
      <c r="P628" s="5"/>
      <c r="T628" s="5"/>
      <c r="W628" s="5"/>
      <c r="X628" s="5"/>
    </row>
    <row r="629">
      <c r="A629" s="33"/>
      <c r="F629" s="5"/>
      <c r="G629" s="5"/>
      <c r="H629" s="5"/>
      <c r="I629" s="35"/>
      <c r="J629" s="35"/>
      <c r="M629" s="5"/>
      <c r="N629" s="5"/>
      <c r="O629" s="5"/>
      <c r="P629" s="5"/>
      <c r="T629" s="5"/>
      <c r="W629" s="5"/>
      <c r="X629" s="5"/>
    </row>
    <row r="630">
      <c r="A630" s="33"/>
      <c r="F630" s="5"/>
      <c r="G630" s="5"/>
      <c r="H630" s="5"/>
      <c r="I630" s="35"/>
      <c r="J630" s="35"/>
      <c r="M630" s="5"/>
      <c r="N630" s="5"/>
      <c r="O630" s="5"/>
      <c r="P630" s="5"/>
      <c r="T630" s="5"/>
      <c r="W630" s="5"/>
      <c r="X630" s="5"/>
    </row>
    <row r="631">
      <c r="A631" s="33"/>
      <c r="F631" s="5"/>
      <c r="G631" s="5"/>
      <c r="H631" s="5"/>
      <c r="I631" s="35"/>
      <c r="J631" s="35"/>
      <c r="M631" s="5"/>
      <c r="N631" s="5"/>
      <c r="O631" s="5"/>
      <c r="P631" s="5"/>
      <c r="T631" s="5"/>
      <c r="W631" s="5"/>
      <c r="X631" s="5"/>
    </row>
    <row r="632">
      <c r="A632" s="33"/>
      <c r="F632" s="5"/>
      <c r="G632" s="5"/>
      <c r="H632" s="5"/>
      <c r="I632" s="35"/>
      <c r="J632" s="35"/>
      <c r="M632" s="5"/>
      <c r="N632" s="5"/>
      <c r="O632" s="5"/>
      <c r="P632" s="5"/>
      <c r="T632" s="5"/>
      <c r="W632" s="5"/>
      <c r="X632" s="5"/>
    </row>
    <row r="633">
      <c r="A633" s="33"/>
      <c r="F633" s="5"/>
      <c r="G633" s="5"/>
      <c r="H633" s="5"/>
      <c r="I633" s="35"/>
      <c r="J633" s="35"/>
      <c r="M633" s="5"/>
      <c r="N633" s="5"/>
      <c r="O633" s="5"/>
      <c r="P633" s="5"/>
      <c r="T633" s="5"/>
      <c r="W633" s="5"/>
      <c r="X633" s="5"/>
    </row>
    <row r="634">
      <c r="A634" s="33"/>
      <c r="F634" s="5"/>
      <c r="G634" s="5"/>
      <c r="H634" s="5"/>
      <c r="I634" s="35"/>
      <c r="J634" s="35"/>
      <c r="M634" s="5"/>
      <c r="N634" s="5"/>
      <c r="O634" s="5"/>
      <c r="P634" s="5"/>
      <c r="T634" s="5"/>
      <c r="W634" s="5"/>
      <c r="X634" s="5"/>
    </row>
    <row r="635">
      <c r="A635" s="33"/>
      <c r="F635" s="5"/>
      <c r="G635" s="5"/>
      <c r="H635" s="5"/>
      <c r="I635" s="35"/>
      <c r="J635" s="35"/>
      <c r="M635" s="5"/>
      <c r="N635" s="5"/>
      <c r="O635" s="5"/>
      <c r="P635" s="5"/>
      <c r="T635" s="5"/>
      <c r="W635" s="5"/>
      <c r="X635" s="5"/>
    </row>
    <row r="636">
      <c r="A636" s="33"/>
      <c r="F636" s="5"/>
      <c r="G636" s="5"/>
      <c r="H636" s="5"/>
      <c r="I636" s="35"/>
      <c r="J636" s="35"/>
      <c r="M636" s="5"/>
      <c r="N636" s="5"/>
      <c r="O636" s="5"/>
      <c r="P636" s="5"/>
      <c r="T636" s="5"/>
      <c r="W636" s="5"/>
      <c r="X636" s="5"/>
    </row>
    <row r="637">
      <c r="A637" s="33"/>
      <c r="F637" s="5"/>
      <c r="G637" s="5"/>
      <c r="H637" s="5"/>
      <c r="I637" s="35"/>
      <c r="J637" s="35"/>
      <c r="M637" s="5"/>
      <c r="N637" s="5"/>
      <c r="O637" s="5"/>
      <c r="P637" s="5"/>
      <c r="T637" s="5"/>
      <c r="W637" s="5"/>
      <c r="X637" s="5"/>
    </row>
    <row r="638">
      <c r="A638" s="33"/>
      <c r="F638" s="5"/>
      <c r="G638" s="5"/>
      <c r="H638" s="5"/>
      <c r="I638" s="35"/>
      <c r="J638" s="35"/>
      <c r="M638" s="5"/>
      <c r="N638" s="5"/>
      <c r="O638" s="5"/>
      <c r="P638" s="5"/>
      <c r="T638" s="5"/>
      <c r="W638" s="5"/>
      <c r="X638" s="5"/>
    </row>
    <row r="639">
      <c r="A639" s="33"/>
      <c r="F639" s="5"/>
      <c r="G639" s="5"/>
      <c r="H639" s="5"/>
      <c r="I639" s="35"/>
      <c r="J639" s="35"/>
      <c r="M639" s="5"/>
      <c r="N639" s="5"/>
      <c r="O639" s="5"/>
      <c r="P639" s="5"/>
      <c r="T639" s="5"/>
      <c r="W639" s="5"/>
      <c r="X639" s="5"/>
    </row>
    <row r="640">
      <c r="A640" s="33"/>
      <c r="F640" s="5"/>
      <c r="G640" s="5"/>
      <c r="H640" s="5"/>
      <c r="I640" s="35"/>
      <c r="J640" s="35"/>
      <c r="M640" s="5"/>
      <c r="N640" s="5"/>
      <c r="O640" s="5"/>
      <c r="P640" s="5"/>
      <c r="T640" s="5"/>
      <c r="W640" s="5"/>
      <c r="X640" s="5"/>
    </row>
    <row r="641">
      <c r="A641" s="33"/>
      <c r="F641" s="5"/>
      <c r="G641" s="5"/>
      <c r="H641" s="5"/>
      <c r="I641" s="35"/>
      <c r="J641" s="35"/>
      <c r="M641" s="5"/>
      <c r="N641" s="5"/>
      <c r="O641" s="5"/>
      <c r="P641" s="5"/>
      <c r="T641" s="5"/>
      <c r="W641" s="5"/>
      <c r="X641" s="5"/>
    </row>
    <row r="642">
      <c r="A642" s="33"/>
      <c r="F642" s="5"/>
      <c r="G642" s="5"/>
      <c r="H642" s="5"/>
      <c r="I642" s="35"/>
      <c r="J642" s="35"/>
      <c r="M642" s="5"/>
      <c r="N642" s="5"/>
      <c r="O642" s="5"/>
      <c r="P642" s="5"/>
      <c r="T642" s="5"/>
      <c r="W642" s="5"/>
      <c r="X642" s="5"/>
    </row>
    <row r="643">
      <c r="A643" s="33"/>
      <c r="F643" s="5"/>
      <c r="G643" s="5"/>
      <c r="H643" s="5"/>
      <c r="I643" s="35"/>
      <c r="J643" s="35"/>
      <c r="M643" s="5"/>
      <c r="N643" s="5"/>
      <c r="O643" s="5"/>
      <c r="P643" s="5"/>
      <c r="T643" s="5"/>
      <c r="W643" s="5"/>
      <c r="X643" s="5"/>
    </row>
    <row r="644">
      <c r="A644" s="33"/>
      <c r="F644" s="5"/>
      <c r="G644" s="5"/>
      <c r="H644" s="5"/>
      <c r="I644" s="35"/>
      <c r="J644" s="35"/>
      <c r="M644" s="5"/>
      <c r="N644" s="5"/>
      <c r="O644" s="5"/>
      <c r="P644" s="5"/>
      <c r="T644" s="5"/>
      <c r="W644" s="5"/>
      <c r="X644" s="5"/>
    </row>
    <row r="645">
      <c r="A645" s="33"/>
      <c r="F645" s="5"/>
      <c r="G645" s="5"/>
      <c r="H645" s="5"/>
      <c r="I645" s="35"/>
      <c r="J645" s="35"/>
      <c r="M645" s="5"/>
      <c r="N645" s="5"/>
      <c r="O645" s="5"/>
      <c r="P645" s="5"/>
      <c r="T645" s="5"/>
      <c r="W645" s="5"/>
      <c r="X645" s="5"/>
    </row>
    <row r="646">
      <c r="A646" s="33"/>
      <c r="F646" s="5"/>
      <c r="G646" s="5"/>
      <c r="H646" s="5"/>
      <c r="I646" s="35"/>
      <c r="J646" s="35"/>
      <c r="M646" s="5"/>
      <c r="N646" s="5"/>
      <c r="O646" s="5"/>
      <c r="P646" s="5"/>
      <c r="T646" s="5"/>
      <c r="W646" s="5"/>
      <c r="X646" s="5"/>
    </row>
    <row r="647">
      <c r="A647" s="33"/>
      <c r="F647" s="5"/>
      <c r="G647" s="5"/>
      <c r="H647" s="5"/>
      <c r="I647" s="35"/>
      <c r="J647" s="35"/>
      <c r="M647" s="5"/>
      <c r="N647" s="5"/>
      <c r="O647" s="5"/>
      <c r="P647" s="5"/>
      <c r="T647" s="5"/>
      <c r="W647" s="5"/>
      <c r="X647" s="5"/>
    </row>
    <row r="648">
      <c r="A648" s="33"/>
      <c r="F648" s="5"/>
      <c r="G648" s="5"/>
      <c r="H648" s="5"/>
      <c r="I648" s="35"/>
      <c r="J648" s="35"/>
      <c r="M648" s="5"/>
      <c r="N648" s="5"/>
      <c r="O648" s="5"/>
      <c r="P648" s="5"/>
      <c r="T648" s="5"/>
      <c r="W648" s="5"/>
      <c r="X648" s="5"/>
    </row>
    <row r="649">
      <c r="A649" s="33"/>
      <c r="F649" s="5"/>
      <c r="G649" s="5"/>
      <c r="H649" s="5"/>
      <c r="I649" s="35"/>
      <c r="J649" s="35"/>
      <c r="M649" s="5"/>
      <c r="N649" s="5"/>
      <c r="O649" s="5"/>
      <c r="P649" s="5"/>
      <c r="T649" s="5"/>
      <c r="W649" s="5"/>
      <c r="X649" s="5"/>
    </row>
    <row r="650">
      <c r="A650" s="33"/>
      <c r="F650" s="5"/>
      <c r="G650" s="5"/>
      <c r="H650" s="5"/>
      <c r="I650" s="35"/>
      <c r="J650" s="35"/>
      <c r="M650" s="5"/>
      <c r="N650" s="5"/>
      <c r="O650" s="5"/>
      <c r="P650" s="5"/>
      <c r="T650" s="5"/>
      <c r="W650" s="5"/>
      <c r="X650" s="5"/>
    </row>
    <row r="651">
      <c r="A651" s="33"/>
      <c r="F651" s="5"/>
      <c r="G651" s="5"/>
      <c r="H651" s="5"/>
      <c r="I651" s="35"/>
      <c r="J651" s="35"/>
      <c r="M651" s="5"/>
      <c r="N651" s="5"/>
      <c r="O651" s="5"/>
      <c r="P651" s="5"/>
      <c r="T651" s="5"/>
      <c r="W651" s="5"/>
      <c r="X651" s="5"/>
    </row>
    <row r="652">
      <c r="A652" s="33"/>
      <c r="F652" s="5"/>
      <c r="G652" s="5"/>
      <c r="H652" s="5"/>
      <c r="I652" s="35"/>
      <c r="J652" s="35"/>
      <c r="M652" s="5"/>
      <c r="N652" s="5"/>
      <c r="O652" s="5"/>
      <c r="P652" s="5"/>
      <c r="T652" s="5"/>
      <c r="W652" s="5"/>
      <c r="X652" s="5"/>
    </row>
    <row r="653">
      <c r="A653" s="33"/>
      <c r="F653" s="5"/>
      <c r="G653" s="5"/>
      <c r="H653" s="5"/>
      <c r="I653" s="35"/>
      <c r="J653" s="35"/>
      <c r="M653" s="5"/>
      <c r="N653" s="5"/>
      <c r="O653" s="5"/>
      <c r="P653" s="5"/>
      <c r="T653" s="5"/>
      <c r="W653" s="5"/>
      <c r="X653" s="5"/>
    </row>
    <row r="654">
      <c r="A654" s="33"/>
      <c r="F654" s="5"/>
      <c r="G654" s="5"/>
      <c r="H654" s="5"/>
      <c r="I654" s="35"/>
      <c r="J654" s="35"/>
      <c r="M654" s="5"/>
      <c r="N654" s="5"/>
      <c r="O654" s="5"/>
      <c r="P654" s="5"/>
      <c r="T654" s="5"/>
      <c r="W654" s="5"/>
      <c r="X654" s="5"/>
    </row>
    <row r="655">
      <c r="A655" s="33"/>
      <c r="F655" s="5"/>
      <c r="G655" s="5"/>
      <c r="H655" s="5"/>
      <c r="I655" s="35"/>
      <c r="J655" s="35"/>
      <c r="M655" s="5"/>
      <c r="N655" s="5"/>
      <c r="O655" s="5"/>
      <c r="P655" s="5"/>
      <c r="T655" s="5"/>
      <c r="W655" s="5"/>
      <c r="X655" s="5"/>
    </row>
    <row r="656">
      <c r="A656" s="33"/>
      <c r="F656" s="5"/>
      <c r="G656" s="5"/>
      <c r="H656" s="5"/>
      <c r="I656" s="35"/>
      <c r="J656" s="35"/>
      <c r="M656" s="5"/>
      <c r="N656" s="5"/>
      <c r="O656" s="5"/>
      <c r="P656" s="5"/>
      <c r="T656" s="5"/>
      <c r="W656" s="5"/>
      <c r="X656" s="5"/>
    </row>
    <row r="657">
      <c r="A657" s="33"/>
      <c r="F657" s="5"/>
      <c r="G657" s="5"/>
      <c r="H657" s="5"/>
      <c r="I657" s="35"/>
      <c r="J657" s="35"/>
      <c r="M657" s="5"/>
      <c r="N657" s="5"/>
      <c r="O657" s="5"/>
      <c r="P657" s="5"/>
      <c r="T657" s="5"/>
      <c r="W657" s="5"/>
      <c r="X657" s="5"/>
    </row>
    <row r="658">
      <c r="A658" s="33"/>
      <c r="F658" s="5"/>
      <c r="G658" s="5"/>
      <c r="H658" s="5"/>
      <c r="I658" s="35"/>
      <c r="J658" s="35"/>
      <c r="M658" s="5"/>
      <c r="N658" s="5"/>
      <c r="O658" s="5"/>
      <c r="P658" s="5"/>
      <c r="T658" s="5"/>
      <c r="W658" s="5"/>
      <c r="X658" s="5"/>
    </row>
    <row r="659">
      <c r="A659" s="33"/>
      <c r="F659" s="5"/>
      <c r="G659" s="5"/>
      <c r="H659" s="5"/>
      <c r="I659" s="35"/>
      <c r="J659" s="35"/>
      <c r="M659" s="5"/>
      <c r="N659" s="5"/>
      <c r="O659" s="5"/>
      <c r="P659" s="5"/>
      <c r="T659" s="5"/>
      <c r="W659" s="5"/>
      <c r="X659" s="5"/>
    </row>
    <row r="660">
      <c r="A660" s="33"/>
      <c r="F660" s="5"/>
      <c r="G660" s="5"/>
      <c r="H660" s="5"/>
      <c r="I660" s="35"/>
      <c r="J660" s="35"/>
      <c r="M660" s="5"/>
      <c r="N660" s="5"/>
      <c r="O660" s="5"/>
      <c r="P660" s="5"/>
      <c r="T660" s="5"/>
      <c r="W660" s="5"/>
      <c r="X660" s="5"/>
    </row>
    <row r="661">
      <c r="A661" s="33"/>
      <c r="F661" s="5"/>
      <c r="G661" s="5"/>
      <c r="H661" s="5"/>
      <c r="I661" s="35"/>
      <c r="J661" s="35"/>
      <c r="M661" s="5"/>
      <c r="N661" s="5"/>
      <c r="O661" s="5"/>
      <c r="P661" s="5"/>
      <c r="T661" s="5"/>
      <c r="W661" s="5"/>
      <c r="X661" s="5"/>
    </row>
    <row r="662">
      <c r="A662" s="33"/>
      <c r="F662" s="5"/>
      <c r="G662" s="5"/>
      <c r="H662" s="5"/>
      <c r="I662" s="35"/>
      <c r="J662" s="35"/>
      <c r="M662" s="5"/>
      <c r="N662" s="5"/>
      <c r="O662" s="5"/>
      <c r="P662" s="5"/>
      <c r="T662" s="5"/>
      <c r="W662" s="5"/>
      <c r="X662" s="5"/>
    </row>
    <row r="663">
      <c r="A663" s="33"/>
      <c r="F663" s="5"/>
      <c r="G663" s="5"/>
      <c r="H663" s="5"/>
      <c r="I663" s="35"/>
      <c r="J663" s="35"/>
      <c r="M663" s="5"/>
      <c r="N663" s="5"/>
      <c r="O663" s="5"/>
      <c r="P663" s="5"/>
      <c r="T663" s="5"/>
      <c r="W663" s="5"/>
      <c r="X663" s="5"/>
    </row>
    <row r="664">
      <c r="A664" s="33"/>
      <c r="F664" s="5"/>
      <c r="G664" s="5"/>
      <c r="H664" s="5"/>
      <c r="I664" s="35"/>
      <c r="J664" s="35"/>
      <c r="M664" s="5"/>
      <c r="N664" s="5"/>
      <c r="O664" s="5"/>
      <c r="P664" s="5"/>
      <c r="T664" s="5"/>
      <c r="W664" s="5"/>
      <c r="X664" s="5"/>
    </row>
    <row r="665">
      <c r="A665" s="33"/>
      <c r="F665" s="5"/>
      <c r="G665" s="5"/>
      <c r="H665" s="5"/>
      <c r="I665" s="35"/>
      <c r="J665" s="35"/>
      <c r="M665" s="5"/>
      <c r="N665" s="5"/>
      <c r="O665" s="5"/>
      <c r="P665" s="5"/>
      <c r="T665" s="5"/>
      <c r="W665" s="5"/>
      <c r="X665" s="5"/>
    </row>
    <row r="666">
      <c r="A666" s="33"/>
      <c r="F666" s="5"/>
      <c r="G666" s="5"/>
      <c r="H666" s="5"/>
      <c r="I666" s="35"/>
      <c r="J666" s="35"/>
      <c r="M666" s="5"/>
      <c r="N666" s="5"/>
      <c r="O666" s="5"/>
      <c r="P666" s="5"/>
      <c r="T666" s="5"/>
      <c r="W666" s="5"/>
      <c r="X666" s="5"/>
    </row>
    <row r="667">
      <c r="A667" s="33"/>
      <c r="F667" s="5"/>
      <c r="G667" s="5"/>
      <c r="H667" s="5"/>
      <c r="I667" s="35"/>
      <c r="J667" s="35"/>
      <c r="M667" s="5"/>
      <c r="N667" s="5"/>
      <c r="O667" s="5"/>
      <c r="P667" s="5"/>
      <c r="T667" s="5"/>
      <c r="W667" s="5"/>
      <c r="X667" s="5"/>
    </row>
    <row r="668">
      <c r="A668" s="33"/>
      <c r="F668" s="5"/>
      <c r="G668" s="5"/>
      <c r="H668" s="5"/>
      <c r="I668" s="35"/>
      <c r="J668" s="35"/>
      <c r="M668" s="5"/>
      <c r="N668" s="5"/>
      <c r="O668" s="5"/>
      <c r="P668" s="5"/>
      <c r="T668" s="5"/>
      <c r="W668" s="5"/>
      <c r="X668" s="5"/>
    </row>
    <row r="669">
      <c r="A669" s="33"/>
      <c r="F669" s="5"/>
      <c r="G669" s="5"/>
      <c r="H669" s="5"/>
      <c r="I669" s="35"/>
      <c r="J669" s="35"/>
      <c r="M669" s="5"/>
      <c r="N669" s="5"/>
      <c r="O669" s="5"/>
      <c r="P669" s="5"/>
      <c r="T669" s="5"/>
      <c r="W669" s="5"/>
      <c r="X669" s="5"/>
    </row>
    <row r="670">
      <c r="A670" s="33"/>
      <c r="F670" s="5"/>
      <c r="G670" s="5"/>
      <c r="H670" s="5"/>
      <c r="I670" s="35"/>
      <c r="J670" s="35"/>
      <c r="M670" s="5"/>
      <c r="N670" s="5"/>
      <c r="O670" s="5"/>
      <c r="P670" s="5"/>
      <c r="T670" s="5"/>
      <c r="W670" s="5"/>
      <c r="X670" s="5"/>
    </row>
    <row r="671">
      <c r="A671" s="33"/>
      <c r="F671" s="5"/>
      <c r="G671" s="5"/>
      <c r="H671" s="5"/>
      <c r="I671" s="35"/>
      <c r="J671" s="35"/>
      <c r="M671" s="5"/>
      <c r="N671" s="5"/>
      <c r="O671" s="5"/>
      <c r="P671" s="5"/>
      <c r="T671" s="5"/>
      <c r="W671" s="5"/>
      <c r="X671" s="5"/>
    </row>
    <row r="672">
      <c r="A672" s="33"/>
      <c r="F672" s="5"/>
      <c r="G672" s="5"/>
      <c r="H672" s="5"/>
      <c r="I672" s="35"/>
      <c r="J672" s="35"/>
      <c r="M672" s="5"/>
      <c r="N672" s="5"/>
      <c r="O672" s="5"/>
      <c r="P672" s="5"/>
      <c r="T672" s="5"/>
      <c r="W672" s="5"/>
      <c r="X672" s="5"/>
    </row>
    <row r="673">
      <c r="A673" s="33"/>
      <c r="F673" s="5"/>
      <c r="G673" s="5"/>
      <c r="H673" s="5"/>
      <c r="I673" s="35"/>
      <c r="J673" s="35"/>
      <c r="M673" s="5"/>
      <c r="N673" s="5"/>
      <c r="O673" s="5"/>
      <c r="P673" s="5"/>
      <c r="T673" s="5"/>
      <c r="W673" s="5"/>
      <c r="X673" s="5"/>
    </row>
    <row r="674">
      <c r="A674" s="33"/>
      <c r="F674" s="5"/>
      <c r="G674" s="5"/>
      <c r="H674" s="5"/>
      <c r="I674" s="35"/>
      <c r="J674" s="35"/>
      <c r="M674" s="5"/>
      <c r="N674" s="5"/>
      <c r="O674" s="5"/>
      <c r="P674" s="5"/>
      <c r="T674" s="5"/>
      <c r="W674" s="5"/>
      <c r="X674" s="5"/>
    </row>
    <row r="675">
      <c r="A675" s="33"/>
      <c r="F675" s="5"/>
      <c r="G675" s="5"/>
      <c r="H675" s="5"/>
      <c r="I675" s="35"/>
      <c r="J675" s="35"/>
      <c r="M675" s="5"/>
      <c r="N675" s="5"/>
      <c r="O675" s="5"/>
      <c r="P675" s="5"/>
      <c r="T675" s="5"/>
      <c r="W675" s="5"/>
      <c r="X675" s="5"/>
    </row>
    <row r="676">
      <c r="A676" s="33"/>
      <c r="F676" s="5"/>
      <c r="G676" s="5"/>
      <c r="H676" s="5"/>
      <c r="I676" s="35"/>
      <c r="J676" s="35"/>
      <c r="M676" s="5"/>
      <c r="N676" s="5"/>
      <c r="O676" s="5"/>
      <c r="P676" s="5"/>
      <c r="T676" s="5"/>
      <c r="W676" s="5"/>
      <c r="X676" s="5"/>
    </row>
    <row r="677">
      <c r="A677" s="33"/>
      <c r="F677" s="5"/>
      <c r="G677" s="5"/>
      <c r="H677" s="5"/>
      <c r="I677" s="35"/>
      <c r="J677" s="35"/>
      <c r="M677" s="5"/>
      <c r="N677" s="5"/>
      <c r="O677" s="5"/>
      <c r="P677" s="5"/>
      <c r="T677" s="5"/>
      <c r="W677" s="5"/>
      <c r="X677" s="5"/>
    </row>
    <row r="678">
      <c r="A678" s="33"/>
      <c r="F678" s="5"/>
      <c r="G678" s="5"/>
      <c r="H678" s="5"/>
      <c r="I678" s="35"/>
      <c r="J678" s="35"/>
      <c r="M678" s="5"/>
      <c r="N678" s="5"/>
      <c r="O678" s="5"/>
      <c r="P678" s="5"/>
      <c r="T678" s="5"/>
      <c r="W678" s="5"/>
      <c r="X678" s="5"/>
    </row>
    <row r="679">
      <c r="A679" s="33"/>
      <c r="F679" s="5"/>
      <c r="G679" s="5"/>
      <c r="H679" s="5"/>
      <c r="I679" s="35"/>
      <c r="J679" s="35"/>
      <c r="M679" s="5"/>
      <c r="N679" s="5"/>
      <c r="O679" s="5"/>
      <c r="P679" s="5"/>
      <c r="T679" s="5"/>
      <c r="W679" s="5"/>
      <c r="X679" s="5"/>
    </row>
    <row r="680">
      <c r="A680" s="33"/>
      <c r="F680" s="5"/>
      <c r="G680" s="5"/>
      <c r="H680" s="5"/>
      <c r="I680" s="35"/>
      <c r="J680" s="35"/>
      <c r="M680" s="5"/>
      <c r="N680" s="5"/>
      <c r="O680" s="5"/>
      <c r="P680" s="5"/>
      <c r="T680" s="5"/>
      <c r="W680" s="5"/>
      <c r="X680" s="5"/>
    </row>
    <row r="681">
      <c r="A681" s="33"/>
      <c r="F681" s="5"/>
      <c r="G681" s="5"/>
      <c r="H681" s="5"/>
      <c r="I681" s="35"/>
      <c r="J681" s="35"/>
      <c r="M681" s="5"/>
      <c r="N681" s="5"/>
      <c r="O681" s="5"/>
      <c r="P681" s="5"/>
      <c r="T681" s="5"/>
      <c r="W681" s="5"/>
      <c r="X681" s="5"/>
    </row>
    <row r="682">
      <c r="A682" s="33"/>
      <c r="F682" s="5"/>
      <c r="G682" s="5"/>
      <c r="H682" s="5"/>
      <c r="I682" s="35"/>
      <c r="J682" s="35"/>
      <c r="M682" s="5"/>
      <c r="N682" s="5"/>
      <c r="O682" s="5"/>
      <c r="P682" s="5"/>
      <c r="T682" s="5"/>
      <c r="W682" s="5"/>
      <c r="X682" s="5"/>
    </row>
    <row r="683">
      <c r="A683" s="33"/>
      <c r="F683" s="5"/>
      <c r="G683" s="5"/>
      <c r="H683" s="5"/>
      <c r="I683" s="35"/>
      <c r="J683" s="35"/>
      <c r="M683" s="5"/>
      <c r="N683" s="5"/>
      <c r="O683" s="5"/>
      <c r="P683" s="5"/>
      <c r="T683" s="5"/>
      <c r="W683" s="5"/>
      <c r="X683" s="5"/>
    </row>
    <row r="684">
      <c r="A684" s="33"/>
      <c r="F684" s="5"/>
      <c r="G684" s="5"/>
      <c r="H684" s="5"/>
      <c r="I684" s="35"/>
      <c r="J684" s="35"/>
      <c r="M684" s="5"/>
      <c r="N684" s="5"/>
      <c r="O684" s="5"/>
      <c r="P684" s="5"/>
      <c r="T684" s="5"/>
      <c r="W684" s="5"/>
      <c r="X684" s="5"/>
    </row>
    <row r="685">
      <c r="A685" s="33"/>
      <c r="F685" s="5"/>
      <c r="G685" s="5"/>
      <c r="H685" s="5"/>
      <c r="I685" s="35"/>
      <c r="J685" s="35"/>
      <c r="M685" s="5"/>
      <c r="N685" s="5"/>
      <c r="O685" s="5"/>
      <c r="P685" s="5"/>
      <c r="T685" s="5"/>
      <c r="W685" s="5"/>
      <c r="X685" s="5"/>
    </row>
    <row r="686">
      <c r="A686" s="33"/>
      <c r="F686" s="5"/>
      <c r="G686" s="5"/>
      <c r="H686" s="5"/>
      <c r="I686" s="35"/>
      <c r="J686" s="35"/>
      <c r="M686" s="5"/>
      <c r="N686" s="5"/>
      <c r="O686" s="5"/>
      <c r="P686" s="5"/>
      <c r="T686" s="5"/>
      <c r="W686" s="5"/>
      <c r="X686" s="5"/>
    </row>
    <row r="687">
      <c r="A687" s="33"/>
      <c r="F687" s="5"/>
      <c r="G687" s="5"/>
      <c r="H687" s="5"/>
      <c r="I687" s="35"/>
      <c r="J687" s="35"/>
      <c r="M687" s="5"/>
      <c r="N687" s="5"/>
      <c r="O687" s="5"/>
      <c r="P687" s="5"/>
      <c r="T687" s="5"/>
      <c r="W687" s="5"/>
      <c r="X687" s="5"/>
    </row>
    <row r="688">
      <c r="A688" s="33"/>
      <c r="F688" s="5"/>
      <c r="G688" s="5"/>
      <c r="H688" s="5"/>
      <c r="I688" s="35"/>
      <c r="J688" s="35"/>
      <c r="M688" s="5"/>
      <c r="N688" s="5"/>
      <c r="O688" s="5"/>
      <c r="P688" s="5"/>
      <c r="T688" s="5"/>
      <c r="W688" s="5"/>
      <c r="X688" s="5"/>
    </row>
    <row r="689">
      <c r="A689" s="33"/>
      <c r="F689" s="5"/>
      <c r="G689" s="5"/>
      <c r="H689" s="5"/>
      <c r="I689" s="35"/>
      <c r="J689" s="35"/>
      <c r="M689" s="5"/>
      <c r="N689" s="5"/>
      <c r="O689" s="5"/>
      <c r="P689" s="5"/>
      <c r="T689" s="5"/>
      <c r="W689" s="5"/>
      <c r="X689" s="5"/>
    </row>
    <row r="690">
      <c r="A690" s="33"/>
      <c r="F690" s="5"/>
      <c r="G690" s="5"/>
      <c r="H690" s="5"/>
      <c r="I690" s="35"/>
      <c r="J690" s="35"/>
      <c r="M690" s="5"/>
      <c r="N690" s="5"/>
      <c r="O690" s="5"/>
      <c r="P690" s="5"/>
      <c r="T690" s="5"/>
      <c r="W690" s="5"/>
      <c r="X690" s="5"/>
    </row>
    <row r="691">
      <c r="A691" s="33"/>
      <c r="F691" s="5"/>
      <c r="G691" s="5"/>
      <c r="H691" s="5"/>
      <c r="I691" s="35"/>
      <c r="J691" s="35"/>
      <c r="M691" s="5"/>
      <c r="N691" s="5"/>
      <c r="O691" s="5"/>
      <c r="P691" s="5"/>
      <c r="T691" s="5"/>
      <c r="W691" s="5"/>
      <c r="X691" s="5"/>
    </row>
    <row r="692">
      <c r="A692" s="33"/>
      <c r="F692" s="5"/>
      <c r="G692" s="5"/>
      <c r="H692" s="5"/>
      <c r="I692" s="35"/>
      <c r="J692" s="35"/>
      <c r="M692" s="5"/>
      <c r="N692" s="5"/>
      <c r="O692" s="5"/>
      <c r="P692" s="5"/>
      <c r="T692" s="5"/>
      <c r="W692" s="5"/>
      <c r="X692" s="5"/>
    </row>
    <row r="693">
      <c r="A693" s="33"/>
      <c r="F693" s="5"/>
      <c r="G693" s="5"/>
      <c r="H693" s="5"/>
      <c r="I693" s="35"/>
      <c r="J693" s="35"/>
      <c r="M693" s="5"/>
      <c r="N693" s="5"/>
      <c r="O693" s="5"/>
      <c r="P693" s="5"/>
      <c r="T693" s="5"/>
      <c r="W693" s="5"/>
      <c r="X693" s="5"/>
    </row>
    <row r="694">
      <c r="A694" s="33"/>
      <c r="F694" s="5"/>
      <c r="G694" s="5"/>
      <c r="H694" s="5"/>
      <c r="I694" s="35"/>
      <c r="J694" s="35"/>
      <c r="M694" s="5"/>
      <c r="N694" s="5"/>
      <c r="O694" s="5"/>
      <c r="P694" s="5"/>
      <c r="T694" s="5"/>
      <c r="W694" s="5"/>
      <c r="X694" s="5"/>
    </row>
    <row r="695">
      <c r="A695" s="33"/>
      <c r="F695" s="5"/>
      <c r="G695" s="5"/>
      <c r="H695" s="5"/>
      <c r="I695" s="35"/>
      <c r="J695" s="35"/>
      <c r="M695" s="5"/>
      <c r="N695" s="5"/>
      <c r="O695" s="5"/>
      <c r="P695" s="5"/>
      <c r="T695" s="5"/>
      <c r="W695" s="5"/>
      <c r="X695" s="5"/>
    </row>
    <row r="696">
      <c r="A696" s="33"/>
      <c r="F696" s="5"/>
      <c r="G696" s="5"/>
      <c r="H696" s="5"/>
      <c r="I696" s="35"/>
      <c r="J696" s="35"/>
      <c r="M696" s="5"/>
      <c r="N696" s="5"/>
      <c r="O696" s="5"/>
      <c r="P696" s="5"/>
      <c r="T696" s="5"/>
      <c r="W696" s="5"/>
      <c r="X696" s="5"/>
    </row>
    <row r="697">
      <c r="A697" s="33"/>
      <c r="F697" s="5"/>
      <c r="G697" s="5"/>
      <c r="H697" s="5"/>
      <c r="I697" s="35"/>
      <c r="J697" s="35"/>
      <c r="M697" s="5"/>
      <c r="N697" s="5"/>
      <c r="O697" s="5"/>
      <c r="P697" s="5"/>
      <c r="T697" s="5"/>
      <c r="W697" s="5"/>
      <c r="X697" s="5"/>
    </row>
    <row r="698">
      <c r="A698" s="33"/>
      <c r="F698" s="5"/>
      <c r="G698" s="5"/>
      <c r="H698" s="5"/>
      <c r="I698" s="35"/>
      <c r="J698" s="35"/>
      <c r="M698" s="5"/>
      <c r="N698" s="5"/>
      <c r="O698" s="5"/>
      <c r="P698" s="5"/>
      <c r="T698" s="5"/>
      <c r="W698" s="5"/>
      <c r="X698" s="5"/>
    </row>
    <row r="699">
      <c r="A699" s="33"/>
      <c r="F699" s="5"/>
      <c r="G699" s="5"/>
      <c r="H699" s="5"/>
      <c r="I699" s="35"/>
      <c r="J699" s="35"/>
      <c r="M699" s="5"/>
      <c r="N699" s="5"/>
      <c r="O699" s="5"/>
      <c r="P699" s="5"/>
      <c r="T699" s="5"/>
      <c r="W699" s="5"/>
      <c r="X699" s="5"/>
    </row>
    <row r="700">
      <c r="A700" s="33"/>
      <c r="F700" s="5"/>
      <c r="G700" s="5"/>
      <c r="H700" s="5"/>
      <c r="I700" s="35"/>
      <c r="J700" s="35"/>
      <c r="M700" s="5"/>
      <c r="N700" s="5"/>
      <c r="O700" s="5"/>
      <c r="P700" s="5"/>
      <c r="T700" s="5"/>
      <c r="W700" s="5"/>
      <c r="X700" s="5"/>
    </row>
    <row r="701">
      <c r="A701" s="33"/>
      <c r="F701" s="5"/>
      <c r="G701" s="5"/>
      <c r="H701" s="5"/>
      <c r="I701" s="35"/>
      <c r="J701" s="35"/>
      <c r="M701" s="5"/>
      <c r="N701" s="5"/>
      <c r="O701" s="5"/>
      <c r="P701" s="5"/>
      <c r="T701" s="5"/>
      <c r="W701" s="5"/>
      <c r="X701" s="5"/>
    </row>
    <row r="702">
      <c r="A702" s="33"/>
      <c r="F702" s="5"/>
      <c r="G702" s="5"/>
      <c r="H702" s="5"/>
      <c r="I702" s="35"/>
      <c r="J702" s="35"/>
      <c r="M702" s="5"/>
      <c r="N702" s="5"/>
      <c r="O702" s="5"/>
      <c r="P702" s="5"/>
      <c r="T702" s="5"/>
      <c r="W702" s="5"/>
      <c r="X702" s="5"/>
    </row>
    <row r="703">
      <c r="A703" s="33"/>
      <c r="F703" s="5"/>
      <c r="G703" s="5"/>
      <c r="H703" s="5"/>
      <c r="I703" s="35"/>
      <c r="J703" s="35"/>
      <c r="M703" s="5"/>
      <c r="N703" s="5"/>
      <c r="O703" s="5"/>
      <c r="P703" s="5"/>
      <c r="T703" s="5"/>
      <c r="W703" s="5"/>
      <c r="X703" s="5"/>
    </row>
    <row r="704">
      <c r="A704" s="33"/>
      <c r="F704" s="5"/>
      <c r="G704" s="5"/>
      <c r="H704" s="5"/>
      <c r="I704" s="35"/>
      <c r="J704" s="35"/>
      <c r="M704" s="5"/>
      <c r="N704" s="5"/>
      <c r="O704" s="5"/>
      <c r="P704" s="5"/>
      <c r="T704" s="5"/>
      <c r="W704" s="5"/>
      <c r="X704" s="5"/>
    </row>
    <row r="705">
      <c r="A705" s="33"/>
      <c r="F705" s="5"/>
      <c r="G705" s="5"/>
      <c r="H705" s="5"/>
      <c r="I705" s="35"/>
      <c r="J705" s="35"/>
      <c r="M705" s="5"/>
      <c r="N705" s="5"/>
      <c r="O705" s="5"/>
      <c r="P705" s="5"/>
      <c r="T705" s="5"/>
      <c r="W705" s="5"/>
      <c r="X705" s="5"/>
    </row>
    <row r="706">
      <c r="A706" s="33"/>
      <c r="F706" s="5"/>
      <c r="G706" s="5"/>
      <c r="H706" s="5"/>
      <c r="I706" s="35"/>
      <c r="J706" s="35"/>
      <c r="M706" s="5"/>
      <c r="N706" s="5"/>
      <c r="O706" s="5"/>
      <c r="P706" s="5"/>
      <c r="T706" s="5"/>
      <c r="W706" s="5"/>
      <c r="X706" s="5"/>
    </row>
    <row r="707">
      <c r="A707" s="33"/>
      <c r="F707" s="5"/>
      <c r="G707" s="5"/>
      <c r="H707" s="5"/>
      <c r="I707" s="35"/>
      <c r="J707" s="35"/>
      <c r="M707" s="5"/>
      <c r="N707" s="5"/>
      <c r="O707" s="5"/>
      <c r="P707" s="5"/>
      <c r="T707" s="5"/>
      <c r="W707" s="5"/>
      <c r="X707" s="5"/>
    </row>
    <row r="708">
      <c r="A708" s="33"/>
      <c r="F708" s="5"/>
      <c r="G708" s="5"/>
      <c r="H708" s="5"/>
      <c r="I708" s="35"/>
      <c r="J708" s="35"/>
      <c r="M708" s="5"/>
      <c r="N708" s="5"/>
      <c r="O708" s="5"/>
      <c r="P708" s="5"/>
      <c r="T708" s="5"/>
      <c r="W708" s="5"/>
      <c r="X708" s="5"/>
    </row>
    <row r="709">
      <c r="A709" s="33"/>
      <c r="F709" s="5"/>
      <c r="G709" s="5"/>
      <c r="H709" s="5"/>
      <c r="I709" s="35"/>
      <c r="J709" s="35"/>
      <c r="M709" s="5"/>
      <c r="N709" s="5"/>
      <c r="O709" s="5"/>
      <c r="P709" s="5"/>
      <c r="T709" s="5"/>
      <c r="W709" s="5"/>
      <c r="X709" s="5"/>
    </row>
    <row r="710">
      <c r="A710" s="33"/>
      <c r="F710" s="5"/>
      <c r="G710" s="5"/>
      <c r="H710" s="5"/>
      <c r="I710" s="35"/>
      <c r="J710" s="35"/>
      <c r="M710" s="5"/>
      <c r="N710" s="5"/>
      <c r="O710" s="5"/>
      <c r="P710" s="5"/>
      <c r="T710" s="5"/>
      <c r="W710" s="5"/>
      <c r="X710" s="5"/>
    </row>
    <row r="711">
      <c r="A711" s="33"/>
      <c r="F711" s="5"/>
      <c r="G711" s="5"/>
      <c r="H711" s="5"/>
      <c r="I711" s="35"/>
      <c r="J711" s="35"/>
      <c r="M711" s="5"/>
      <c r="N711" s="5"/>
      <c r="O711" s="5"/>
      <c r="P711" s="5"/>
      <c r="T711" s="5"/>
      <c r="W711" s="5"/>
      <c r="X711" s="5"/>
    </row>
    <row r="712">
      <c r="A712" s="33"/>
      <c r="F712" s="5"/>
      <c r="G712" s="5"/>
      <c r="H712" s="5"/>
      <c r="I712" s="35"/>
      <c r="J712" s="35"/>
      <c r="M712" s="5"/>
      <c r="N712" s="5"/>
      <c r="O712" s="5"/>
      <c r="P712" s="5"/>
      <c r="T712" s="5"/>
      <c r="W712" s="5"/>
      <c r="X712" s="5"/>
    </row>
    <row r="713">
      <c r="A713" s="33"/>
      <c r="F713" s="5"/>
      <c r="G713" s="5"/>
      <c r="H713" s="5"/>
      <c r="I713" s="35"/>
      <c r="J713" s="35"/>
      <c r="M713" s="5"/>
      <c r="N713" s="5"/>
      <c r="O713" s="5"/>
      <c r="P713" s="5"/>
      <c r="T713" s="5"/>
      <c r="W713" s="5"/>
      <c r="X713" s="5"/>
    </row>
    <row r="714">
      <c r="A714" s="33"/>
      <c r="F714" s="5"/>
      <c r="G714" s="5"/>
      <c r="H714" s="5"/>
      <c r="I714" s="35"/>
      <c r="J714" s="35"/>
      <c r="M714" s="5"/>
      <c r="N714" s="5"/>
      <c r="O714" s="5"/>
      <c r="P714" s="5"/>
      <c r="T714" s="5"/>
      <c r="W714" s="5"/>
      <c r="X714" s="5"/>
    </row>
    <row r="715">
      <c r="A715" s="33"/>
      <c r="F715" s="5"/>
      <c r="G715" s="5"/>
      <c r="H715" s="5"/>
      <c r="I715" s="35"/>
      <c r="J715" s="35"/>
      <c r="M715" s="5"/>
      <c r="N715" s="5"/>
      <c r="O715" s="5"/>
      <c r="P715" s="5"/>
      <c r="T715" s="5"/>
      <c r="W715" s="5"/>
      <c r="X715" s="5"/>
    </row>
    <row r="716">
      <c r="A716" s="33"/>
      <c r="F716" s="5"/>
      <c r="G716" s="5"/>
      <c r="H716" s="5"/>
      <c r="I716" s="35"/>
      <c r="J716" s="35"/>
      <c r="M716" s="5"/>
      <c r="N716" s="5"/>
      <c r="O716" s="5"/>
      <c r="P716" s="5"/>
      <c r="T716" s="5"/>
      <c r="W716" s="5"/>
      <c r="X716" s="5"/>
    </row>
    <row r="717">
      <c r="A717" s="33"/>
      <c r="F717" s="5"/>
      <c r="G717" s="5"/>
      <c r="H717" s="5"/>
      <c r="I717" s="35"/>
      <c r="J717" s="35"/>
      <c r="M717" s="5"/>
      <c r="N717" s="5"/>
      <c r="O717" s="5"/>
      <c r="P717" s="5"/>
      <c r="T717" s="5"/>
      <c r="W717" s="5"/>
      <c r="X717" s="5"/>
    </row>
    <row r="718">
      <c r="A718" s="33"/>
      <c r="F718" s="5"/>
      <c r="G718" s="5"/>
      <c r="H718" s="5"/>
      <c r="I718" s="35"/>
      <c r="J718" s="35"/>
      <c r="M718" s="5"/>
      <c r="N718" s="5"/>
      <c r="O718" s="5"/>
      <c r="P718" s="5"/>
      <c r="T718" s="5"/>
      <c r="W718" s="5"/>
      <c r="X718" s="5"/>
    </row>
    <row r="719">
      <c r="A719" s="33"/>
      <c r="F719" s="5"/>
      <c r="G719" s="5"/>
      <c r="H719" s="5"/>
      <c r="I719" s="35"/>
      <c r="J719" s="35"/>
      <c r="M719" s="5"/>
      <c r="N719" s="5"/>
      <c r="O719" s="5"/>
      <c r="P719" s="5"/>
      <c r="T719" s="5"/>
      <c r="W719" s="5"/>
      <c r="X719" s="5"/>
    </row>
    <row r="720">
      <c r="A720" s="33"/>
      <c r="F720" s="5"/>
      <c r="G720" s="5"/>
      <c r="H720" s="5"/>
      <c r="I720" s="35"/>
      <c r="J720" s="35"/>
      <c r="M720" s="5"/>
      <c r="N720" s="5"/>
      <c r="O720" s="5"/>
      <c r="P720" s="5"/>
      <c r="T720" s="5"/>
      <c r="W720" s="5"/>
      <c r="X720" s="5"/>
    </row>
    <row r="721">
      <c r="A721" s="33"/>
      <c r="F721" s="5"/>
      <c r="G721" s="5"/>
      <c r="H721" s="5"/>
      <c r="I721" s="35"/>
      <c r="J721" s="35"/>
      <c r="M721" s="5"/>
      <c r="N721" s="5"/>
      <c r="O721" s="5"/>
      <c r="P721" s="5"/>
      <c r="T721" s="5"/>
      <c r="W721" s="5"/>
      <c r="X721" s="5"/>
    </row>
    <row r="722">
      <c r="A722" s="33"/>
      <c r="F722" s="5"/>
      <c r="G722" s="5"/>
      <c r="H722" s="5"/>
      <c r="I722" s="35"/>
      <c r="J722" s="35"/>
      <c r="M722" s="5"/>
      <c r="N722" s="5"/>
      <c r="O722" s="5"/>
      <c r="P722" s="5"/>
      <c r="T722" s="5"/>
      <c r="W722" s="5"/>
      <c r="X722" s="5"/>
    </row>
    <row r="723">
      <c r="A723" s="33"/>
      <c r="F723" s="5"/>
      <c r="G723" s="5"/>
      <c r="H723" s="5"/>
      <c r="I723" s="35"/>
      <c r="J723" s="35"/>
      <c r="M723" s="5"/>
      <c r="N723" s="5"/>
      <c r="O723" s="5"/>
      <c r="P723" s="5"/>
      <c r="T723" s="5"/>
      <c r="W723" s="5"/>
      <c r="X723" s="5"/>
    </row>
    <row r="724">
      <c r="A724" s="33"/>
      <c r="F724" s="5"/>
      <c r="G724" s="5"/>
      <c r="H724" s="5"/>
      <c r="I724" s="35"/>
      <c r="J724" s="35"/>
      <c r="M724" s="5"/>
      <c r="N724" s="5"/>
      <c r="O724" s="5"/>
      <c r="P724" s="5"/>
      <c r="T724" s="5"/>
      <c r="W724" s="5"/>
      <c r="X724" s="5"/>
    </row>
    <row r="725">
      <c r="A725" s="33"/>
      <c r="F725" s="5"/>
      <c r="G725" s="5"/>
      <c r="H725" s="5"/>
      <c r="I725" s="35"/>
      <c r="J725" s="35"/>
      <c r="M725" s="5"/>
      <c r="N725" s="5"/>
      <c r="O725" s="5"/>
      <c r="P725" s="5"/>
      <c r="T725" s="5"/>
      <c r="W725" s="5"/>
      <c r="X725" s="5"/>
    </row>
    <row r="726">
      <c r="A726" s="33"/>
      <c r="F726" s="5"/>
      <c r="G726" s="5"/>
      <c r="H726" s="5"/>
      <c r="I726" s="35"/>
      <c r="J726" s="35"/>
      <c r="M726" s="5"/>
      <c r="N726" s="5"/>
      <c r="O726" s="5"/>
      <c r="P726" s="5"/>
      <c r="T726" s="5"/>
      <c r="W726" s="5"/>
      <c r="X726" s="5"/>
    </row>
    <row r="727">
      <c r="A727" s="33"/>
      <c r="F727" s="5"/>
      <c r="G727" s="5"/>
      <c r="H727" s="5"/>
      <c r="I727" s="35"/>
      <c r="J727" s="35"/>
      <c r="M727" s="5"/>
      <c r="N727" s="5"/>
      <c r="O727" s="5"/>
      <c r="P727" s="5"/>
      <c r="T727" s="5"/>
      <c r="W727" s="5"/>
      <c r="X727" s="5"/>
    </row>
    <row r="728">
      <c r="A728" s="33"/>
      <c r="F728" s="5"/>
      <c r="G728" s="5"/>
      <c r="H728" s="5"/>
      <c r="I728" s="35"/>
      <c r="J728" s="35"/>
      <c r="M728" s="5"/>
      <c r="N728" s="5"/>
      <c r="O728" s="5"/>
      <c r="P728" s="5"/>
      <c r="T728" s="5"/>
      <c r="W728" s="5"/>
      <c r="X728" s="5"/>
    </row>
    <row r="729">
      <c r="A729" s="33"/>
      <c r="F729" s="5"/>
      <c r="G729" s="5"/>
      <c r="H729" s="5"/>
      <c r="I729" s="35"/>
      <c r="J729" s="35"/>
      <c r="M729" s="5"/>
      <c r="N729" s="5"/>
      <c r="O729" s="5"/>
      <c r="P729" s="5"/>
      <c r="T729" s="5"/>
      <c r="W729" s="5"/>
      <c r="X729" s="5"/>
    </row>
    <row r="730">
      <c r="A730" s="33"/>
      <c r="F730" s="5"/>
      <c r="G730" s="5"/>
      <c r="H730" s="5"/>
      <c r="I730" s="35"/>
      <c r="J730" s="35"/>
      <c r="M730" s="5"/>
      <c r="N730" s="5"/>
      <c r="O730" s="5"/>
      <c r="P730" s="5"/>
      <c r="T730" s="5"/>
      <c r="W730" s="5"/>
      <c r="X730" s="5"/>
    </row>
    <row r="731">
      <c r="A731" s="33"/>
      <c r="F731" s="5"/>
      <c r="G731" s="5"/>
      <c r="H731" s="5"/>
      <c r="I731" s="35"/>
      <c r="J731" s="35"/>
      <c r="M731" s="5"/>
      <c r="N731" s="5"/>
      <c r="O731" s="5"/>
      <c r="P731" s="5"/>
      <c r="T731" s="5"/>
      <c r="W731" s="5"/>
      <c r="X731" s="5"/>
    </row>
    <row r="732">
      <c r="A732" s="33"/>
      <c r="F732" s="5"/>
      <c r="G732" s="5"/>
      <c r="H732" s="5"/>
      <c r="I732" s="35"/>
      <c r="J732" s="35"/>
      <c r="M732" s="5"/>
      <c r="N732" s="5"/>
      <c r="O732" s="5"/>
      <c r="P732" s="5"/>
      <c r="T732" s="5"/>
      <c r="W732" s="5"/>
      <c r="X732" s="5"/>
    </row>
    <row r="733">
      <c r="A733" s="33"/>
      <c r="F733" s="5"/>
      <c r="G733" s="5"/>
      <c r="H733" s="5"/>
      <c r="I733" s="35"/>
      <c r="J733" s="35"/>
      <c r="M733" s="5"/>
      <c r="N733" s="5"/>
      <c r="O733" s="5"/>
      <c r="P733" s="5"/>
      <c r="T733" s="5"/>
      <c r="W733" s="5"/>
      <c r="X733" s="5"/>
    </row>
    <row r="734">
      <c r="A734" s="33"/>
      <c r="F734" s="5"/>
      <c r="G734" s="5"/>
      <c r="H734" s="5"/>
      <c r="I734" s="35"/>
      <c r="J734" s="35"/>
      <c r="M734" s="5"/>
      <c r="N734" s="5"/>
      <c r="O734" s="5"/>
      <c r="P734" s="5"/>
      <c r="T734" s="5"/>
      <c r="W734" s="5"/>
      <c r="X734" s="5"/>
    </row>
    <row r="735">
      <c r="A735" s="33"/>
      <c r="F735" s="5"/>
      <c r="G735" s="5"/>
      <c r="H735" s="5"/>
      <c r="I735" s="35"/>
      <c r="J735" s="35"/>
      <c r="M735" s="5"/>
      <c r="N735" s="5"/>
      <c r="O735" s="5"/>
      <c r="P735" s="5"/>
      <c r="T735" s="5"/>
      <c r="W735" s="5"/>
      <c r="X735" s="5"/>
    </row>
    <row r="736">
      <c r="A736" s="33"/>
      <c r="F736" s="5"/>
      <c r="G736" s="5"/>
      <c r="H736" s="5"/>
      <c r="I736" s="35"/>
      <c r="J736" s="35"/>
      <c r="M736" s="5"/>
      <c r="N736" s="5"/>
      <c r="O736" s="5"/>
      <c r="P736" s="5"/>
      <c r="T736" s="5"/>
      <c r="W736" s="5"/>
      <c r="X736" s="5"/>
    </row>
    <row r="737">
      <c r="A737" s="33"/>
      <c r="F737" s="5"/>
      <c r="G737" s="5"/>
      <c r="H737" s="5"/>
      <c r="I737" s="35"/>
      <c r="J737" s="35"/>
      <c r="M737" s="5"/>
      <c r="N737" s="5"/>
      <c r="O737" s="5"/>
      <c r="P737" s="5"/>
      <c r="T737" s="5"/>
      <c r="W737" s="5"/>
      <c r="X737" s="5"/>
    </row>
    <row r="738">
      <c r="A738" s="33"/>
      <c r="F738" s="5"/>
      <c r="G738" s="5"/>
      <c r="H738" s="5"/>
      <c r="I738" s="35"/>
      <c r="J738" s="35"/>
      <c r="M738" s="5"/>
      <c r="N738" s="5"/>
      <c r="O738" s="5"/>
      <c r="P738" s="5"/>
      <c r="T738" s="5"/>
      <c r="W738" s="5"/>
      <c r="X738" s="5"/>
    </row>
    <row r="739">
      <c r="A739" s="33"/>
      <c r="F739" s="5"/>
      <c r="G739" s="5"/>
      <c r="H739" s="5"/>
      <c r="I739" s="35"/>
      <c r="J739" s="35"/>
      <c r="M739" s="5"/>
      <c r="N739" s="5"/>
      <c r="O739" s="5"/>
      <c r="P739" s="5"/>
      <c r="T739" s="5"/>
      <c r="W739" s="5"/>
      <c r="X739" s="5"/>
    </row>
    <row r="740">
      <c r="A740" s="33"/>
      <c r="F740" s="5"/>
      <c r="G740" s="5"/>
      <c r="H740" s="5"/>
      <c r="I740" s="35"/>
      <c r="J740" s="35"/>
      <c r="M740" s="5"/>
      <c r="N740" s="5"/>
      <c r="O740" s="5"/>
      <c r="P740" s="5"/>
      <c r="T740" s="5"/>
      <c r="W740" s="5"/>
      <c r="X740" s="5"/>
    </row>
    <row r="741">
      <c r="A741" s="33"/>
      <c r="F741" s="5"/>
      <c r="G741" s="5"/>
      <c r="H741" s="5"/>
      <c r="I741" s="35"/>
      <c r="J741" s="35"/>
      <c r="M741" s="5"/>
      <c r="N741" s="5"/>
      <c r="O741" s="5"/>
      <c r="P741" s="5"/>
      <c r="T741" s="5"/>
      <c r="W741" s="5"/>
      <c r="X741" s="5"/>
    </row>
    <row r="742">
      <c r="A742" s="33"/>
      <c r="F742" s="5"/>
      <c r="G742" s="5"/>
      <c r="H742" s="5"/>
      <c r="I742" s="35"/>
      <c r="J742" s="35"/>
      <c r="M742" s="5"/>
      <c r="N742" s="5"/>
      <c r="O742" s="5"/>
      <c r="P742" s="5"/>
      <c r="T742" s="5"/>
      <c r="W742" s="5"/>
      <c r="X742" s="5"/>
    </row>
    <row r="743">
      <c r="A743" s="33"/>
      <c r="F743" s="5"/>
      <c r="G743" s="5"/>
      <c r="H743" s="5"/>
      <c r="I743" s="35"/>
      <c r="J743" s="35"/>
      <c r="M743" s="5"/>
      <c r="N743" s="5"/>
      <c r="O743" s="5"/>
      <c r="P743" s="5"/>
      <c r="T743" s="5"/>
      <c r="W743" s="5"/>
      <c r="X743" s="5"/>
    </row>
    <row r="744">
      <c r="A744" s="33"/>
      <c r="F744" s="5"/>
      <c r="G744" s="5"/>
      <c r="H744" s="5"/>
      <c r="I744" s="35"/>
      <c r="J744" s="35"/>
      <c r="M744" s="5"/>
      <c r="N744" s="5"/>
      <c r="O744" s="5"/>
      <c r="P744" s="5"/>
      <c r="T744" s="5"/>
      <c r="W744" s="5"/>
      <c r="X744" s="5"/>
    </row>
    <row r="745">
      <c r="A745" s="33"/>
      <c r="F745" s="5"/>
      <c r="G745" s="5"/>
      <c r="H745" s="5"/>
      <c r="I745" s="35"/>
      <c r="J745" s="35"/>
      <c r="M745" s="5"/>
      <c r="N745" s="5"/>
      <c r="O745" s="5"/>
      <c r="P745" s="5"/>
      <c r="T745" s="5"/>
      <c r="W745" s="5"/>
      <c r="X745" s="5"/>
    </row>
    <row r="746">
      <c r="A746" s="33"/>
      <c r="F746" s="5"/>
      <c r="G746" s="5"/>
      <c r="H746" s="5"/>
      <c r="I746" s="35"/>
      <c r="J746" s="35"/>
      <c r="M746" s="5"/>
      <c r="N746" s="5"/>
      <c r="O746" s="5"/>
      <c r="P746" s="5"/>
      <c r="T746" s="5"/>
      <c r="W746" s="5"/>
      <c r="X746" s="5"/>
    </row>
    <row r="747">
      <c r="A747" s="33"/>
      <c r="F747" s="5"/>
      <c r="G747" s="5"/>
      <c r="H747" s="5"/>
      <c r="I747" s="35"/>
      <c r="J747" s="35"/>
      <c r="M747" s="5"/>
      <c r="N747" s="5"/>
      <c r="O747" s="5"/>
      <c r="P747" s="5"/>
      <c r="T747" s="5"/>
      <c r="W747" s="5"/>
      <c r="X747" s="5"/>
    </row>
    <row r="748">
      <c r="A748" s="33"/>
      <c r="F748" s="5"/>
      <c r="G748" s="5"/>
      <c r="H748" s="5"/>
      <c r="I748" s="35"/>
      <c r="J748" s="35"/>
      <c r="M748" s="5"/>
      <c r="N748" s="5"/>
      <c r="O748" s="5"/>
      <c r="P748" s="5"/>
      <c r="T748" s="5"/>
      <c r="W748" s="5"/>
      <c r="X748" s="5"/>
    </row>
    <row r="749">
      <c r="A749" s="33"/>
      <c r="F749" s="5"/>
      <c r="G749" s="5"/>
      <c r="H749" s="5"/>
      <c r="I749" s="35"/>
      <c r="J749" s="35"/>
      <c r="M749" s="5"/>
      <c r="N749" s="5"/>
      <c r="O749" s="5"/>
      <c r="P749" s="5"/>
      <c r="T749" s="5"/>
      <c r="W749" s="5"/>
      <c r="X749" s="5"/>
    </row>
    <row r="750">
      <c r="A750" s="33"/>
      <c r="F750" s="5"/>
      <c r="G750" s="5"/>
      <c r="H750" s="5"/>
      <c r="I750" s="35"/>
      <c r="J750" s="35"/>
      <c r="M750" s="5"/>
      <c r="N750" s="5"/>
      <c r="O750" s="5"/>
      <c r="P750" s="5"/>
      <c r="T750" s="5"/>
      <c r="W750" s="5"/>
      <c r="X750" s="5"/>
    </row>
    <row r="751">
      <c r="A751" s="33"/>
      <c r="F751" s="5"/>
      <c r="G751" s="5"/>
      <c r="H751" s="5"/>
      <c r="I751" s="35"/>
      <c r="J751" s="35"/>
      <c r="M751" s="5"/>
      <c r="N751" s="5"/>
      <c r="O751" s="5"/>
      <c r="P751" s="5"/>
      <c r="T751" s="5"/>
      <c r="W751" s="5"/>
      <c r="X751" s="5"/>
    </row>
    <row r="752">
      <c r="A752" s="33"/>
      <c r="F752" s="5"/>
      <c r="G752" s="5"/>
      <c r="H752" s="5"/>
      <c r="I752" s="35"/>
      <c r="J752" s="35"/>
      <c r="M752" s="5"/>
      <c r="N752" s="5"/>
      <c r="O752" s="5"/>
      <c r="P752" s="5"/>
      <c r="T752" s="5"/>
      <c r="W752" s="5"/>
      <c r="X752" s="5"/>
    </row>
    <row r="753">
      <c r="A753" s="33"/>
      <c r="F753" s="5"/>
      <c r="G753" s="5"/>
      <c r="H753" s="5"/>
      <c r="I753" s="35"/>
      <c r="J753" s="35"/>
      <c r="M753" s="5"/>
      <c r="N753" s="5"/>
      <c r="O753" s="5"/>
      <c r="P753" s="5"/>
      <c r="T753" s="5"/>
      <c r="W753" s="5"/>
      <c r="X753" s="5"/>
    </row>
    <row r="754">
      <c r="A754" s="33"/>
      <c r="F754" s="5"/>
      <c r="G754" s="5"/>
      <c r="H754" s="5"/>
      <c r="I754" s="35"/>
      <c r="J754" s="35"/>
      <c r="M754" s="5"/>
      <c r="N754" s="5"/>
      <c r="O754" s="5"/>
      <c r="P754" s="5"/>
      <c r="T754" s="5"/>
      <c r="W754" s="5"/>
      <c r="X754" s="5"/>
    </row>
    <row r="755">
      <c r="A755" s="33"/>
      <c r="F755" s="5"/>
      <c r="G755" s="5"/>
      <c r="H755" s="5"/>
      <c r="I755" s="35"/>
      <c r="J755" s="35"/>
      <c r="M755" s="5"/>
      <c r="N755" s="5"/>
      <c r="O755" s="5"/>
      <c r="P755" s="5"/>
      <c r="T755" s="5"/>
      <c r="W755" s="5"/>
      <c r="X755" s="5"/>
    </row>
    <row r="756">
      <c r="A756" s="33"/>
      <c r="F756" s="5"/>
      <c r="G756" s="5"/>
      <c r="H756" s="5"/>
      <c r="I756" s="35"/>
      <c r="J756" s="35"/>
      <c r="M756" s="5"/>
      <c r="N756" s="5"/>
      <c r="O756" s="5"/>
      <c r="P756" s="5"/>
      <c r="T756" s="5"/>
      <c r="W756" s="5"/>
      <c r="X756" s="5"/>
    </row>
    <row r="757">
      <c r="A757" s="33"/>
      <c r="F757" s="5"/>
      <c r="G757" s="5"/>
      <c r="H757" s="5"/>
      <c r="I757" s="35"/>
      <c r="J757" s="35"/>
      <c r="M757" s="5"/>
      <c r="N757" s="5"/>
      <c r="O757" s="5"/>
      <c r="P757" s="5"/>
      <c r="T757" s="5"/>
      <c r="W757" s="5"/>
      <c r="X757" s="5"/>
    </row>
    <row r="758">
      <c r="A758" s="33"/>
      <c r="F758" s="5"/>
      <c r="G758" s="5"/>
      <c r="H758" s="5"/>
      <c r="I758" s="35"/>
      <c r="J758" s="35"/>
      <c r="M758" s="5"/>
      <c r="N758" s="5"/>
      <c r="O758" s="5"/>
      <c r="P758" s="5"/>
      <c r="T758" s="5"/>
      <c r="W758" s="5"/>
      <c r="X758" s="5"/>
    </row>
    <row r="759">
      <c r="A759" s="33"/>
      <c r="F759" s="5"/>
      <c r="G759" s="5"/>
      <c r="H759" s="5"/>
      <c r="I759" s="35"/>
      <c r="J759" s="35"/>
      <c r="M759" s="5"/>
      <c r="N759" s="5"/>
      <c r="O759" s="5"/>
      <c r="P759" s="5"/>
      <c r="T759" s="5"/>
      <c r="W759" s="5"/>
      <c r="X759" s="5"/>
    </row>
    <row r="760">
      <c r="A760" s="33"/>
      <c r="F760" s="5"/>
      <c r="G760" s="5"/>
      <c r="H760" s="5"/>
      <c r="I760" s="35"/>
      <c r="J760" s="35"/>
      <c r="M760" s="5"/>
      <c r="N760" s="5"/>
      <c r="O760" s="5"/>
      <c r="P760" s="5"/>
      <c r="T760" s="5"/>
      <c r="W760" s="5"/>
      <c r="X760" s="5"/>
    </row>
    <row r="761">
      <c r="A761" s="33"/>
      <c r="F761" s="5"/>
      <c r="G761" s="5"/>
      <c r="H761" s="5"/>
      <c r="I761" s="35"/>
      <c r="J761" s="35"/>
      <c r="M761" s="5"/>
      <c r="N761" s="5"/>
      <c r="O761" s="5"/>
      <c r="P761" s="5"/>
      <c r="T761" s="5"/>
      <c r="W761" s="5"/>
      <c r="X761" s="5"/>
    </row>
    <row r="762">
      <c r="A762" s="33"/>
      <c r="F762" s="5"/>
      <c r="G762" s="5"/>
      <c r="H762" s="5"/>
      <c r="I762" s="35"/>
      <c r="J762" s="35"/>
      <c r="M762" s="5"/>
      <c r="N762" s="5"/>
      <c r="O762" s="5"/>
      <c r="P762" s="5"/>
      <c r="T762" s="5"/>
      <c r="W762" s="5"/>
      <c r="X762" s="5"/>
    </row>
    <row r="763">
      <c r="A763" s="33"/>
      <c r="F763" s="5"/>
      <c r="G763" s="5"/>
      <c r="H763" s="5"/>
      <c r="I763" s="35"/>
      <c r="J763" s="35"/>
      <c r="M763" s="5"/>
      <c r="N763" s="5"/>
      <c r="O763" s="5"/>
      <c r="P763" s="5"/>
      <c r="T763" s="5"/>
      <c r="W763" s="5"/>
      <c r="X763" s="5"/>
    </row>
    <row r="764">
      <c r="A764" s="33"/>
      <c r="F764" s="5"/>
      <c r="G764" s="5"/>
      <c r="H764" s="5"/>
      <c r="I764" s="35"/>
      <c r="J764" s="35"/>
      <c r="M764" s="5"/>
      <c r="N764" s="5"/>
      <c r="O764" s="5"/>
      <c r="P764" s="5"/>
      <c r="T764" s="5"/>
      <c r="W764" s="5"/>
      <c r="X764" s="5"/>
    </row>
    <row r="765">
      <c r="A765" s="33"/>
      <c r="F765" s="5"/>
      <c r="G765" s="5"/>
      <c r="H765" s="5"/>
      <c r="I765" s="35"/>
      <c r="J765" s="35"/>
      <c r="M765" s="5"/>
      <c r="N765" s="5"/>
      <c r="O765" s="5"/>
      <c r="P765" s="5"/>
      <c r="T765" s="5"/>
      <c r="W765" s="5"/>
      <c r="X765" s="5"/>
    </row>
    <row r="766">
      <c r="A766" s="33"/>
      <c r="F766" s="5"/>
      <c r="G766" s="5"/>
      <c r="H766" s="5"/>
      <c r="I766" s="35"/>
      <c r="J766" s="35"/>
      <c r="M766" s="5"/>
      <c r="N766" s="5"/>
      <c r="O766" s="5"/>
      <c r="P766" s="5"/>
      <c r="T766" s="5"/>
      <c r="W766" s="5"/>
      <c r="X766" s="5"/>
    </row>
    <row r="767">
      <c r="A767" s="33"/>
      <c r="F767" s="5"/>
      <c r="G767" s="5"/>
      <c r="H767" s="5"/>
      <c r="I767" s="35"/>
      <c r="J767" s="35"/>
      <c r="M767" s="5"/>
      <c r="N767" s="5"/>
      <c r="O767" s="5"/>
      <c r="P767" s="5"/>
      <c r="T767" s="5"/>
      <c r="W767" s="5"/>
      <c r="X767" s="5"/>
    </row>
    <row r="768">
      <c r="A768" s="33"/>
      <c r="F768" s="5"/>
      <c r="G768" s="5"/>
      <c r="H768" s="5"/>
      <c r="I768" s="35"/>
      <c r="J768" s="35"/>
      <c r="M768" s="5"/>
      <c r="N768" s="5"/>
      <c r="O768" s="5"/>
      <c r="P768" s="5"/>
      <c r="T768" s="5"/>
      <c r="W768" s="5"/>
      <c r="X768" s="5"/>
    </row>
    <row r="769">
      <c r="A769" s="33"/>
      <c r="F769" s="5"/>
      <c r="G769" s="5"/>
      <c r="H769" s="5"/>
      <c r="I769" s="35"/>
      <c r="J769" s="35"/>
      <c r="M769" s="5"/>
      <c r="N769" s="5"/>
      <c r="O769" s="5"/>
      <c r="P769" s="5"/>
      <c r="T769" s="5"/>
      <c r="W769" s="5"/>
      <c r="X769" s="5"/>
    </row>
    <row r="770">
      <c r="A770" s="33"/>
      <c r="F770" s="5"/>
      <c r="G770" s="5"/>
      <c r="H770" s="5"/>
      <c r="I770" s="35"/>
      <c r="J770" s="35"/>
      <c r="M770" s="5"/>
      <c r="N770" s="5"/>
      <c r="O770" s="5"/>
      <c r="P770" s="5"/>
      <c r="T770" s="5"/>
      <c r="W770" s="5"/>
      <c r="X770" s="5"/>
    </row>
    <row r="771">
      <c r="A771" s="33"/>
      <c r="F771" s="5"/>
      <c r="G771" s="5"/>
      <c r="H771" s="5"/>
      <c r="I771" s="35"/>
      <c r="J771" s="35"/>
      <c r="M771" s="5"/>
      <c r="N771" s="5"/>
      <c r="O771" s="5"/>
      <c r="P771" s="5"/>
      <c r="T771" s="5"/>
      <c r="W771" s="5"/>
      <c r="X771" s="5"/>
    </row>
    <row r="772">
      <c r="A772" s="33"/>
      <c r="F772" s="5"/>
      <c r="G772" s="5"/>
      <c r="H772" s="5"/>
      <c r="I772" s="35"/>
      <c r="J772" s="35"/>
      <c r="M772" s="5"/>
      <c r="N772" s="5"/>
      <c r="O772" s="5"/>
      <c r="P772" s="5"/>
      <c r="T772" s="5"/>
      <c r="W772" s="5"/>
      <c r="X772" s="5"/>
    </row>
    <row r="773">
      <c r="A773" s="33"/>
      <c r="F773" s="5"/>
      <c r="G773" s="5"/>
      <c r="H773" s="5"/>
      <c r="I773" s="35"/>
      <c r="J773" s="35"/>
      <c r="M773" s="5"/>
      <c r="N773" s="5"/>
      <c r="O773" s="5"/>
      <c r="P773" s="5"/>
      <c r="T773" s="5"/>
      <c r="W773" s="5"/>
      <c r="X773" s="5"/>
    </row>
    <row r="774">
      <c r="A774" s="33"/>
      <c r="F774" s="5"/>
      <c r="G774" s="5"/>
      <c r="H774" s="5"/>
      <c r="I774" s="35"/>
      <c r="J774" s="35"/>
      <c r="M774" s="5"/>
      <c r="N774" s="5"/>
      <c r="O774" s="5"/>
      <c r="P774" s="5"/>
      <c r="T774" s="5"/>
      <c r="W774" s="5"/>
      <c r="X774" s="5"/>
    </row>
    <row r="775">
      <c r="A775" s="33"/>
      <c r="F775" s="5"/>
      <c r="G775" s="5"/>
      <c r="H775" s="5"/>
      <c r="I775" s="35"/>
      <c r="J775" s="35"/>
      <c r="M775" s="5"/>
      <c r="N775" s="5"/>
      <c r="O775" s="5"/>
      <c r="P775" s="5"/>
      <c r="T775" s="5"/>
      <c r="W775" s="5"/>
      <c r="X775" s="5"/>
    </row>
    <row r="776">
      <c r="A776" s="33"/>
      <c r="F776" s="5"/>
      <c r="G776" s="5"/>
      <c r="H776" s="5"/>
      <c r="I776" s="35"/>
      <c r="J776" s="35"/>
      <c r="M776" s="5"/>
      <c r="N776" s="5"/>
      <c r="O776" s="5"/>
      <c r="P776" s="5"/>
      <c r="T776" s="5"/>
      <c r="W776" s="5"/>
      <c r="X776" s="5"/>
    </row>
    <row r="777">
      <c r="A777" s="33"/>
      <c r="F777" s="5"/>
      <c r="G777" s="5"/>
      <c r="H777" s="5"/>
      <c r="I777" s="35"/>
      <c r="J777" s="35"/>
      <c r="M777" s="5"/>
      <c r="N777" s="5"/>
      <c r="O777" s="5"/>
      <c r="P777" s="5"/>
      <c r="T777" s="5"/>
      <c r="W777" s="5"/>
      <c r="X777" s="5"/>
    </row>
    <row r="778">
      <c r="A778" s="33"/>
      <c r="F778" s="5"/>
      <c r="G778" s="5"/>
      <c r="H778" s="5"/>
      <c r="I778" s="35"/>
      <c r="J778" s="35"/>
      <c r="M778" s="5"/>
      <c r="N778" s="5"/>
      <c r="O778" s="5"/>
      <c r="P778" s="5"/>
      <c r="T778" s="5"/>
      <c r="W778" s="5"/>
      <c r="X778" s="5"/>
    </row>
    <row r="779">
      <c r="A779" s="33"/>
      <c r="F779" s="5"/>
      <c r="G779" s="5"/>
      <c r="H779" s="5"/>
      <c r="I779" s="35"/>
      <c r="J779" s="35"/>
      <c r="M779" s="5"/>
      <c r="N779" s="5"/>
      <c r="O779" s="5"/>
      <c r="P779" s="5"/>
      <c r="T779" s="5"/>
      <c r="W779" s="5"/>
      <c r="X779" s="5"/>
    </row>
    <row r="780">
      <c r="A780" s="33"/>
      <c r="F780" s="5"/>
      <c r="G780" s="5"/>
      <c r="H780" s="5"/>
      <c r="I780" s="35"/>
      <c r="J780" s="35"/>
      <c r="M780" s="5"/>
      <c r="N780" s="5"/>
      <c r="O780" s="5"/>
      <c r="P780" s="5"/>
      <c r="T780" s="5"/>
      <c r="W780" s="5"/>
      <c r="X780" s="5"/>
    </row>
    <row r="781">
      <c r="A781" s="33"/>
      <c r="F781" s="5"/>
      <c r="G781" s="5"/>
      <c r="H781" s="5"/>
      <c r="I781" s="35"/>
      <c r="J781" s="35"/>
      <c r="M781" s="5"/>
      <c r="N781" s="5"/>
      <c r="O781" s="5"/>
      <c r="P781" s="5"/>
      <c r="T781" s="5"/>
      <c r="W781" s="5"/>
      <c r="X781" s="5"/>
    </row>
    <row r="782">
      <c r="A782" s="33"/>
      <c r="F782" s="5"/>
      <c r="G782" s="5"/>
      <c r="H782" s="5"/>
      <c r="I782" s="35"/>
      <c r="J782" s="35"/>
      <c r="M782" s="5"/>
      <c r="N782" s="5"/>
      <c r="O782" s="5"/>
      <c r="P782" s="5"/>
      <c r="T782" s="5"/>
      <c r="W782" s="5"/>
      <c r="X782" s="5"/>
    </row>
    <row r="783">
      <c r="A783" s="33"/>
      <c r="F783" s="5"/>
      <c r="G783" s="5"/>
      <c r="H783" s="5"/>
      <c r="I783" s="35"/>
      <c r="J783" s="35"/>
      <c r="M783" s="5"/>
      <c r="N783" s="5"/>
      <c r="O783" s="5"/>
      <c r="P783" s="5"/>
      <c r="T783" s="5"/>
      <c r="W783" s="5"/>
      <c r="X783" s="5"/>
    </row>
    <row r="784">
      <c r="A784" s="33"/>
      <c r="F784" s="5"/>
      <c r="G784" s="5"/>
      <c r="H784" s="5"/>
      <c r="I784" s="35"/>
      <c r="J784" s="35"/>
      <c r="M784" s="5"/>
      <c r="N784" s="5"/>
      <c r="O784" s="5"/>
      <c r="P784" s="5"/>
      <c r="T784" s="5"/>
      <c r="W784" s="5"/>
      <c r="X784" s="5"/>
    </row>
    <row r="785">
      <c r="A785" s="33"/>
      <c r="F785" s="5"/>
      <c r="G785" s="5"/>
      <c r="H785" s="5"/>
      <c r="I785" s="35"/>
      <c r="J785" s="35"/>
      <c r="M785" s="5"/>
      <c r="N785" s="5"/>
      <c r="O785" s="5"/>
      <c r="P785" s="5"/>
      <c r="T785" s="5"/>
      <c r="W785" s="5"/>
      <c r="X785" s="5"/>
    </row>
    <row r="786">
      <c r="A786" s="33"/>
      <c r="F786" s="5"/>
      <c r="G786" s="5"/>
      <c r="H786" s="5"/>
      <c r="I786" s="35"/>
      <c r="J786" s="35"/>
      <c r="M786" s="5"/>
      <c r="N786" s="5"/>
      <c r="O786" s="5"/>
      <c r="P786" s="5"/>
      <c r="T786" s="5"/>
      <c r="W786" s="5"/>
      <c r="X786" s="5"/>
    </row>
    <row r="787">
      <c r="A787" s="33"/>
      <c r="F787" s="5"/>
      <c r="G787" s="5"/>
      <c r="H787" s="5"/>
      <c r="I787" s="35"/>
      <c r="J787" s="35"/>
      <c r="M787" s="5"/>
      <c r="N787" s="5"/>
      <c r="O787" s="5"/>
      <c r="P787" s="5"/>
      <c r="T787" s="5"/>
      <c r="W787" s="5"/>
      <c r="X787" s="5"/>
    </row>
    <row r="788">
      <c r="A788" s="33"/>
      <c r="F788" s="5"/>
      <c r="G788" s="5"/>
      <c r="H788" s="5"/>
      <c r="I788" s="35"/>
      <c r="J788" s="35"/>
      <c r="M788" s="5"/>
      <c r="N788" s="5"/>
      <c r="O788" s="5"/>
      <c r="P788" s="5"/>
      <c r="T788" s="5"/>
      <c r="W788" s="5"/>
      <c r="X788" s="5"/>
    </row>
    <row r="789">
      <c r="A789" s="33"/>
      <c r="F789" s="5"/>
      <c r="G789" s="5"/>
      <c r="H789" s="5"/>
      <c r="I789" s="35"/>
      <c r="J789" s="35"/>
      <c r="M789" s="5"/>
      <c r="N789" s="5"/>
      <c r="O789" s="5"/>
      <c r="P789" s="5"/>
      <c r="T789" s="5"/>
      <c r="W789" s="5"/>
      <c r="X789" s="5"/>
    </row>
    <row r="790">
      <c r="A790" s="33"/>
      <c r="F790" s="5"/>
      <c r="G790" s="5"/>
      <c r="H790" s="5"/>
      <c r="I790" s="35"/>
      <c r="J790" s="35"/>
      <c r="M790" s="5"/>
      <c r="N790" s="5"/>
      <c r="O790" s="5"/>
      <c r="P790" s="5"/>
      <c r="T790" s="5"/>
      <c r="W790" s="5"/>
      <c r="X790" s="5"/>
    </row>
    <row r="791">
      <c r="A791" s="33"/>
      <c r="F791" s="5"/>
      <c r="G791" s="5"/>
      <c r="H791" s="5"/>
      <c r="I791" s="35"/>
      <c r="J791" s="35"/>
      <c r="M791" s="5"/>
      <c r="N791" s="5"/>
      <c r="O791" s="5"/>
      <c r="P791" s="5"/>
      <c r="T791" s="5"/>
      <c r="W791" s="5"/>
      <c r="X791" s="5"/>
    </row>
    <row r="792">
      <c r="A792" s="33"/>
      <c r="F792" s="5"/>
      <c r="G792" s="5"/>
      <c r="H792" s="5"/>
      <c r="I792" s="35"/>
      <c r="J792" s="35"/>
      <c r="M792" s="5"/>
      <c r="N792" s="5"/>
      <c r="O792" s="5"/>
      <c r="P792" s="5"/>
      <c r="T792" s="5"/>
      <c r="W792" s="5"/>
      <c r="X792" s="5"/>
    </row>
    <row r="793">
      <c r="A793" s="33"/>
      <c r="F793" s="5"/>
      <c r="G793" s="5"/>
      <c r="H793" s="5"/>
      <c r="I793" s="35"/>
      <c r="J793" s="35"/>
      <c r="M793" s="5"/>
      <c r="N793" s="5"/>
      <c r="O793" s="5"/>
      <c r="P793" s="5"/>
      <c r="T793" s="5"/>
      <c r="W793" s="5"/>
      <c r="X793" s="5"/>
    </row>
    <row r="794">
      <c r="A794" s="33"/>
      <c r="F794" s="5"/>
      <c r="G794" s="5"/>
      <c r="H794" s="5"/>
      <c r="I794" s="35"/>
      <c r="J794" s="35"/>
      <c r="M794" s="5"/>
      <c r="N794" s="5"/>
      <c r="O794" s="5"/>
      <c r="P794" s="5"/>
      <c r="T794" s="5"/>
      <c r="W794" s="5"/>
      <c r="X794" s="5"/>
    </row>
    <row r="795">
      <c r="A795" s="33"/>
      <c r="F795" s="5"/>
      <c r="G795" s="5"/>
      <c r="H795" s="5"/>
      <c r="I795" s="35"/>
      <c r="J795" s="35"/>
      <c r="M795" s="5"/>
      <c r="N795" s="5"/>
      <c r="O795" s="5"/>
      <c r="P795" s="5"/>
      <c r="T795" s="5"/>
      <c r="W795" s="5"/>
      <c r="X795" s="5"/>
    </row>
    <row r="796">
      <c r="A796" s="33"/>
      <c r="F796" s="5"/>
      <c r="G796" s="5"/>
      <c r="H796" s="5"/>
      <c r="I796" s="35"/>
      <c r="J796" s="35"/>
      <c r="M796" s="5"/>
      <c r="N796" s="5"/>
      <c r="O796" s="5"/>
      <c r="P796" s="5"/>
      <c r="T796" s="5"/>
      <c r="W796" s="5"/>
      <c r="X796" s="5"/>
    </row>
    <row r="797">
      <c r="A797" s="33"/>
      <c r="F797" s="5"/>
      <c r="G797" s="5"/>
      <c r="H797" s="5"/>
      <c r="I797" s="35"/>
      <c r="J797" s="35"/>
      <c r="M797" s="5"/>
      <c r="N797" s="5"/>
      <c r="O797" s="5"/>
      <c r="P797" s="5"/>
      <c r="T797" s="5"/>
      <c r="W797" s="5"/>
      <c r="X797" s="5"/>
    </row>
    <row r="798">
      <c r="A798" s="33"/>
      <c r="F798" s="5"/>
      <c r="G798" s="5"/>
      <c r="H798" s="5"/>
      <c r="I798" s="35"/>
      <c r="J798" s="35"/>
      <c r="M798" s="5"/>
      <c r="N798" s="5"/>
      <c r="O798" s="5"/>
      <c r="P798" s="5"/>
      <c r="T798" s="5"/>
      <c r="W798" s="5"/>
      <c r="X798" s="5"/>
    </row>
    <row r="799">
      <c r="A799" s="33"/>
      <c r="F799" s="5"/>
      <c r="G799" s="5"/>
      <c r="H799" s="5"/>
      <c r="I799" s="35"/>
      <c r="J799" s="35"/>
      <c r="M799" s="5"/>
      <c r="N799" s="5"/>
      <c r="O799" s="5"/>
      <c r="P799" s="5"/>
      <c r="T799" s="5"/>
      <c r="W799" s="5"/>
      <c r="X799" s="5"/>
    </row>
    <row r="800">
      <c r="A800" s="33"/>
      <c r="F800" s="5"/>
      <c r="G800" s="5"/>
      <c r="H800" s="5"/>
      <c r="I800" s="35"/>
      <c r="J800" s="35"/>
      <c r="M800" s="5"/>
      <c r="N800" s="5"/>
      <c r="O800" s="5"/>
      <c r="P800" s="5"/>
      <c r="T800" s="5"/>
      <c r="W800" s="5"/>
      <c r="X800" s="5"/>
    </row>
    <row r="801">
      <c r="A801" s="33"/>
      <c r="F801" s="5"/>
      <c r="G801" s="5"/>
      <c r="H801" s="5"/>
      <c r="I801" s="35"/>
      <c r="J801" s="35"/>
      <c r="M801" s="5"/>
      <c r="N801" s="5"/>
      <c r="O801" s="5"/>
      <c r="P801" s="5"/>
      <c r="T801" s="5"/>
      <c r="W801" s="5"/>
      <c r="X801" s="5"/>
    </row>
    <row r="802">
      <c r="A802" s="33"/>
      <c r="F802" s="5"/>
      <c r="G802" s="5"/>
      <c r="H802" s="5"/>
      <c r="I802" s="35"/>
      <c r="J802" s="35"/>
      <c r="M802" s="5"/>
      <c r="N802" s="5"/>
      <c r="O802" s="5"/>
      <c r="P802" s="5"/>
      <c r="T802" s="5"/>
      <c r="W802" s="5"/>
      <c r="X802" s="5"/>
    </row>
    <row r="803">
      <c r="A803" s="33"/>
      <c r="F803" s="5"/>
      <c r="G803" s="5"/>
      <c r="H803" s="5"/>
      <c r="I803" s="35"/>
      <c r="J803" s="35"/>
      <c r="M803" s="5"/>
      <c r="N803" s="5"/>
      <c r="O803" s="5"/>
      <c r="P803" s="5"/>
      <c r="T803" s="5"/>
      <c r="W803" s="5"/>
      <c r="X803" s="5"/>
    </row>
    <row r="804">
      <c r="A804" s="33"/>
      <c r="F804" s="5"/>
      <c r="G804" s="5"/>
      <c r="H804" s="5"/>
      <c r="I804" s="35"/>
      <c r="J804" s="35"/>
      <c r="M804" s="5"/>
      <c r="N804" s="5"/>
      <c r="O804" s="5"/>
      <c r="P804" s="5"/>
      <c r="T804" s="5"/>
      <c r="W804" s="5"/>
      <c r="X804" s="5"/>
    </row>
    <row r="805">
      <c r="A805" s="33"/>
      <c r="F805" s="5"/>
      <c r="G805" s="5"/>
      <c r="H805" s="5"/>
      <c r="I805" s="35"/>
      <c r="J805" s="35"/>
      <c r="M805" s="5"/>
      <c r="N805" s="5"/>
      <c r="O805" s="5"/>
      <c r="P805" s="5"/>
      <c r="T805" s="5"/>
      <c r="W805" s="5"/>
      <c r="X805" s="5"/>
    </row>
    <row r="806">
      <c r="A806" s="33"/>
      <c r="F806" s="5"/>
      <c r="G806" s="5"/>
      <c r="H806" s="5"/>
      <c r="I806" s="35"/>
      <c r="J806" s="35"/>
      <c r="M806" s="5"/>
      <c r="N806" s="5"/>
      <c r="O806" s="5"/>
      <c r="P806" s="5"/>
      <c r="T806" s="5"/>
      <c r="W806" s="5"/>
      <c r="X806" s="5"/>
    </row>
    <row r="807">
      <c r="A807" s="33"/>
      <c r="F807" s="5"/>
      <c r="G807" s="5"/>
      <c r="H807" s="5"/>
      <c r="I807" s="35"/>
      <c r="J807" s="35"/>
      <c r="M807" s="5"/>
      <c r="N807" s="5"/>
      <c r="O807" s="5"/>
      <c r="P807" s="5"/>
      <c r="T807" s="5"/>
      <c r="W807" s="5"/>
      <c r="X807" s="5"/>
    </row>
    <row r="808">
      <c r="A808" s="33"/>
      <c r="F808" s="5"/>
      <c r="G808" s="5"/>
      <c r="H808" s="5"/>
      <c r="I808" s="35"/>
      <c r="J808" s="35"/>
      <c r="M808" s="5"/>
      <c r="N808" s="5"/>
      <c r="O808" s="5"/>
      <c r="P808" s="5"/>
      <c r="T808" s="5"/>
      <c r="W808" s="5"/>
      <c r="X808" s="5"/>
    </row>
    <row r="809">
      <c r="A809" s="33"/>
      <c r="F809" s="5"/>
      <c r="G809" s="5"/>
      <c r="H809" s="5"/>
      <c r="I809" s="35"/>
      <c r="J809" s="35"/>
      <c r="M809" s="5"/>
      <c r="N809" s="5"/>
      <c r="O809" s="5"/>
      <c r="P809" s="5"/>
      <c r="T809" s="5"/>
      <c r="W809" s="5"/>
      <c r="X809" s="5"/>
    </row>
    <row r="810">
      <c r="A810" s="33"/>
      <c r="F810" s="5"/>
      <c r="G810" s="5"/>
      <c r="H810" s="5"/>
      <c r="I810" s="35"/>
      <c r="J810" s="35"/>
      <c r="M810" s="5"/>
      <c r="N810" s="5"/>
      <c r="O810" s="5"/>
      <c r="P810" s="5"/>
      <c r="T810" s="5"/>
      <c r="W810" s="5"/>
      <c r="X810" s="5"/>
    </row>
    <row r="811">
      <c r="A811" s="33"/>
      <c r="F811" s="5"/>
      <c r="G811" s="5"/>
      <c r="H811" s="5"/>
      <c r="I811" s="35"/>
      <c r="J811" s="35"/>
      <c r="M811" s="5"/>
      <c r="N811" s="5"/>
      <c r="O811" s="5"/>
      <c r="P811" s="5"/>
      <c r="T811" s="5"/>
      <c r="W811" s="5"/>
      <c r="X811" s="5"/>
    </row>
    <row r="812">
      <c r="A812" s="33"/>
      <c r="F812" s="5"/>
      <c r="G812" s="5"/>
      <c r="H812" s="5"/>
      <c r="I812" s="35"/>
      <c r="J812" s="35"/>
      <c r="M812" s="5"/>
      <c r="N812" s="5"/>
      <c r="O812" s="5"/>
      <c r="P812" s="5"/>
      <c r="T812" s="5"/>
      <c r="W812" s="5"/>
      <c r="X812" s="5"/>
    </row>
    <row r="813">
      <c r="A813" s="33"/>
      <c r="F813" s="5"/>
      <c r="G813" s="5"/>
      <c r="H813" s="5"/>
      <c r="I813" s="35"/>
      <c r="J813" s="35"/>
      <c r="M813" s="5"/>
      <c r="N813" s="5"/>
      <c r="O813" s="5"/>
      <c r="P813" s="5"/>
      <c r="T813" s="5"/>
      <c r="W813" s="5"/>
      <c r="X813" s="5"/>
    </row>
    <row r="814">
      <c r="A814" s="33"/>
      <c r="F814" s="5"/>
      <c r="G814" s="5"/>
      <c r="H814" s="5"/>
      <c r="I814" s="35"/>
      <c r="J814" s="35"/>
      <c r="M814" s="5"/>
      <c r="N814" s="5"/>
      <c r="O814" s="5"/>
      <c r="P814" s="5"/>
      <c r="T814" s="5"/>
      <c r="W814" s="5"/>
      <c r="X814" s="5"/>
    </row>
    <row r="815">
      <c r="A815" s="33"/>
      <c r="F815" s="5"/>
      <c r="G815" s="5"/>
      <c r="H815" s="5"/>
      <c r="I815" s="35"/>
      <c r="J815" s="35"/>
      <c r="M815" s="5"/>
      <c r="N815" s="5"/>
      <c r="O815" s="5"/>
      <c r="P815" s="5"/>
      <c r="T815" s="5"/>
      <c r="W815" s="5"/>
      <c r="X815" s="5"/>
    </row>
    <row r="816">
      <c r="A816" s="33"/>
      <c r="F816" s="5"/>
      <c r="G816" s="5"/>
      <c r="H816" s="5"/>
      <c r="I816" s="35"/>
      <c r="J816" s="35"/>
      <c r="M816" s="5"/>
      <c r="N816" s="5"/>
      <c r="O816" s="5"/>
      <c r="P816" s="5"/>
      <c r="T816" s="5"/>
      <c r="W816" s="5"/>
      <c r="X816" s="5"/>
    </row>
    <row r="817">
      <c r="A817" s="33"/>
      <c r="F817" s="5"/>
      <c r="G817" s="5"/>
      <c r="H817" s="5"/>
      <c r="I817" s="35"/>
      <c r="J817" s="35"/>
      <c r="M817" s="5"/>
      <c r="N817" s="5"/>
      <c r="O817" s="5"/>
      <c r="P817" s="5"/>
      <c r="T817" s="5"/>
      <c r="W817" s="5"/>
      <c r="X817" s="5"/>
    </row>
    <row r="818">
      <c r="A818" s="33"/>
      <c r="F818" s="5"/>
      <c r="G818" s="5"/>
      <c r="H818" s="5"/>
      <c r="I818" s="35"/>
      <c r="J818" s="35"/>
      <c r="M818" s="5"/>
      <c r="N818" s="5"/>
      <c r="O818" s="5"/>
      <c r="P818" s="5"/>
      <c r="T818" s="5"/>
      <c r="W818" s="5"/>
      <c r="X818" s="5"/>
    </row>
    <row r="819">
      <c r="A819" s="33"/>
      <c r="F819" s="5"/>
      <c r="G819" s="5"/>
      <c r="H819" s="5"/>
      <c r="I819" s="35"/>
      <c r="J819" s="35"/>
      <c r="M819" s="5"/>
      <c r="N819" s="5"/>
      <c r="O819" s="5"/>
      <c r="P819" s="5"/>
      <c r="T819" s="5"/>
      <c r="W819" s="5"/>
      <c r="X819" s="5"/>
    </row>
    <row r="820">
      <c r="A820" s="33"/>
      <c r="F820" s="5"/>
      <c r="G820" s="5"/>
      <c r="H820" s="5"/>
      <c r="I820" s="35"/>
      <c r="J820" s="35"/>
      <c r="M820" s="5"/>
      <c r="N820" s="5"/>
      <c r="O820" s="5"/>
      <c r="P820" s="5"/>
      <c r="T820" s="5"/>
      <c r="W820" s="5"/>
      <c r="X820" s="5"/>
    </row>
    <row r="821">
      <c r="A821" s="33"/>
      <c r="F821" s="5"/>
      <c r="G821" s="5"/>
      <c r="H821" s="5"/>
      <c r="I821" s="35"/>
      <c r="J821" s="35"/>
      <c r="M821" s="5"/>
      <c r="N821" s="5"/>
      <c r="O821" s="5"/>
      <c r="P821" s="5"/>
      <c r="T821" s="5"/>
      <c r="W821" s="5"/>
      <c r="X821" s="5"/>
    </row>
    <row r="822">
      <c r="A822" s="33"/>
      <c r="F822" s="5"/>
      <c r="G822" s="5"/>
      <c r="H822" s="5"/>
      <c r="I822" s="35"/>
      <c r="J822" s="35"/>
      <c r="M822" s="5"/>
      <c r="N822" s="5"/>
      <c r="O822" s="5"/>
      <c r="P822" s="5"/>
      <c r="T822" s="5"/>
      <c r="W822" s="5"/>
      <c r="X822" s="5"/>
    </row>
    <row r="823">
      <c r="A823" s="33"/>
      <c r="F823" s="5"/>
      <c r="G823" s="5"/>
      <c r="H823" s="5"/>
      <c r="I823" s="35"/>
      <c r="J823" s="35"/>
      <c r="M823" s="5"/>
      <c r="N823" s="5"/>
      <c r="O823" s="5"/>
      <c r="P823" s="5"/>
      <c r="T823" s="5"/>
      <c r="W823" s="5"/>
      <c r="X823" s="5"/>
    </row>
    <row r="824">
      <c r="A824" s="33"/>
      <c r="F824" s="5"/>
      <c r="G824" s="5"/>
      <c r="H824" s="5"/>
      <c r="I824" s="35"/>
      <c r="J824" s="35"/>
      <c r="M824" s="5"/>
      <c r="N824" s="5"/>
      <c r="O824" s="5"/>
      <c r="P824" s="5"/>
      <c r="T824" s="5"/>
      <c r="W824" s="5"/>
      <c r="X824" s="5"/>
    </row>
    <row r="825">
      <c r="A825" s="33"/>
      <c r="F825" s="5"/>
      <c r="G825" s="5"/>
      <c r="H825" s="5"/>
      <c r="I825" s="35"/>
      <c r="J825" s="35"/>
      <c r="M825" s="5"/>
      <c r="N825" s="5"/>
      <c r="O825" s="5"/>
      <c r="P825" s="5"/>
      <c r="T825" s="5"/>
      <c r="W825" s="5"/>
      <c r="X825" s="5"/>
    </row>
    <row r="826">
      <c r="A826" s="33"/>
      <c r="F826" s="5"/>
      <c r="G826" s="5"/>
      <c r="H826" s="5"/>
      <c r="I826" s="35"/>
      <c r="J826" s="35"/>
      <c r="M826" s="5"/>
      <c r="N826" s="5"/>
      <c r="O826" s="5"/>
      <c r="P826" s="5"/>
      <c r="T826" s="5"/>
      <c r="W826" s="5"/>
      <c r="X826" s="5"/>
    </row>
    <row r="827">
      <c r="A827" s="33"/>
      <c r="F827" s="5"/>
      <c r="G827" s="5"/>
      <c r="H827" s="5"/>
      <c r="I827" s="35"/>
      <c r="J827" s="35"/>
      <c r="M827" s="5"/>
      <c r="N827" s="5"/>
      <c r="O827" s="5"/>
      <c r="P827" s="5"/>
      <c r="T827" s="5"/>
      <c r="W827" s="5"/>
      <c r="X827" s="5"/>
    </row>
    <row r="828">
      <c r="A828" s="33"/>
      <c r="F828" s="5"/>
      <c r="G828" s="5"/>
      <c r="H828" s="5"/>
      <c r="I828" s="35"/>
      <c r="J828" s="35"/>
      <c r="M828" s="5"/>
      <c r="N828" s="5"/>
      <c r="O828" s="5"/>
      <c r="P828" s="5"/>
      <c r="T828" s="5"/>
      <c r="W828" s="5"/>
      <c r="X828" s="5"/>
    </row>
    <row r="829">
      <c r="A829" s="33"/>
      <c r="F829" s="5"/>
      <c r="G829" s="5"/>
      <c r="H829" s="5"/>
      <c r="I829" s="35"/>
      <c r="J829" s="35"/>
      <c r="M829" s="5"/>
      <c r="N829" s="5"/>
      <c r="O829" s="5"/>
      <c r="P829" s="5"/>
      <c r="T829" s="5"/>
      <c r="W829" s="5"/>
      <c r="X829" s="5"/>
    </row>
    <row r="830">
      <c r="A830" s="33"/>
      <c r="F830" s="5"/>
      <c r="G830" s="5"/>
      <c r="H830" s="5"/>
      <c r="I830" s="35"/>
      <c r="J830" s="35"/>
      <c r="M830" s="5"/>
      <c r="N830" s="5"/>
      <c r="O830" s="5"/>
      <c r="P830" s="5"/>
      <c r="T830" s="5"/>
      <c r="W830" s="5"/>
      <c r="X830" s="5"/>
    </row>
    <row r="831">
      <c r="A831" s="33"/>
      <c r="F831" s="5"/>
      <c r="G831" s="5"/>
      <c r="H831" s="5"/>
      <c r="I831" s="35"/>
      <c r="J831" s="35"/>
      <c r="M831" s="5"/>
      <c r="N831" s="5"/>
      <c r="O831" s="5"/>
      <c r="P831" s="5"/>
      <c r="T831" s="5"/>
      <c r="W831" s="5"/>
      <c r="X831" s="5"/>
    </row>
    <row r="832">
      <c r="A832" s="33"/>
      <c r="F832" s="5"/>
      <c r="G832" s="5"/>
      <c r="H832" s="5"/>
      <c r="I832" s="35"/>
      <c r="J832" s="35"/>
      <c r="M832" s="5"/>
      <c r="N832" s="5"/>
      <c r="O832" s="5"/>
      <c r="P832" s="5"/>
      <c r="T832" s="5"/>
      <c r="W832" s="5"/>
      <c r="X832" s="5"/>
    </row>
    <row r="833">
      <c r="A833" s="33"/>
      <c r="F833" s="5"/>
      <c r="G833" s="5"/>
      <c r="H833" s="5"/>
      <c r="I833" s="35"/>
      <c r="J833" s="35"/>
      <c r="M833" s="5"/>
      <c r="N833" s="5"/>
      <c r="O833" s="5"/>
      <c r="P833" s="5"/>
      <c r="T833" s="5"/>
      <c r="W833" s="5"/>
      <c r="X833" s="5"/>
    </row>
    <row r="834">
      <c r="A834" s="33"/>
      <c r="F834" s="5"/>
      <c r="G834" s="5"/>
      <c r="H834" s="5"/>
      <c r="I834" s="35"/>
      <c r="J834" s="35"/>
      <c r="M834" s="5"/>
      <c r="N834" s="5"/>
      <c r="O834" s="5"/>
      <c r="P834" s="5"/>
      <c r="T834" s="5"/>
      <c r="W834" s="5"/>
      <c r="X834" s="5"/>
    </row>
    <row r="835">
      <c r="A835" s="33"/>
      <c r="F835" s="5"/>
      <c r="G835" s="5"/>
      <c r="H835" s="5"/>
      <c r="I835" s="35"/>
      <c r="J835" s="35"/>
      <c r="M835" s="5"/>
      <c r="N835" s="5"/>
      <c r="O835" s="5"/>
      <c r="P835" s="5"/>
      <c r="T835" s="5"/>
      <c r="W835" s="5"/>
      <c r="X835" s="5"/>
    </row>
    <row r="836">
      <c r="A836" s="33"/>
      <c r="F836" s="5"/>
      <c r="G836" s="5"/>
      <c r="H836" s="5"/>
      <c r="I836" s="35"/>
      <c r="J836" s="35"/>
      <c r="M836" s="5"/>
      <c r="N836" s="5"/>
      <c r="O836" s="5"/>
      <c r="P836" s="5"/>
      <c r="T836" s="5"/>
      <c r="W836" s="5"/>
      <c r="X836" s="5"/>
    </row>
    <row r="837">
      <c r="A837" s="33"/>
      <c r="F837" s="5"/>
      <c r="G837" s="5"/>
      <c r="H837" s="5"/>
      <c r="I837" s="35"/>
      <c r="J837" s="35"/>
      <c r="M837" s="5"/>
      <c r="N837" s="5"/>
      <c r="O837" s="5"/>
      <c r="P837" s="5"/>
      <c r="T837" s="5"/>
      <c r="W837" s="5"/>
      <c r="X837" s="5"/>
    </row>
    <row r="838">
      <c r="A838" s="33"/>
      <c r="F838" s="5"/>
      <c r="G838" s="5"/>
      <c r="H838" s="5"/>
      <c r="I838" s="35"/>
      <c r="J838" s="35"/>
      <c r="M838" s="5"/>
      <c r="N838" s="5"/>
      <c r="O838" s="5"/>
      <c r="P838" s="5"/>
      <c r="T838" s="5"/>
      <c r="W838" s="5"/>
      <c r="X838" s="5"/>
    </row>
    <row r="839">
      <c r="A839" s="33"/>
      <c r="F839" s="5"/>
      <c r="G839" s="5"/>
      <c r="H839" s="5"/>
      <c r="I839" s="35"/>
      <c r="J839" s="35"/>
      <c r="M839" s="5"/>
      <c r="N839" s="5"/>
      <c r="O839" s="5"/>
      <c r="P839" s="5"/>
      <c r="T839" s="5"/>
      <c r="W839" s="5"/>
      <c r="X839" s="5"/>
    </row>
    <row r="840">
      <c r="A840" s="33"/>
      <c r="F840" s="5"/>
      <c r="G840" s="5"/>
      <c r="H840" s="5"/>
      <c r="I840" s="35"/>
      <c r="J840" s="35"/>
      <c r="M840" s="5"/>
      <c r="N840" s="5"/>
      <c r="O840" s="5"/>
      <c r="P840" s="5"/>
      <c r="T840" s="5"/>
      <c r="W840" s="5"/>
      <c r="X840" s="5"/>
    </row>
    <row r="841">
      <c r="A841" s="33"/>
      <c r="F841" s="5"/>
      <c r="G841" s="5"/>
      <c r="H841" s="5"/>
      <c r="I841" s="35"/>
      <c r="J841" s="35"/>
      <c r="M841" s="5"/>
      <c r="N841" s="5"/>
      <c r="O841" s="5"/>
      <c r="P841" s="5"/>
      <c r="T841" s="5"/>
      <c r="W841" s="5"/>
      <c r="X841" s="5"/>
    </row>
    <row r="842">
      <c r="A842" s="33"/>
      <c r="F842" s="5"/>
      <c r="G842" s="5"/>
      <c r="H842" s="5"/>
      <c r="I842" s="35"/>
      <c r="J842" s="35"/>
      <c r="M842" s="5"/>
      <c r="N842" s="5"/>
      <c r="O842" s="5"/>
      <c r="P842" s="5"/>
      <c r="T842" s="5"/>
      <c r="W842" s="5"/>
      <c r="X842" s="5"/>
    </row>
    <row r="843">
      <c r="A843" s="33"/>
      <c r="F843" s="5"/>
      <c r="G843" s="5"/>
      <c r="H843" s="5"/>
      <c r="I843" s="35"/>
      <c r="J843" s="35"/>
      <c r="M843" s="5"/>
      <c r="N843" s="5"/>
      <c r="O843" s="5"/>
      <c r="P843" s="5"/>
      <c r="T843" s="5"/>
      <c r="W843" s="5"/>
      <c r="X843" s="5"/>
    </row>
    <row r="844">
      <c r="A844" s="33"/>
      <c r="F844" s="5"/>
      <c r="G844" s="5"/>
      <c r="H844" s="5"/>
      <c r="I844" s="35"/>
      <c r="J844" s="35"/>
      <c r="M844" s="5"/>
      <c r="N844" s="5"/>
      <c r="O844" s="5"/>
      <c r="P844" s="5"/>
      <c r="T844" s="5"/>
      <c r="W844" s="5"/>
      <c r="X844" s="5"/>
    </row>
    <row r="845">
      <c r="A845" s="33"/>
      <c r="F845" s="5"/>
      <c r="G845" s="5"/>
      <c r="H845" s="5"/>
      <c r="I845" s="35"/>
      <c r="J845" s="35"/>
      <c r="M845" s="5"/>
      <c r="N845" s="5"/>
      <c r="O845" s="5"/>
      <c r="P845" s="5"/>
      <c r="T845" s="5"/>
      <c r="W845" s="5"/>
      <c r="X845" s="5"/>
    </row>
    <row r="846">
      <c r="A846" s="33"/>
      <c r="F846" s="5"/>
      <c r="G846" s="5"/>
      <c r="H846" s="5"/>
      <c r="I846" s="35"/>
      <c r="J846" s="35"/>
      <c r="M846" s="5"/>
      <c r="N846" s="5"/>
      <c r="O846" s="5"/>
      <c r="P846" s="5"/>
      <c r="T846" s="5"/>
      <c r="W846" s="5"/>
      <c r="X846" s="5"/>
    </row>
    <row r="847">
      <c r="A847" s="33"/>
      <c r="F847" s="5"/>
      <c r="G847" s="5"/>
      <c r="H847" s="5"/>
      <c r="I847" s="35"/>
      <c r="J847" s="35"/>
      <c r="M847" s="5"/>
      <c r="N847" s="5"/>
      <c r="O847" s="5"/>
      <c r="P847" s="5"/>
      <c r="T847" s="5"/>
      <c r="W847" s="5"/>
      <c r="X847" s="5"/>
    </row>
    <row r="848">
      <c r="A848" s="33"/>
      <c r="F848" s="5"/>
      <c r="G848" s="5"/>
      <c r="H848" s="5"/>
      <c r="I848" s="35"/>
      <c r="J848" s="35"/>
      <c r="M848" s="5"/>
      <c r="N848" s="5"/>
      <c r="O848" s="5"/>
      <c r="P848" s="5"/>
      <c r="T848" s="5"/>
      <c r="W848" s="5"/>
      <c r="X848" s="5"/>
    </row>
    <row r="849">
      <c r="A849" s="33"/>
      <c r="F849" s="5"/>
      <c r="G849" s="5"/>
      <c r="H849" s="5"/>
      <c r="I849" s="35"/>
      <c r="J849" s="35"/>
      <c r="M849" s="5"/>
      <c r="N849" s="5"/>
      <c r="O849" s="5"/>
      <c r="P849" s="5"/>
      <c r="T849" s="5"/>
      <c r="W849" s="5"/>
      <c r="X849" s="5"/>
    </row>
    <row r="850">
      <c r="A850" s="33"/>
      <c r="F850" s="5"/>
      <c r="G850" s="5"/>
      <c r="H850" s="5"/>
      <c r="I850" s="35"/>
      <c r="J850" s="35"/>
      <c r="M850" s="5"/>
      <c r="N850" s="5"/>
      <c r="O850" s="5"/>
      <c r="P850" s="5"/>
      <c r="T850" s="5"/>
      <c r="W850" s="5"/>
      <c r="X850" s="5"/>
    </row>
    <row r="851">
      <c r="A851" s="33"/>
      <c r="F851" s="5"/>
      <c r="G851" s="5"/>
      <c r="H851" s="5"/>
      <c r="I851" s="35"/>
      <c r="J851" s="35"/>
      <c r="M851" s="5"/>
      <c r="N851" s="5"/>
      <c r="O851" s="5"/>
      <c r="P851" s="5"/>
      <c r="T851" s="5"/>
      <c r="W851" s="5"/>
      <c r="X851" s="5"/>
    </row>
    <row r="852">
      <c r="A852" s="33"/>
      <c r="F852" s="5"/>
      <c r="G852" s="5"/>
      <c r="H852" s="5"/>
      <c r="I852" s="35"/>
      <c r="J852" s="35"/>
      <c r="M852" s="5"/>
      <c r="N852" s="5"/>
      <c r="O852" s="5"/>
      <c r="P852" s="5"/>
      <c r="T852" s="5"/>
      <c r="W852" s="5"/>
      <c r="X852" s="5"/>
    </row>
    <row r="853">
      <c r="A853" s="33"/>
      <c r="F853" s="5"/>
      <c r="G853" s="5"/>
      <c r="H853" s="5"/>
      <c r="I853" s="35"/>
      <c r="J853" s="35"/>
      <c r="M853" s="5"/>
      <c r="N853" s="5"/>
      <c r="O853" s="5"/>
      <c r="P853" s="5"/>
      <c r="T853" s="5"/>
      <c r="W853" s="5"/>
      <c r="X853" s="5"/>
    </row>
    <row r="854">
      <c r="A854" s="33"/>
      <c r="F854" s="5"/>
      <c r="G854" s="5"/>
      <c r="H854" s="5"/>
      <c r="I854" s="35"/>
      <c r="J854" s="35"/>
      <c r="M854" s="5"/>
      <c r="N854" s="5"/>
      <c r="O854" s="5"/>
      <c r="P854" s="5"/>
      <c r="T854" s="5"/>
      <c r="W854" s="5"/>
      <c r="X854" s="5"/>
    </row>
    <row r="855">
      <c r="A855" s="33"/>
      <c r="F855" s="5"/>
      <c r="G855" s="5"/>
      <c r="H855" s="5"/>
      <c r="I855" s="35"/>
      <c r="J855" s="35"/>
      <c r="M855" s="5"/>
      <c r="N855" s="5"/>
      <c r="O855" s="5"/>
      <c r="P855" s="5"/>
      <c r="T855" s="5"/>
      <c r="W855" s="5"/>
      <c r="X855" s="5"/>
    </row>
    <row r="856">
      <c r="A856" s="33"/>
      <c r="F856" s="5"/>
      <c r="G856" s="5"/>
      <c r="H856" s="5"/>
      <c r="I856" s="35"/>
      <c r="J856" s="35"/>
      <c r="M856" s="5"/>
      <c r="N856" s="5"/>
      <c r="O856" s="5"/>
      <c r="P856" s="5"/>
      <c r="T856" s="5"/>
      <c r="W856" s="5"/>
      <c r="X856" s="5"/>
    </row>
    <row r="857">
      <c r="A857" s="33"/>
      <c r="F857" s="5"/>
      <c r="G857" s="5"/>
      <c r="H857" s="5"/>
      <c r="I857" s="35"/>
      <c r="J857" s="35"/>
      <c r="M857" s="5"/>
      <c r="N857" s="5"/>
      <c r="O857" s="5"/>
      <c r="P857" s="5"/>
      <c r="T857" s="5"/>
      <c r="W857" s="5"/>
      <c r="X857" s="5"/>
    </row>
    <row r="858">
      <c r="A858" s="33"/>
      <c r="F858" s="5"/>
      <c r="G858" s="5"/>
      <c r="H858" s="5"/>
      <c r="I858" s="35"/>
      <c r="J858" s="35"/>
      <c r="M858" s="5"/>
      <c r="N858" s="5"/>
      <c r="O858" s="5"/>
      <c r="P858" s="5"/>
      <c r="T858" s="5"/>
      <c r="W858" s="5"/>
      <c r="X858" s="5"/>
    </row>
    <row r="859">
      <c r="A859" s="33"/>
      <c r="F859" s="5"/>
      <c r="G859" s="5"/>
      <c r="H859" s="5"/>
      <c r="I859" s="35"/>
      <c r="J859" s="35"/>
      <c r="M859" s="5"/>
      <c r="N859" s="5"/>
      <c r="O859" s="5"/>
      <c r="P859" s="5"/>
      <c r="T859" s="5"/>
      <c r="W859" s="5"/>
      <c r="X859" s="5"/>
    </row>
    <row r="860">
      <c r="A860" s="33"/>
      <c r="F860" s="5"/>
      <c r="G860" s="5"/>
      <c r="H860" s="5"/>
      <c r="I860" s="35"/>
      <c r="J860" s="35"/>
      <c r="M860" s="5"/>
      <c r="N860" s="5"/>
      <c r="O860" s="5"/>
      <c r="P860" s="5"/>
      <c r="T860" s="5"/>
      <c r="W860" s="5"/>
      <c r="X860" s="5"/>
    </row>
    <row r="861">
      <c r="A861" s="33"/>
      <c r="F861" s="5"/>
      <c r="G861" s="5"/>
      <c r="H861" s="5"/>
      <c r="I861" s="35"/>
      <c r="J861" s="35"/>
      <c r="M861" s="5"/>
      <c r="N861" s="5"/>
      <c r="O861" s="5"/>
      <c r="P861" s="5"/>
      <c r="T861" s="5"/>
      <c r="W861" s="5"/>
      <c r="X861" s="5"/>
    </row>
    <row r="862">
      <c r="A862" s="33"/>
      <c r="F862" s="5"/>
      <c r="G862" s="5"/>
      <c r="H862" s="5"/>
      <c r="I862" s="35"/>
      <c r="J862" s="35"/>
      <c r="M862" s="5"/>
      <c r="N862" s="5"/>
      <c r="O862" s="5"/>
      <c r="P862" s="5"/>
      <c r="T862" s="5"/>
      <c r="W862" s="5"/>
      <c r="X862" s="5"/>
    </row>
    <row r="863">
      <c r="A863" s="33"/>
      <c r="F863" s="5"/>
      <c r="G863" s="5"/>
      <c r="H863" s="5"/>
      <c r="I863" s="35"/>
      <c r="J863" s="35"/>
      <c r="M863" s="5"/>
      <c r="N863" s="5"/>
      <c r="O863" s="5"/>
      <c r="P863" s="5"/>
      <c r="T863" s="5"/>
      <c r="W863" s="5"/>
      <c r="X863" s="5"/>
    </row>
    <row r="864">
      <c r="A864" s="33"/>
      <c r="F864" s="5"/>
      <c r="G864" s="5"/>
      <c r="H864" s="5"/>
      <c r="I864" s="35"/>
      <c r="J864" s="35"/>
      <c r="M864" s="5"/>
      <c r="N864" s="5"/>
      <c r="O864" s="5"/>
      <c r="P864" s="5"/>
      <c r="T864" s="5"/>
      <c r="W864" s="5"/>
      <c r="X864" s="5"/>
    </row>
    <row r="865">
      <c r="A865" s="33"/>
      <c r="F865" s="5"/>
      <c r="G865" s="5"/>
      <c r="H865" s="5"/>
      <c r="I865" s="35"/>
      <c r="J865" s="35"/>
      <c r="M865" s="5"/>
      <c r="N865" s="5"/>
      <c r="O865" s="5"/>
      <c r="P865" s="5"/>
      <c r="T865" s="5"/>
      <c r="W865" s="5"/>
      <c r="X865" s="5"/>
    </row>
    <row r="866">
      <c r="A866" s="33"/>
      <c r="F866" s="5"/>
      <c r="G866" s="5"/>
      <c r="H866" s="5"/>
      <c r="I866" s="35"/>
      <c r="J866" s="35"/>
      <c r="M866" s="5"/>
      <c r="N866" s="5"/>
      <c r="O866" s="5"/>
      <c r="P866" s="5"/>
      <c r="T866" s="5"/>
      <c r="W866" s="5"/>
      <c r="X866" s="5"/>
    </row>
    <row r="867">
      <c r="A867" s="33"/>
      <c r="F867" s="5"/>
      <c r="G867" s="5"/>
      <c r="H867" s="5"/>
      <c r="I867" s="35"/>
      <c r="J867" s="35"/>
      <c r="M867" s="5"/>
      <c r="N867" s="5"/>
      <c r="O867" s="5"/>
      <c r="P867" s="5"/>
      <c r="T867" s="5"/>
      <c r="W867" s="5"/>
      <c r="X867" s="5"/>
    </row>
    <row r="868">
      <c r="A868" s="33"/>
      <c r="F868" s="5"/>
      <c r="G868" s="5"/>
      <c r="H868" s="5"/>
      <c r="I868" s="35"/>
      <c r="J868" s="35"/>
      <c r="M868" s="5"/>
      <c r="N868" s="5"/>
      <c r="O868" s="5"/>
      <c r="P868" s="5"/>
      <c r="T868" s="5"/>
      <c r="W868" s="5"/>
      <c r="X868" s="5"/>
    </row>
    <row r="869">
      <c r="A869" s="33"/>
      <c r="F869" s="5"/>
      <c r="G869" s="5"/>
      <c r="H869" s="5"/>
      <c r="I869" s="35"/>
      <c r="J869" s="35"/>
      <c r="M869" s="5"/>
      <c r="N869" s="5"/>
      <c r="O869" s="5"/>
      <c r="P869" s="5"/>
      <c r="T869" s="5"/>
      <c r="W869" s="5"/>
      <c r="X869" s="5"/>
    </row>
    <row r="870">
      <c r="A870" s="33"/>
      <c r="F870" s="5"/>
      <c r="G870" s="5"/>
      <c r="H870" s="5"/>
      <c r="I870" s="35"/>
      <c r="J870" s="35"/>
      <c r="M870" s="5"/>
      <c r="N870" s="5"/>
      <c r="O870" s="5"/>
      <c r="P870" s="5"/>
      <c r="T870" s="5"/>
      <c r="W870" s="5"/>
      <c r="X870" s="5"/>
    </row>
    <row r="871">
      <c r="A871" s="33"/>
      <c r="F871" s="5"/>
      <c r="G871" s="5"/>
      <c r="H871" s="5"/>
      <c r="I871" s="35"/>
      <c r="J871" s="35"/>
      <c r="M871" s="5"/>
      <c r="N871" s="5"/>
      <c r="O871" s="5"/>
      <c r="P871" s="5"/>
      <c r="T871" s="5"/>
      <c r="W871" s="5"/>
      <c r="X871" s="5"/>
    </row>
    <row r="872">
      <c r="A872" s="33"/>
      <c r="F872" s="5"/>
      <c r="G872" s="5"/>
      <c r="H872" s="5"/>
      <c r="I872" s="35"/>
      <c r="J872" s="35"/>
      <c r="M872" s="5"/>
      <c r="N872" s="5"/>
      <c r="O872" s="5"/>
      <c r="P872" s="5"/>
      <c r="T872" s="5"/>
      <c r="W872" s="5"/>
      <c r="X872" s="5"/>
    </row>
    <row r="873">
      <c r="A873" s="33"/>
      <c r="F873" s="5"/>
      <c r="G873" s="5"/>
      <c r="H873" s="5"/>
      <c r="I873" s="35"/>
      <c r="J873" s="35"/>
      <c r="M873" s="5"/>
      <c r="N873" s="5"/>
      <c r="O873" s="5"/>
      <c r="P873" s="5"/>
      <c r="T873" s="5"/>
      <c r="W873" s="5"/>
      <c r="X873" s="5"/>
    </row>
    <row r="874">
      <c r="A874" s="33"/>
      <c r="F874" s="5"/>
      <c r="G874" s="5"/>
      <c r="H874" s="5"/>
      <c r="I874" s="35"/>
      <c r="J874" s="35"/>
      <c r="M874" s="5"/>
      <c r="N874" s="5"/>
      <c r="O874" s="5"/>
      <c r="P874" s="5"/>
      <c r="T874" s="5"/>
      <c r="W874" s="5"/>
      <c r="X874" s="5"/>
    </row>
    <row r="875">
      <c r="A875" s="33"/>
      <c r="F875" s="5"/>
      <c r="G875" s="5"/>
      <c r="H875" s="5"/>
      <c r="I875" s="35"/>
      <c r="J875" s="35"/>
      <c r="M875" s="5"/>
      <c r="N875" s="5"/>
      <c r="O875" s="5"/>
      <c r="P875" s="5"/>
      <c r="T875" s="5"/>
      <c r="W875" s="5"/>
      <c r="X875" s="5"/>
    </row>
    <row r="876">
      <c r="A876" s="33"/>
      <c r="F876" s="5"/>
      <c r="G876" s="5"/>
      <c r="H876" s="5"/>
      <c r="I876" s="35"/>
      <c r="J876" s="35"/>
      <c r="M876" s="5"/>
      <c r="N876" s="5"/>
      <c r="O876" s="5"/>
      <c r="P876" s="5"/>
      <c r="T876" s="5"/>
      <c r="W876" s="5"/>
      <c r="X876" s="5"/>
    </row>
    <row r="877">
      <c r="A877" s="33"/>
      <c r="F877" s="5"/>
      <c r="G877" s="5"/>
      <c r="H877" s="5"/>
      <c r="I877" s="35"/>
      <c r="J877" s="35"/>
      <c r="M877" s="5"/>
      <c r="N877" s="5"/>
      <c r="O877" s="5"/>
      <c r="P877" s="5"/>
      <c r="T877" s="5"/>
      <c r="W877" s="5"/>
      <c r="X877" s="5"/>
    </row>
    <row r="878">
      <c r="A878" s="33"/>
      <c r="F878" s="5"/>
      <c r="G878" s="5"/>
      <c r="H878" s="5"/>
      <c r="I878" s="35"/>
      <c r="J878" s="35"/>
      <c r="M878" s="5"/>
      <c r="N878" s="5"/>
      <c r="O878" s="5"/>
      <c r="P878" s="5"/>
      <c r="T878" s="5"/>
      <c r="W878" s="5"/>
      <c r="X878" s="5"/>
    </row>
    <row r="879">
      <c r="A879" s="33"/>
      <c r="F879" s="5"/>
      <c r="G879" s="5"/>
      <c r="H879" s="5"/>
      <c r="I879" s="35"/>
      <c r="J879" s="35"/>
      <c r="M879" s="5"/>
      <c r="N879" s="5"/>
      <c r="O879" s="5"/>
      <c r="P879" s="5"/>
      <c r="T879" s="5"/>
      <c r="W879" s="5"/>
      <c r="X879" s="5"/>
    </row>
    <row r="880">
      <c r="A880" s="33"/>
      <c r="F880" s="5"/>
      <c r="G880" s="5"/>
      <c r="H880" s="5"/>
      <c r="I880" s="35"/>
      <c r="J880" s="35"/>
      <c r="M880" s="5"/>
      <c r="N880" s="5"/>
      <c r="O880" s="5"/>
      <c r="P880" s="5"/>
      <c r="T880" s="5"/>
      <c r="W880" s="5"/>
      <c r="X880" s="5"/>
    </row>
    <row r="881">
      <c r="A881" s="33"/>
      <c r="F881" s="5"/>
      <c r="G881" s="5"/>
      <c r="H881" s="5"/>
      <c r="I881" s="35"/>
      <c r="J881" s="35"/>
      <c r="M881" s="5"/>
      <c r="N881" s="5"/>
      <c r="O881" s="5"/>
      <c r="P881" s="5"/>
      <c r="T881" s="5"/>
      <c r="W881" s="5"/>
      <c r="X881" s="5"/>
    </row>
    <row r="882">
      <c r="A882" s="33"/>
      <c r="F882" s="5"/>
      <c r="G882" s="5"/>
      <c r="H882" s="5"/>
      <c r="I882" s="35"/>
      <c r="J882" s="35"/>
      <c r="M882" s="5"/>
      <c r="N882" s="5"/>
      <c r="O882" s="5"/>
      <c r="P882" s="5"/>
      <c r="T882" s="5"/>
      <c r="W882" s="5"/>
      <c r="X882" s="5"/>
    </row>
    <row r="883">
      <c r="A883" s="33"/>
      <c r="F883" s="5"/>
      <c r="G883" s="5"/>
      <c r="H883" s="5"/>
      <c r="I883" s="35"/>
      <c r="J883" s="35"/>
      <c r="M883" s="5"/>
      <c r="N883" s="5"/>
      <c r="O883" s="5"/>
      <c r="P883" s="5"/>
      <c r="T883" s="5"/>
      <c r="W883" s="5"/>
      <c r="X883" s="5"/>
    </row>
    <row r="884">
      <c r="A884" s="33"/>
      <c r="F884" s="5"/>
      <c r="G884" s="5"/>
      <c r="H884" s="5"/>
      <c r="I884" s="35"/>
      <c r="J884" s="35"/>
      <c r="M884" s="5"/>
      <c r="N884" s="5"/>
      <c r="O884" s="5"/>
      <c r="P884" s="5"/>
      <c r="T884" s="5"/>
      <c r="W884" s="5"/>
      <c r="X884" s="5"/>
    </row>
    <row r="885">
      <c r="A885" s="33"/>
      <c r="F885" s="5"/>
      <c r="G885" s="5"/>
      <c r="H885" s="5"/>
      <c r="I885" s="35"/>
      <c r="J885" s="35"/>
      <c r="M885" s="5"/>
      <c r="N885" s="5"/>
      <c r="O885" s="5"/>
      <c r="P885" s="5"/>
      <c r="T885" s="5"/>
      <c r="W885" s="5"/>
      <c r="X885" s="5"/>
    </row>
    <row r="886">
      <c r="A886" s="33"/>
      <c r="F886" s="5"/>
      <c r="G886" s="5"/>
      <c r="H886" s="5"/>
      <c r="I886" s="35"/>
      <c r="J886" s="35"/>
      <c r="M886" s="5"/>
      <c r="N886" s="5"/>
      <c r="O886" s="5"/>
      <c r="P886" s="5"/>
      <c r="T886" s="5"/>
      <c r="W886" s="5"/>
      <c r="X886" s="5"/>
    </row>
    <row r="887">
      <c r="A887" s="33"/>
      <c r="F887" s="5"/>
      <c r="G887" s="5"/>
      <c r="H887" s="5"/>
      <c r="I887" s="35"/>
      <c r="J887" s="35"/>
      <c r="M887" s="5"/>
      <c r="N887" s="5"/>
      <c r="O887" s="5"/>
      <c r="P887" s="5"/>
      <c r="T887" s="5"/>
      <c r="W887" s="5"/>
      <c r="X887" s="5"/>
    </row>
    <row r="888">
      <c r="A888" s="33"/>
      <c r="F888" s="5"/>
      <c r="G888" s="5"/>
      <c r="H888" s="5"/>
      <c r="I888" s="35"/>
      <c r="J888" s="35"/>
      <c r="M888" s="5"/>
      <c r="N888" s="5"/>
      <c r="O888" s="5"/>
      <c r="P888" s="5"/>
      <c r="T888" s="5"/>
      <c r="W888" s="5"/>
      <c r="X888" s="5"/>
    </row>
    <row r="889">
      <c r="A889" s="33"/>
      <c r="F889" s="5"/>
      <c r="G889" s="5"/>
      <c r="H889" s="5"/>
      <c r="I889" s="35"/>
      <c r="J889" s="35"/>
      <c r="M889" s="5"/>
      <c r="N889" s="5"/>
      <c r="O889" s="5"/>
      <c r="P889" s="5"/>
      <c r="T889" s="5"/>
      <c r="W889" s="5"/>
      <c r="X889" s="5"/>
    </row>
    <row r="890">
      <c r="A890" s="33"/>
      <c r="F890" s="5"/>
      <c r="G890" s="5"/>
      <c r="H890" s="5"/>
      <c r="I890" s="35"/>
      <c r="J890" s="35"/>
      <c r="M890" s="5"/>
      <c r="N890" s="5"/>
      <c r="O890" s="5"/>
      <c r="P890" s="5"/>
      <c r="T890" s="5"/>
      <c r="W890" s="5"/>
      <c r="X890" s="5"/>
    </row>
    <row r="891">
      <c r="A891" s="33"/>
      <c r="F891" s="5"/>
      <c r="G891" s="5"/>
      <c r="H891" s="5"/>
      <c r="I891" s="35"/>
      <c r="J891" s="35"/>
      <c r="M891" s="5"/>
      <c r="N891" s="5"/>
      <c r="O891" s="5"/>
      <c r="P891" s="5"/>
      <c r="T891" s="5"/>
      <c r="W891" s="5"/>
      <c r="X891" s="5"/>
    </row>
    <row r="892">
      <c r="A892" s="33"/>
      <c r="F892" s="5"/>
      <c r="G892" s="5"/>
      <c r="H892" s="5"/>
      <c r="I892" s="35"/>
      <c r="J892" s="35"/>
      <c r="M892" s="5"/>
      <c r="N892" s="5"/>
      <c r="O892" s="5"/>
      <c r="P892" s="5"/>
      <c r="T892" s="5"/>
      <c r="W892" s="5"/>
      <c r="X892" s="5"/>
    </row>
    <row r="893">
      <c r="A893" s="33"/>
      <c r="F893" s="5"/>
      <c r="G893" s="5"/>
      <c r="H893" s="5"/>
      <c r="I893" s="35"/>
      <c r="J893" s="35"/>
      <c r="M893" s="5"/>
      <c r="N893" s="5"/>
      <c r="O893" s="5"/>
      <c r="P893" s="5"/>
      <c r="T893" s="5"/>
      <c r="W893" s="5"/>
      <c r="X893" s="5"/>
    </row>
    <row r="894">
      <c r="A894" s="33"/>
      <c r="F894" s="5"/>
      <c r="G894" s="5"/>
      <c r="H894" s="5"/>
      <c r="I894" s="35"/>
      <c r="J894" s="35"/>
      <c r="M894" s="5"/>
      <c r="N894" s="5"/>
      <c r="O894" s="5"/>
      <c r="P894" s="5"/>
      <c r="T894" s="5"/>
      <c r="W894" s="5"/>
      <c r="X894" s="5"/>
    </row>
    <row r="895">
      <c r="A895" s="33"/>
      <c r="F895" s="5"/>
      <c r="G895" s="5"/>
      <c r="H895" s="5"/>
      <c r="I895" s="35"/>
      <c r="J895" s="35"/>
      <c r="M895" s="5"/>
      <c r="N895" s="5"/>
      <c r="O895" s="5"/>
      <c r="P895" s="5"/>
      <c r="T895" s="5"/>
      <c r="W895" s="5"/>
      <c r="X895" s="5"/>
    </row>
    <row r="896">
      <c r="A896" s="33"/>
      <c r="F896" s="5"/>
      <c r="G896" s="5"/>
      <c r="H896" s="5"/>
      <c r="I896" s="35"/>
      <c r="J896" s="35"/>
      <c r="M896" s="5"/>
      <c r="N896" s="5"/>
      <c r="O896" s="5"/>
      <c r="P896" s="5"/>
      <c r="T896" s="5"/>
      <c r="W896" s="5"/>
      <c r="X896" s="5"/>
    </row>
    <row r="897">
      <c r="A897" s="33"/>
      <c r="F897" s="5"/>
      <c r="G897" s="5"/>
      <c r="H897" s="5"/>
      <c r="I897" s="35"/>
      <c r="J897" s="35"/>
      <c r="M897" s="5"/>
      <c r="N897" s="5"/>
      <c r="O897" s="5"/>
      <c r="P897" s="5"/>
      <c r="T897" s="5"/>
      <c r="W897" s="5"/>
      <c r="X897" s="5"/>
    </row>
    <row r="898">
      <c r="A898" s="33"/>
      <c r="F898" s="5"/>
      <c r="G898" s="5"/>
      <c r="H898" s="5"/>
      <c r="I898" s="35"/>
      <c r="J898" s="35"/>
      <c r="M898" s="5"/>
      <c r="N898" s="5"/>
      <c r="O898" s="5"/>
      <c r="P898" s="5"/>
      <c r="T898" s="5"/>
      <c r="W898" s="5"/>
      <c r="X898" s="5"/>
    </row>
    <row r="899">
      <c r="A899" s="33"/>
      <c r="F899" s="5"/>
      <c r="G899" s="5"/>
      <c r="H899" s="5"/>
      <c r="I899" s="35"/>
      <c r="J899" s="35"/>
      <c r="M899" s="5"/>
      <c r="N899" s="5"/>
      <c r="O899" s="5"/>
      <c r="P899" s="5"/>
      <c r="T899" s="5"/>
      <c r="W899" s="5"/>
      <c r="X899" s="5"/>
    </row>
    <row r="900">
      <c r="A900" s="33"/>
      <c r="F900" s="5"/>
      <c r="G900" s="5"/>
      <c r="H900" s="5"/>
      <c r="I900" s="35"/>
      <c r="J900" s="35"/>
      <c r="M900" s="5"/>
      <c r="N900" s="5"/>
      <c r="O900" s="5"/>
      <c r="P900" s="5"/>
      <c r="T900" s="5"/>
      <c r="W900" s="5"/>
      <c r="X900" s="5"/>
    </row>
    <row r="901">
      <c r="A901" s="33"/>
      <c r="F901" s="5"/>
      <c r="G901" s="5"/>
      <c r="H901" s="5"/>
      <c r="I901" s="35"/>
      <c r="J901" s="35"/>
      <c r="M901" s="5"/>
      <c r="N901" s="5"/>
      <c r="O901" s="5"/>
      <c r="P901" s="5"/>
      <c r="T901" s="5"/>
      <c r="W901" s="5"/>
      <c r="X901" s="5"/>
    </row>
    <row r="902">
      <c r="A902" s="33"/>
      <c r="F902" s="5"/>
      <c r="G902" s="5"/>
      <c r="H902" s="5"/>
      <c r="I902" s="35"/>
      <c r="J902" s="35"/>
      <c r="M902" s="5"/>
      <c r="N902" s="5"/>
      <c r="O902" s="5"/>
      <c r="P902" s="5"/>
      <c r="T902" s="5"/>
      <c r="W902" s="5"/>
      <c r="X902" s="5"/>
    </row>
    <row r="903">
      <c r="A903" s="33"/>
      <c r="F903" s="5"/>
      <c r="G903" s="5"/>
      <c r="H903" s="5"/>
      <c r="I903" s="35"/>
      <c r="J903" s="35"/>
      <c r="M903" s="5"/>
      <c r="N903" s="5"/>
      <c r="O903" s="5"/>
      <c r="P903" s="5"/>
      <c r="T903" s="5"/>
      <c r="W903" s="5"/>
      <c r="X903" s="5"/>
    </row>
    <row r="904">
      <c r="A904" s="33"/>
      <c r="F904" s="5"/>
      <c r="G904" s="5"/>
      <c r="H904" s="5"/>
      <c r="I904" s="35"/>
      <c r="J904" s="35"/>
      <c r="M904" s="5"/>
      <c r="N904" s="5"/>
      <c r="O904" s="5"/>
      <c r="P904" s="5"/>
      <c r="T904" s="5"/>
      <c r="W904" s="5"/>
      <c r="X904" s="5"/>
    </row>
    <row r="905">
      <c r="A905" s="33"/>
      <c r="F905" s="5"/>
      <c r="G905" s="5"/>
      <c r="H905" s="5"/>
      <c r="I905" s="35"/>
      <c r="J905" s="35"/>
      <c r="M905" s="5"/>
      <c r="N905" s="5"/>
      <c r="O905" s="5"/>
      <c r="P905" s="5"/>
      <c r="T905" s="5"/>
      <c r="W905" s="5"/>
      <c r="X905" s="5"/>
    </row>
    <row r="906">
      <c r="A906" s="33"/>
      <c r="F906" s="5"/>
      <c r="G906" s="5"/>
      <c r="H906" s="5"/>
      <c r="I906" s="35"/>
      <c r="J906" s="35"/>
      <c r="M906" s="5"/>
      <c r="N906" s="5"/>
      <c r="O906" s="5"/>
      <c r="P906" s="5"/>
      <c r="T906" s="5"/>
      <c r="W906" s="5"/>
      <c r="X906" s="5"/>
    </row>
    <row r="907">
      <c r="A907" s="33"/>
      <c r="F907" s="5"/>
      <c r="G907" s="5"/>
      <c r="H907" s="5"/>
      <c r="I907" s="35"/>
      <c r="J907" s="35"/>
      <c r="M907" s="5"/>
      <c r="N907" s="5"/>
      <c r="O907" s="5"/>
      <c r="P907" s="5"/>
      <c r="T907" s="5"/>
      <c r="W907" s="5"/>
      <c r="X907" s="5"/>
    </row>
    <row r="908">
      <c r="A908" s="33"/>
      <c r="F908" s="5"/>
      <c r="G908" s="5"/>
      <c r="H908" s="5"/>
      <c r="I908" s="35"/>
      <c r="J908" s="35"/>
      <c r="M908" s="5"/>
      <c r="N908" s="5"/>
      <c r="O908" s="5"/>
      <c r="P908" s="5"/>
      <c r="T908" s="5"/>
      <c r="W908" s="5"/>
      <c r="X908" s="5"/>
    </row>
    <row r="909">
      <c r="A909" s="33"/>
      <c r="F909" s="5"/>
      <c r="G909" s="5"/>
      <c r="H909" s="5"/>
      <c r="I909" s="35"/>
      <c r="J909" s="35"/>
      <c r="M909" s="5"/>
      <c r="N909" s="5"/>
      <c r="O909" s="5"/>
      <c r="P909" s="5"/>
      <c r="T909" s="5"/>
      <c r="W909" s="5"/>
      <c r="X909" s="5"/>
    </row>
    <row r="910">
      <c r="A910" s="33"/>
      <c r="F910" s="5"/>
      <c r="G910" s="5"/>
      <c r="H910" s="5"/>
      <c r="I910" s="35"/>
      <c r="J910" s="35"/>
      <c r="M910" s="5"/>
      <c r="N910" s="5"/>
      <c r="O910" s="5"/>
      <c r="P910" s="5"/>
      <c r="T910" s="5"/>
      <c r="W910" s="5"/>
      <c r="X910" s="5"/>
    </row>
    <row r="911">
      <c r="A911" s="33"/>
      <c r="F911" s="5"/>
      <c r="G911" s="5"/>
      <c r="H911" s="5"/>
      <c r="I911" s="35"/>
      <c r="J911" s="35"/>
      <c r="M911" s="5"/>
      <c r="N911" s="5"/>
      <c r="O911" s="5"/>
      <c r="P911" s="5"/>
      <c r="T911" s="5"/>
      <c r="W911" s="5"/>
      <c r="X911" s="5"/>
    </row>
    <row r="912">
      <c r="A912" s="33"/>
      <c r="F912" s="5"/>
      <c r="G912" s="5"/>
      <c r="H912" s="5"/>
      <c r="I912" s="35"/>
      <c r="J912" s="35"/>
      <c r="M912" s="5"/>
      <c r="N912" s="5"/>
      <c r="O912" s="5"/>
      <c r="P912" s="5"/>
      <c r="T912" s="5"/>
      <c r="W912" s="5"/>
      <c r="X912" s="5"/>
    </row>
    <row r="913">
      <c r="A913" s="33"/>
      <c r="F913" s="5"/>
      <c r="G913" s="5"/>
      <c r="H913" s="5"/>
      <c r="I913" s="35"/>
      <c r="J913" s="35"/>
      <c r="M913" s="5"/>
      <c r="N913" s="5"/>
      <c r="O913" s="5"/>
      <c r="P913" s="5"/>
      <c r="T913" s="5"/>
      <c r="W913" s="5"/>
      <c r="X913" s="5"/>
    </row>
    <row r="914">
      <c r="A914" s="33"/>
      <c r="F914" s="5"/>
      <c r="G914" s="5"/>
      <c r="H914" s="5"/>
      <c r="I914" s="35"/>
      <c r="J914" s="35"/>
      <c r="M914" s="5"/>
      <c r="N914" s="5"/>
      <c r="O914" s="5"/>
      <c r="P914" s="5"/>
      <c r="T914" s="5"/>
      <c r="W914" s="5"/>
      <c r="X914" s="5"/>
    </row>
    <row r="915">
      <c r="A915" s="33"/>
      <c r="F915" s="5"/>
      <c r="G915" s="5"/>
      <c r="H915" s="5"/>
      <c r="I915" s="35"/>
      <c r="J915" s="35"/>
      <c r="M915" s="5"/>
      <c r="N915" s="5"/>
      <c r="O915" s="5"/>
      <c r="P915" s="5"/>
      <c r="T915" s="5"/>
      <c r="W915" s="5"/>
      <c r="X915" s="5"/>
    </row>
    <row r="916">
      <c r="A916" s="33"/>
      <c r="F916" s="5"/>
      <c r="G916" s="5"/>
      <c r="H916" s="5"/>
      <c r="I916" s="35"/>
      <c r="J916" s="35"/>
      <c r="M916" s="5"/>
      <c r="N916" s="5"/>
      <c r="O916" s="5"/>
      <c r="P916" s="5"/>
      <c r="T916" s="5"/>
      <c r="W916" s="5"/>
      <c r="X916" s="5"/>
    </row>
    <row r="917">
      <c r="A917" s="33"/>
      <c r="F917" s="5"/>
      <c r="G917" s="5"/>
      <c r="H917" s="5"/>
      <c r="I917" s="35"/>
      <c r="J917" s="35"/>
      <c r="M917" s="5"/>
      <c r="N917" s="5"/>
      <c r="O917" s="5"/>
      <c r="P917" s="5"/>
      <c r="T917" s="5"/>
      <c r="W917" s="5"/>
      <c r="X917" s="5"/>
    </row>
    <row r="918">
      <c r="A918" s="33"/>
      <c r="F918" s="5"/>
      <c r="G918" s="5"/>
      <c r="H918" s="5"/>
      <c r="I918" s="35"/>
      <c r="J918" s="35"/>
      <c r="M918" s="5"/>
      <c r="N918" s="5"/>
      <c r="O918" s="5"/>
      <c r="P918" s="5"/>
      <c r="T918" s="5"/>
      <c r="W918" s="5"/>
      <c r="X918" s="5"/>
    </row>
    <row r="919">
      <c r="A919" s="33"/>
      <c r="F919" s="5"/>
      <c r="G919" s="5"/>
      <c r="H919" s="5"/>
      <c r="I919" s="35"/>
      <c r="J919" s="35"/>
      <c r="M919" s="5"/>
      <c r="N919" s="5"/>
      <c r="O919" s="5"/>
      <c r="P919" s="5"/>
      <c r="T919" s="5"/>
      <c r="W919" s="5"/>
      <c r="X919" s="5"/>
    </row>
    <row r="920">
      <c r="A920" s="33"/>
      <c r="F920" s="5"/>
      <c r="G920" s="5"/>
      <c r="H920" s="5"/>
      <c r="I920" s="35"/>
      <c r="J920" s="35"/>
      <c r="M920" s="5"/>
      <c r="N920" s="5"/>
      <c r="O920" s="5"/>
      <c r="P920" s="5"/>
      <c r="T920" s="5"/>
      <c r="W920" s="5"/>
      <c r="X920" s="5"/>
    </row>
    <row r="921">
      <c r="A921" s="33"/>
      <c r="F921" s="5"/>
      <c r="G921" s="5"/>
      <c r="H921" s="5"/>
      <c r="I921" s="35"/>
      <c r="J921" s="35"/>
      <c r="M921" s="5"/>
      <c r="N921" s="5"/>
      <c r="O921" s="5"/>
      <c r="P921" s="5"/>
      <c r="T921" s="5"/>
      <c r="W921" s="5"/>
      <c r="X921" s="5"/>
    </row>
    <row r="922">
      <c r="A922" s="33"/>
      <c r="F922" s="5"/>
      <c r="G922" s="5"/>
      <c r="H922" s="5"/>
      <c r="I922" s="35"/>
      <c r="J922" s="35"/>
      <c r="M922" s="5"/>
      <c r="N922" s="5"/>
      <c r="O922" s="5"/>
      <c r="P922" s="5"/>
      <c r="T922" s="5"/>
      <c r="W922" s="5"/>
      <c r="X922" s="5"/>
    </row>
    <row r="923">
      <c r="A923" s="33"/>
      <c r="F923" s="5"/>
      <c r="G923" s="5"/>
      <c r="H923" s="5"/>
      <c r="I923" s="35"/>
      <c r="J923" s="35"/>
      <c r="M923" s="5"/>
      <c r="N923" s="5"/>
      <c r="O923" s="5"/>
      <c r="P923" s="5"/>
      <c r="T923" s="5"/>
      <c r="W923" s="5"/>
      <c r="X923" s="5"/>
    </row>
    <row r="924">
      <c r="A924" s="33"/>
      <c r="F924" s="5"/>
      <c r="G924" s="5"/>
      <c r="H924" s="5"/>
      <c r="I924" s="35"/>
      <c r="J924" s="35"/>
      <c r="M924" s="5"/>
      <c r="N924" s="5"/>
      <c r="O924" s="5"/>
      <c r="P924" s="5"/>
      <c r="T924" s="5"/>
      <c r="W924" s="5"/>
      <c r="X924" s="5"/>
    </row>
    <row r="925">
      <c r="A925" s="33"/>
      <c r="F925" s="5"/>
      <c r="G925" s="5"/>
      <c r="H925" s="5"/>
      <c r="I925" s="35"/>
      <c r="J925" s="35"/>
      <c r="M925" s="5"/>
      <c r="N925" s="5"/>
      <c r="O925" s="5"/>
      <c r="P925" s="5"/>
      <c r="T925" s="5"/>
      <c r="W925" s="5"/>
      <c r="X925" s="5"/>
    </row>
    <row r="926">
      <c r="A926" s="33"/>
      <c r="F926" s="5"/>
      <c r="G926" s="5"/>
      <c r="H926" s="5"/>
      <c r="I926" s="35"/>
      <c r="J926" s="35"/>
      <c r="M926" s="5"/>
      <c r="N926" s="5"/>
      <c r="O926" s="5"/>
      <c r="P926" s="5"/>
      <c r="T926" s="5"/>
      <c r="W926" s="5"/>
      <c r="X926" s="5"/>
    </row>
    <row r="927">
      <c r="A927" s="33"/>
      <c r="F927" s="5"/>
      <c r="G927" s="5"/>
      <c r="H927" s="5"/>
      <c r="I927" s="35"/>
      <c r="J927" s="35"/>
      <c r="M927" s="5"/>
      <c r="N927" s="5"/>
      <c r="O927" s="5"/>
      <c r="P927" s="5"/>
      <c r="T927" s="5"/>
      <c r="W927" s="5"/>
      <c r="X927" s="5"/>
    </row>
    <row r="928">
      <c r="A928" s="33"/>
      <c r="F928" s="5"/>
      <c r="G928" s="5"/>
      <c r="H928" s="5"/>
      <c r="I928" s="35"/>
      <c r="J928" s="35"/>
      <c r="M928" s="5"/>
      <c r="N928" s="5"/>
      <c r="O928" s="5"/>
      <c r="P928" s="5"/>
      <c r="T928" s="5"/>
      <c r="W928" s="5"/>
      <c r="X928" s="5"/>
    </row>
    <row r="929">
      <c r="A929" s="33"/>
      <c r="F929" s="5"/>
      <c r="G929" s="5"/>
      <c r="H929" s="5"/>
      <c r="I929" s="35"/>
      <c r="J929" s="35"/>
      <c r="M929" s="5"/>
      <c r="N929" s="5"/>
      <c r="O929" s="5"/>
      <c r="P929" s="5"/>
      <c r="T929" s="5"/>
      <c r="W929" s="5"/>
      <c r="X929" s="5"/>
    </row>
    <row r="930">
      <c r="A930" s="33"/>
      <c r="F930" s="5"/>
      <c r="G930" s="5"/>
      <c r="H930" s="5"/>
      <c r="I930" s="35"/>
      <c r="J930" s="35"/>
      <c r="M930" s="5"/>
      <c r="N930" s="5"/>
      <c r="O930" s="5"/>
      <c r="P930" s="5"/>
      <c r="T930" s="5"/>
      <c r="W930" s="5"/>
      <c r="X930" s="5"/>
    </row>
    <row r="931">
      <c r="A931" s="33"/>
      <c r="F931" s="5"/>
      <c r="G931" s="5"/>
      <c r="H931" s="5"/>
      <c r="I931" s="35"/>
      <c r="J931" s="35"/>
      <c r="M931" s="5"/>
      <c r="N931" s="5"/>
      <c r="O931" s="5"/>
      <c r="P931" s="5"/>
      <c r="T931" s="5"/>
      <c r="W931" s="5"/>
      <c r="X931" s="5"/>
    </row>
    <row r="932">
      <c r="A932" s="33"/>
      <c r="F932" s="5"/>
      <c r="G932" s="5"/>
      <c r="H932" s="5"/>
      <c r="I932" s="35"/>
      <c r="J932" s="35"/>
      <c r="M932" s="5"/>
      <c r="N932" s="5"/>
      <c r="O932" s="5"/>
      <c r="P932" s="5"/>
      <c r="T932" s="5"/>
      <c r="W932" s="5"/>
      <c r="X932" s="5"/>
    </row>
    <row r="933">
      <c r="A933" s="33"/>
      <c r="F933" s="5"/>
      <c r="G933" s="5"/>
      <c r="H933" s="5"/>
      <c r="I933" s="35"/>
      <c r="J933" s="35"/>
      <c r="M933" s="5"/>
      <c r="N933" s="5"/>
      <c r="O933" s="5"/>
      <c r="P933" s="5"/>
      <c r="T933" s="5"/>
      <c r="W933" s="5"/>
      <c r="X933" s="5"/>
    </row>
    <row r="934">
      <c r="A934" s="33"/>
      <c r="F934" s="5"/>
      <c r="G934" s="5"/>
      <c r="H934" s="5"/>
      <c r="I934" s="35"/>
      <c r="J934" s="35"/>
      <c r="M934" s="5"/>
      <c r="N934" s="5"/>
      <c r="O934" s="5"/>
      <c r="P934" s="5"/>
      <c r="T934" s="5"/>
      <c r="W934" s="5"/>
      <c r="X934" s="5"/>
    </row>
    <row r="935">
      <c r="A935" s="33"/>
      <c r="F935" s="5"/>
      <c r="G935" s="5"/>
      <c r="H935" s="5"/>
      <c r="I935" s="35"/>
      <c r="J935" s="35"/>
      <c r="M935" s="5"/>
      <c r="N935" s="5"/>
      <c r="O935" s="5"/>
      <c r="P935" s="5"/>
      <c r="T935" s="5"/>
      <c r="W935" s="5"/>
      <c r="X935" s="5"/>
    </row>
    <row r="936">
      <c r="A936" s="33"/>
      <c r="F936" s="5"/>
      <c r="G936" s="5"/>
      <c r="H936" s="5"/>
      <c r="I936" s="35"/>
      <c r="J936" s="35"/>
      <c r="M936" s="5"/>
      <c r="N936" s="5"/>
      <c r="O936" s="5"/>
      <c r="P936" s="5"/>
      <c r="T936" s="5"/>
      <c r="W936" s="5"/>
      <c r="X936" s="5"/>
    </row>
    <row r="937">
      <c r="A937" s="33"/>
      <c r="F937" s="5"/>
      <c r="G937" s="5"/>
      <c r="H937" s="5"/>
      <c r="I937" s="35"/>
      <c r="J937" s="35"/>
      <c r="M937" s="5"/>
      <c r="N937" s="5"/>
      <c r="O937" s="5"/>
      <c r="P937" s="5"/>
      <c r="T937" s="5"/>
      <c r="W937" s="5"/>
      <c r="X937" s="5"/>
    </row>
    <row r="938">
      <c r="A938" s="33"/>
      <c r="F938" s="5"/>
      <c r="G938" s="5"/>
      <c r="H938" s="5"/>
      <c r="I938" s="35"/>
      <c r="J938" s="35"/>
      <c r="M938" s="5"/>
      <c r="N938" s="5"/>
      <c r="O938" s="5"/>
      <c r="P938" s="5"/>
      <c r="T938" s="5"/>
      <c r="W938" s="5"/>
      <c r="X938" s="5"/>
    </row>
    <row r="939">
      <c r="A939" s="33"/>
      <c r="F939" s="5"/>
      <c r="G939" s="5"/>
      <c r="H939" s="5"/>
      <c r="I939" s="35"/>
      <c r="J939" s="35"/>
      <c r="M939" s="5"/>
      <c r="N939" s="5"/>
      <c r="O939" s="5"/>
      <c r="P939" s="5"/>
      <c r="T939" s="5"/>
      <c r="W939" s="5"/>
      <c r="X939" s="5"/>
    </row>
    <row r="940">
      <c r="A940" s="33"/>
      <c r="F940" s="5"/>
      <c r="G940" s="5"/>
      <c r="H940" s="5"/>
      <c r="I940" s="35"/>
      <c r="J940" s="35"/>
      <c r="M940" s="5"/>
      <c r="N940" s="5"/>
      <c r="O940" s="5"/>
      <c r="P940" s="5"/>
      <c r="T940" s="5"/>
      <c r="W940" s="5"/>
      <c r="X940" s="5"/>
    </row>
    <row r="941">
      <c r="A941" s="33"/>
      <c r="F941" s="5"/>
      <c r="G941" s="5"/>
      <c r="H941" s="5"/>
      <c r="I941" s="35"/>
      <c r="J941" s="35"/>
      <c r="M941" s="5"/>
      <c r="N941" s="5"/>
      <c r="O941" s="5"/>
      <c r="P941" s="5"/>
      <c r="T941" s="5"/>
      <c r="W941" s="5"/>
      <c r="X941" s="5"/>
    </row>
    <row r="942">
      <c r="A942" s="33"/>
      <c r="F942" s="5"/>
      <c r="G942" s="5"/>
      <c r="H942" s="5"/>
      <c r="I942" s="35"/>
      <c r="J942" s="35"/>
      <c r="M942" s="5"/>
      <c r="N942" s="5"/>
      <c r="O942" s="5"/>
      <c r="P942" s="5"/>
      <c r="T942" s="5"/>
      <c r="W942" s="5"/>
      <c r="X942" s="5"/>
    </row>
    <row r="943">
      <c r="A943" s="33"/>
      <c r="F943" s="5"/>
      <c r="G943" s="5"/>
      <c r="H943" s="5"/>
      <c r="I943" s="35"/>
      <c r="J943" s="35"/>
      <c r="M943" s="5"/>
      <c r="N943" s="5"/>
      <c r="O943" s="5"/>
      <c r="P943" s="5"/>
      <c r="T943" s="5"/>
      <c r="W943" s="5"/>
      <c r="X943" s="5"/>
    </row>
    <row r="944">
      <c r="A944" s="33"/>
      <c r="F944" s="5"/>
      <c r="G944" s="5"/>
      <c r="H944" s="5"/>
      <c r="I944" s="35"/>
      <c r="J944" s="35"/>
      <c r="M944" s="5"/>
      <c r="N944" s="5"/>
      <c r="O944" s="5"/>
      <c r="P944" s="5"/>
      <c r="T944" s="5"/>
      <c r="W944" s="5"/>
      <c r="X944" s="5"/>
    </row>
    <row r="945">
      <c r="A945" s="33"/>
      <c r="F945" s="5"/>
      <c r="G945" s="5"/>
      <c r="H945" s="5"/>
      <c r="I945" s="35"/>
      <c r="J945" s="35"/>
      <c r="M945" s="5"/>
      <c r="N945" s="5"/>
      <c r="O945" s="5"/>
      <c r="P945" s="5"/>
      <c r="T945" s="5"/>
      <c r="W945" s="5"/>
      <c r="X945" s="5"/>
    </row>
    <row r="946">
      <c r="A946" s="33"/>
      <c r="F946" s="5"/>
      <c r="G946" s="5"/>
      <c r="H946" s="5"/>
      <c r="I946" s="35"/>
      <c r="J946" s="35"/>
      <c r="M946" s="5"/>
      <c r="N946" s="5"/>
      <c r="O946" s="5"/>
      <c r="P946" s="5"/>
      <c r="T946" s="5"/>
      <c r="W946" s="5"/>
      <c r="X946" s="5"/>
    </row>
    <row r="947">
      <c r="A947" s="33"/>
      <c r="F947" s="5"/>
      <c r="G947" s="5"/>
      <c r="H947" s="5"/>
      <c r="I947" s="35"/>
      <c r="J947" s="35"/>
      <c r="M947" s="5"/>
      <c r="N947" s="5"/>
      <c r="O947" s="5"/>
      <c r="P947" s="5"/>
      <c r="T947" s="5"/>
      <c r="W947" s="5"/>
      <c r="X947" s="5"/>
    </row>
    <row r="948">
      <c r="A948" s="33"/>
      <c r="F948" s="5"/>
      <c r="G948" s="5"/>
      <c r="H948" s="5"/>
      <c r="I948" s="35"/>
      <c r="J948" s="35"/>
      <c r="M948" s="5"/>
      <c r="N948" s="5"/>
      <c r="O948" s="5"/>
      <c r="P948" s="5"/>
      <c r="T948" s="5"/>
      <c r="W948" s="5"/>
      <c r="X948" s="5"/>
    </row>
    <row r="949">
      <c r="A949" s="33"/>
      <c r="F949" s="5"/>
      <c r="G949" s="5"/>
      <c r="H949" s="5"/>
      <c r="I949" s="35"/>
      <c r="J949" s="35"/>
      <c r="M949" s="5"/>
      <c r="N949" s="5"/>
      <c r="O949" s="5"/>
      <c r="P949" s="5"/>
      <c r="T949" s="5"/>
      <c r="W949" s="5"/>
      <c r="X949" s="5"/>
    </row>
    <row r="950">
      <c r="A950" s="33"/>
      <c r="F950" s="5"/>
      <c r="G950" s="5"/>
      <c r="H950" s="5"/>
      <c r="I950" s="35"/>
      <c r="J950" s="35"/>
      <c r="M950" s="5"/>
      <c r="N950" s="5"/>
      <c r="O950" s="5"/>
      <c r="P950" s="5"/>
      <c r="T950" s="5"/>
      <c r="W950" s="5"/>
      <c r="X950" s="5"/>
    </row>
    <row r="951">
      <c r="A951" s="33"/>
      <c r="F951" s="5"/>
      <c r="G951" s="5"/>
      <c r="H951" s="5"/>
      <c r="I951" s="35"/>
      <c r="J951" s="35"/>
      <c r="M951" s="5"/>
      <c r="N951" s="5"/>
      <c r="O951" s="5"/>
      <c r="P951" s="5"/>
      <c r="T951" s="5"/>
      <c r="W951" s="5"/>
      <c r="X951" s="5"/>
    </row>
    <row r="952">
      <c r="A952" s="33"/>
      <c r="F952" s="5"/>
      <c r="G952" s="5"/>
      <c r="H952" s="5"/>
      <c r="I952" s="35"/>
      <c r="J952" s="35"/>
      <c r="M952" s="5"/>
      <c r="N952" s="5"/>
      <c r="O952" s="5"/>
      <c r="P952" s="5"/>
      <c r="T952" s="5"/>
      <c r="W952" s="5"/>
      <c r="X952" s="5"/>
    </row>
    <row r="953">
      <c r="A953" s="33"/>
      <c r="F953" s="5"/>
      <c r="G953" s="5"/>
      <c r="H953" s="5"/>
      <c r="I953" s="35"/>
      <c r="J953" s="35"/>
      <c r="M953" s="5"/>
      <c r="N953" s="5"/>
      <c r="O953" s="5"/>
      <c r="P953" s="5"/>
      <c r="T953" s="5"/>
      <c r="W953" s="5"/>
      <c r="X953" s="5"/>
    </row>
    <row r="954">
      <c r="A954" s="33"/>
      <c r="F954" s="5"/>
      <c r="G954" s="5"/>
      <c r="H954" s="5"/>
      <c r="I954" s="35"/>
      <c r="J954" s="35"/>
      <c r="M954" s="5"/>
      <c r="N954" s="5"/>
      <c r="O954" s="5"/>
      <c r="P954" s="5"/>
      <c r="T954" s="5"/>
      <c r="W954" s="5"/>
      <c r="X954" s="5"/>
    </row>
    <row r="955">
      <c r="A955" s="33"/>
      <c r="F955" s="5"/>
      <c r="G955" s="5"/>
      <c r="H955" s="5"/>
      <c r="I955" s="35"/>
      <c r="J955" s="35"/>
      <c r="M955" s="5"/>
      <c r="N955" s="5"/>
      <c r="O955" s="5"/>
      <c r="P955" s="5"/>
      <c r="T955" s="5"/>
      <c r="W955" s="5"/>
      <c r="X955" s="5"/>
    </row>
    <row r="956">
      <c r="A956" s="33"/>
      <c r="F956" s="5"/>
      <c r="G956" s="5"/>
      <c r="H956" s="5"/>
      <c r="I956" s="35"/>
      <c r="J956" s="35"/>
      <c r="M956" s="5"/>
      <c r="N956" s="5"/>
      <c r="O956" s="5"/>
      <c r="P956" s="5"/>
      <c r="T956" s="5"/>
      <c r="W956" s="5"/>
      <c r="X956" s="5"/>
    </row>
    <row r="957">
      <c r="A957" s="33"/>
      <c r="F957" s="5"/>
      <c r="G957" s="5"/>
      <c r="H957" s="5"/>
      <c r="I957" s="35"/>
      <c r="J957" s="35"/>
      <c r="M957" s="5"/>
      <c r="N957" s="5"/>
      <c r="O957" s="5"/>
      <c r="P957" s="5"/>
      <c r="T957" s="5"/>
      <c r="W957" s="5"/>
      <c r="X957" s="5"/>
    </row>
    <row r="958">
      <c r="A958" s="33"/>
      <c r="F958" s="5"/>
      <c r="G958" s="5"/>
      <c r="H958" s="5"/>
      <c r="I958" s="35"/>
      <c r="J958" s="35"/>
      <c r="M958" s="5"/>
      <c r="N958" s="5"/>
      <c r="O958" s="5"/>
      <c r="P958" s="5"/>
      <c r="T958" s="5"/>
      <c r="W958" s="5"/>
      <c r="X958" s="5"/>
    </row>
    <row r="959">
      <c r="A959" s="33"/>
      <c r="F959" s="5"/>
      <c r="G959" s="5"/>
      <c r="H959" s="5"/>
      <c r="I959" s="35"/>
      <c r="J959" s="35"/>
      <c r="M959" s="5"/>
      <c r="N959" s="5"/>
      <c r="O959" s="5"/>
      <c r="P959" s="5"/>
      <c r="T959" s="5"/>
      <c r="W959" s="5"/>
      <c r="X959" s="5"/>
    </row>
    <row r="960">
      <c r="A960" s="33"/>
      <c r="F960" s="5"/>
      <c r="G960" s="5"/>
      <c r="H960" s="5"/>
      <c r="I960" s="35"/>
      <c r="J960" s="35"/>
      <c r="M960" s="5"/>
      <c r="N960" s="5"/>
      <c r="O960" s="5"/>
      <c r="P960" s="5"/>
      <c r="T960" s="5"/>
      <c r="W960" s="5"/>
      <c r="X960" s="5"/>
    </row>
    <row r="961">
      <c r="A961" s="33"/>
      <c r="F961" s="5"/>
      <c r="G961" s="5"/>
      <c r="H961" s="5"/>
      <c r="I961" s="35"/>
      <c r="J961" s="35"/>
      <c r="M961" s="5"/>
      <c r="N961" s="5"/>
      <c r="O961" s="5"/>
      <c r="P961" s="5"/>
      <c r="T961" s="5"/>
      <c r="W961" s="5"/>
      <c r="X961" s="5"/>
    </row>
    <row r="962">
      <c r="A962" s="33"/>
      <c r="F962" s="5"/>
      <c r="G962" s="5"/>
      <c r="H962" s="5"/>
      <c r="I962" s="35"/>
      <c r="J962" s="35"/>
      <c r="M962" s="5"/>
      <c r="N962" s="5"/>
      <c r="O962" s="5"/>
      <c r="P962" s="5"/>
      <c r="T962" s="5"/>
      <c r="W962" s="5"/>
      <c r="X962" s="5"/>
    </row>
    <row r="963">
      <c r="A963" s="33"/>
      <c r="F963" s="5"/>
      <c r="G963" s="5"/>
      <c r="H963" s="5"/>
      <c r="I963" s="35"/>
      <c r="J963" s="35"/>
      <c r="M963" s="5"/>
      <c r="N963" s="5"/>
      <c r="O963" s="5"/>
      <c r="P963" s="5"/>
      <c r="T963" s="5"/>
      <c r="W963" s="5"/>
      <c r="X963" s="5"/>
    </row>
    <row r="964">
      <c r="A964" s="33"/>
      <c r="F964" s="5"/>
      <c r="G964" s="5"/>
      <c r="H964" s="5"/>
      <c r="I964" s="35"/>
      <c r="J964" s="35"/>
      <c r="M964" s="5"/>
      <c r="N964" s="5"/>
      <c r="O964" s="5"/>
      <c r="P964" s="5"/>
      <c r="T964" s="5"/>
      <c r="W964" s="5"/>
      <c r="X964" s="5"/>
    </row>
    <row r="965">
      <c r="A965" s="33"/>
      <c r="F965" s="5"/>
      <c r="G965" s="5"/>
      <c r="H965" s="5"/>
      <c r="I965" s="35"/>
      <c r="J965" s="35"/>
      <c r="M965" s="5"/>
      <c r="N965" s="5"/>
      <c r="O965" s="5"/>
      <c r="P965" s="5"/>
      <c r="T965" s="5"/>
      <c r="W965" s="5"/>
      <c r="X965" s="5"/>
    </row>
    <row r="966">
      <c r="A966" s="33"/>
      <c r="F966" s="5"/>
      <c r="G966" s="5"/>
      <c r="H966" s="5"/>
      <c r="I966" s="35"/>
      <c r="J966" s="35"/>
      <c r="M966" s="5"/>
      <c r="N966" s="5"/>
      <c r="O966" s="5"/>
      <c r="P966" s="5"/>
      <c r="T966" s="5"/>
      <c r="W966" s="5"/>
      <c r="X966" s="5"/>
    </row>
    <row r="967">
      <c r="A967" s="33"/>
      <c r="F967" s="5"/>
      <c r="G967" s="5"/>
      <c r="H967" s="5"/>
      <c r="I967" s="35"/>
      <c r="J967" s="35"/>
      <c r="M967" s="5"/>
      <c r="N967" s="5"/>
      <c r="O967" s="5"/>
      <c r="P967" s="5"/>
      <c r="T967" s="5"/>
      <c r="W967" s="5"/>
      <c r="X967" s="5"/>
    </row>
    <row r="968">
      <c r="A968" s="33"/>
      <c r="F968" s="5"/>
      <c r="G968" s="5"/>
      <c r="H968" s="5"/>
      <c r="I968" s="35"/>
      <c r="J968" s="35"/>
      <c r="M968" s="5"/>
      <c r="N968" s="5"/>
      <c r="O968" s="5"/>
      <c r="P968" s="5"/>
      <c r="T968" s="5"/>
      <c r="W968" s="5"/>
      <c r="X968" s="5"/>
    </row>
    <row r="969">
      <c r="A969" s="33"/>
      <c r="F969" s="5"/>
      <c r="G969" s="5"/>
      <c r="H969" s="5"/>
      <c r="I969" s="35"/>
      <c r="J969" s="35"/>
      <c r="M969" s="5"/>
      <c r="N969" s="5"/>
      <c r="O969" s="5"/>
      <c r="P969" s="5"/>
      <c r="T969" s="5"/>
      <c r="W969" s="5"/>
      <c r="X969" s="5"/>
    </row>
    <row r="970">
      <c r="A970" s="33"/>
      <c r="F970" s="5"/>
      <c r="G970" s="5"/>
      <c r="H970" s="5"/>
      <c r="I970" s="35"/>
      <c r="J970" s="35"/>
      <c r="M970" s="5"/>
      <c r="N970" s="5"/>
      <c r="O970" s="5"/>
      <c r="P970" s="5"/>
      <c r="T970" s="5"/>
      <c r="W970" s="5"/>
      <c r="X970" s="5"/>
    </row>
    <row r="971">
      <c r="A971" s="33"/>
      <c r="F971" s="5"/>
      <c r="G971" s="5"/>
      <c r="H971" s="5"/>
      <c r="I971" s="35"/>
      <c r="J971" s="35"/>
      <c r="M971" s="5"/>
      <c r="N971" s="5"/>
      <c r="O971" s="5"/>
      <c r="P971" s="5"/>
      <c r="T971" s="5"/>
      <c r="W971" s="5"/>
      <c r="X971" s="5"/>
    </row>
    <row r="972">
      <c r="A972" s="33"/>
      <c r="F972" s="5"/>
      <c r="G972" s="5"/>
      <c r="H972" s="5"/>
      <c r="I972" s="35"/>
      <c r="J972" s="35"/>
      <c r="M972" s="5"/>
      <c r="N972" s="5"/>
      <c r="O972" s="5"/>
      <c r="P972" s="5"/>
      <c r="T972" s="5"/>
      <c r="W972" s="5"/>
      <c r="X972" s="5"/>
    </row>
    <row r="973">
      <c r="A973" s="33"/>
      <c r="F973" s="5"/>
      <c r="G973" s="5"/>
      <c r="H973" s="5"/>
      <c r="I973" s="35"/>
      <c r="J973" s="35"/>
      <c r="M973" s="5"/>
      <c r="N973" s="5"/>
      <c r="O973" s="5"/>
      <c r="P973" s="5"/>
      <c r="T973" s="5"/>
      <c r="W973" s="5"/>
      <c r="X973" s="5"/>
    </row>
    <row r="974">
      <c r="A974" s="33"/>
      <c r="F974" s="5"/>
      <c r="G974" s="5"/>
      <c r="H974" s="5"/>
      <c r="I974" s="35"/>
      <c r="J974" s="35"/>
      <c r="M974" s="5"/>
      <c r="N974" s="5"/>
      <c r="O974" s="5"/>
      <c r="P974" s="5"/>
      <c r="T974" s="5"/>
      <c r="W974" s="5"/>
      <c r="X974" s="5"/>
    </row>
    <row r="975">
      <c r="A975" s="33"/>
      <c r="F975" s="5"/>
      <c r="G975" s="5"/>
      <c r="H975" s="5"/>
      <c r="I975" s="35"/>
      <c r="J975" s="35"/>
      <c r="M975" s="5"/>
      <c r="N975" s="5"/>
      <c r="O975" s="5"/>
      <c r="P975" s="5"/>
      <c r="T975" s="5"/>
      <c r="W975" s="5"/>
      <c r="X975" s="5"/>
    </row>
    <row r="976">
      <c r="A976" s="33"/>
      <c r="F976" s="5"/>
      <c r="G976" s="5"/>
      <c r="H976" s="5"/>
      <c r="I976" s="35"/>
      <c r="J976" s="35"/>
      <c r="M976" s="5"/>
      <c r="N976" s="5"/>
      <c r="O976" s="5"/>
      <c r="P976" s="5"/>
      <c r="T976" s="5"/>
      <c r="W976" s="5"/>
      <c r="X976" s="5"/>
    </row>
    <row r="977">
      <c r="A977" s="33"/>
      <c r="F977" s="5"/>
      <c r="G977" s="5"/>
      <c r="H977" s="5"/>
      <c r="I977" s="35"/>
      <c r="J977" s="35"/>
      <c r="M977" s="5"/>
      <c r="N977" s="5"/>
      <c r="O977" s="5"/>
      <c r="P977" s="5"/>
      <c r="T977" s="5"/>
      <c r="W977" s="5"/>
      <c r="X977" s="5"/>
    </row>
    <row r="978">
      <c r="A978" s="33"/>
      <c r="F978" s="5"/>
      <c r="G978" s="5"/>
      <c r="H978" s="5"/>
      <c r="I978" s="35"/>
      <c r="J978" s="35"/>
      <c r="M978" s="5"/>
      <c r="N978" s="5"/>
      <c r="O978" s="5"/>
      <c r="P978" s="5"/>
      <c r="T978" s="5"/>
      <c r="W978" s="5"/>
      <c r="X978" s="5"/>
    </row>
    <row r="979">
      <c r="A979" s="33"/>
      <c r="F979" s="5"/>
      <c r="G979" s="5"/>
      <c r="H979" s="5"/>
      <c r="I979" s="35"/>
      <c r="J979" s="35"/>
      <c r="M979" s="5"/>
      <c r="N979" s="5"/>
      <c r="O979" s="5"/>
      <c r="P979" s="5"/>
      <c r="T979" s="5"/>
      <c r="W979" s="5"/>
      <c r="X979" s="5"/>
    </row>
    <row r="980">
      <c r="A980" s="33"/>
      <c r="F980" s="5"/>
      <c r="G980" s="5"/>
      <c r="H980" s="5"/>
      <c r="I980" s="35"/>
      <c r="J980" s="35"/>
      <c r="M980" s="5"/>
      <c r="N980" s="5"/>
      <c r="O980" s="5"/>
      <c r="P980" s="5"/>
      <c r="T980" s="5"/>
      <c r="W980" s="5"/>
      <c r="X980" s="5"/>
    </row>
    <row r="981">
      <c r="A981" s="33"/>
      <c r="F981" s="5"/>
      <c r="G981" s="5"/>
      <c r="H981" s="5"/>
      <c r="I981" s="35"/>
      <c r="J981" s="35"/>
      <c r="M981" s="5"/>
      <c r="N981" s="5"/>
      <c r="O981" s="5"/>
      <c r="P981" s="5"/>
      <c r="T981" s="5"/>
      <c r="W981" s="5"/>
      <c r="X981" s="5"/>
    </row>
    <row r="982">
      <c r="A982" s="33"/>
      <c r="F982" s="5"/>
      <c r="G982" s="5"/>
      <c r="H982" s="5"/>
      <c r="I982" s="35"/>
      <c r="J982" s="35"/>
      <c r="M982" s="5"/>
      <c r="N982" s="5"/>
      <c r="O982" s="5"/>
      <c r="P982" s="5"/>
      <c r="T982" s="5"/>
      <c r="W982" s="5"/>
      <c r="X982" s="5"/>
    </row>
    <row r="983">
      <c r="A983" s="33"/>
      <c r="F983" s="5"/>
      <c r="G983" s="5"/>
      <c r="H983" s="5"/>
      <c r="I983" s="35"/>
      <c r="J983" s="35"/>
      <c r="M983" s="5"/>
      <c r="N983" s="5"/>
      <c r="O983" s="5"/>
      <c r="P983" s="5"/>
      <c r="T983" s="5"/>
      <c r="W983" s="5"/>
      <c r="X983" s="5"/>
    </row>
    <row r="984">
      <c r="A984" s="33"/>
      <c r="F984" s="5"/>
      <c r="G984" s="5"/>
      <c r="H984" s="5"/>
      <c r="I984" s="35"/>
      <c r="J984" s="35"/>
      <c r="M984" s="5"/>
      <c r="N984" s="5"/>
      <c r="O984" s="5"/>
      <c r="P984" s="5"/>
      <c r="T984" s="5"/>
      <c r="W984" s="5"/>
      <c r="X984" s="5"/>
    </row>
    <row r="985">
      <c r="A985" s="33"/>
      <c r="F985" s="5"/>
      <c r="G985" s="5"/>
      <c r="H985" s="5"/>
      <c r="I985" s="35"/>
      <c r="J985" s="35"/>
      <c r="M985" s="5"/>
      <c r="N985" s="5"/>
      <c r="O985" s="5"/>
      <c r="P985" s="5"/>
      <c r="T985" s="5"/>
      <c r="W985" s="5"/>
      <c r="X985" s="5"/>
    </row>
    <row r="986">
      <c r="A986" s="33"/>
      <c r="F986" s="5"/>
      <c r="G986" s="5"/>
      <c r="H986" s="5"/>
      <c r="I986" s="35"/>
      <c r="J986" s="35"/>
      <c r="M986" s="5"/>
      <c r="N986" s="5"/>
      <c r="O986" s="5"/>
      <c r="P986" s="5"/>
      <c r="T986" s="5"/>
      <c r="W986" s="5"/>
      <c r="X986" s="5"/>
    </row>
    <row r="987">
      <c r="A987" s="33"/>
      <c r="F987" s="5"/>
      <c r="G987" s="5"/>
      <c r="H987" s="5"/>
      <c r="I987" s="35"/>
      <c r="J987" s="35"/>
      <c r="M987" s="5"/>
      <c r="N987" s="5"/>
      <c r="O987" s="5"/>
      <c r="P987" s="5"/>
      <c r="T987" s="5"/>
      <c r="W987" s="5"/>
      <c r="X987" s="5"/>
    </row>
    <row r="988">
      <c r="A988" s="33"/>
      <c r="F988" s="5"/>
      <c r="G988" s="5"/>
      <c r="H988" s="5"/>
      <c r="I988" s="35"/>
      <c r="J988" s="35"/>
      <c r="M988" s="5"/>
      <c r="N988" s="5"/>
      <c r="O988" s="5"/>
      <c r="P988" s="5"/>
      <c r="T988" s="5"/>
      <c r="W988" s="5"/>
      <c r="X988" s="5"/>
    </row>
    <row r="989">
      <c r="A989" s="33"/>
      <c r="F989" s="5"/>
      <c r="G989" s="5"/>
      <c r="H989" s="5"/>
      <c r="I989" s="35"/>
      <c r="J989" s="35"/>
      <c r="M989" s="5"/>
      <c r="N989" s="5"/>
      <c r="O989" s="5"/>
      <c r="P989" s="5"/>
      <c r="T989" s="5"/>
      <c r="W989" s="5"/>
      <c r="X989" s="5"/>
    </row>
    <row r="990">
      <c r="A990" s="33"/>
      <c r="F990" s="5"/>
      <c r="G990" s="5"/>
      <c r="H990" s="5"/>
      <c r="I990" s="35"/>
      <c r="J990" s="35"/>
      <c r="M990" s="5"/>
      <c r="N990" s="5"/>
      <c r="O990" s="5"/>
      <c r="P990" s="5"/>
      <c r="T990" s="5"/>
      <c r="W990" s="5"/>
      <c r="X990" s="5"/>
    </row>
    <row r="991">
      <c r="A991" s="33"/>
      <c r="F991" s="5"/>
      <c r="G991" s="5"/>
      <c r="H991" s="5"/>
      <c r="I991" s="35"/>
      <c r="J991" s="35"/>
      <c r="M991" s="5"/>
      <c r="N991" s="5"/>
      <c r="O991" s="5"/>
      <c r="P991" s="5"/>
      <c r="T991" s="5"/>
      <c r="W991" s="5"/>
      <c r="X991" s="5"/>
    </row>
    <row r="992">
      <c r="A992" s="33"/>
      <c r="F992" s="5"/>
      <c r="G992" s="5"/>
      <c r="H992" s="5"/>
      <c r="I992" s="35"/>
      <c r="J992" s="35"/>
      <c r="M992" s="5"/>
      <c r="N992" s="5"/>
      <c r="O992" s="5"/>
      <c r="P992" s="5"/>
      <c r="T992" s="5"/>
      <c r="W992" s="5"/>
      <c r="X992" s="5"/>
    </row>
    <row r="993">
      <c r="A993" s="33"/>
      <c r="F993" s="5"/>
      <c r="G993" s="5"/>
      <c r="H993" s="5"/>
      <c r="I993" s="35"/>
      <c r="J993" s="35"/>
      <c r="M993" s="5"/>
      <c r="N993" s="5"/>
      <c r="O993" s="5"/>
      <c r="P993" s="5"/>
      <c r="T993" s="5"/>
      <c r="W993" s="5"/>
      <c r="X993" s="5"/>
    </row>
    <row r="994">
      <c r="A994" s="33"/>
      <c r="F994" s="5"/>
      <c r="G994" s="5"/>
      <c r="H994" s="5"/>
      <c r="I994" s="35"/>
      <c r="J994" s="35"/>
      <c r="M994" s="5"/>
      <c r="N994" s="5"/>
      <c r="O994" s="5"/>
      <c r="P994" s="5"/>
      <c r="T994" s="5"/>
      <c r="W994" s="5"/>
      <c r="X994" s="5"/>
    </row>
    <row r="995">
      <c r="A995" s="33"/>
      <c r="F995" s="5"/>
      <c r="G995" s="5"/>
      <c r="H995" s="5"/>
      <c r="I995" s="35"/>
      <c r="J995" s="35"/>
      <c r="M995" s="5"/>
      <c r="N995" s="5"/>
      <c r="O995" s="5"/>
      <c r="P995" s="5"/>
      <c r="T995" s="5"/>
      <c r="W995" s="5"/>
      <c r="X995" s="5"/>
    </row>
    <row r="996">
      <c r="A996" s="33"/>
      <c r="F996" s="5"/>
      <c r="G996" s="5"/>
      <c r="H996" s="5"/>
      <c r="I996" s="35"/>
      <c r="J996" s="35"/>
      <c r="M996" s="5"/>
      <c r="N996" s="5"/>
      <c r="O996" s="5"/>
      <c r="P996" s="5"/>
      <c r="T996" s="5"/>
      <c r="W996" s="5"/>
      <c r="X996" s="5"/>
    </row>
    <row r="997">
      <c r="A997" s="33"/>
      <c r="F997" s="5"/>
      <c r="G997" s="5"/>
      <c r="H997" s="5"/>
      <c r="I997" s="35"/>
      <c r="J997" s="35"/>
      <c r="M997" s="5"/>
      <c r="N997" s="5"/>
      <c r="O997" s="5"/>
      <c r="P997" s="5"/>
      <c r="T997" s="5"/>
      <c r="W997" s="5"/>
      <c r="X997" s="5"/>
    </row>
    <row r="998">
      <c r="A998" s="33"/>
      <c r="F998" s="5"/>
      <c r="G998" s="5"/>
      <c r="H998" s="5"/>
      <c r="I998" s="35"/>
      <c r="J998" s="35"/>
      <c r="M998" s="5"/>
      <c r="N998" s="5"/>
      <c r="O998" s="5"/>
      <c r="P998" s="5"/>
      <c r="T998" s="5"/>
      <c r="W998" s="5"/>
      <c r="X998" s="5"/>
    </row>
  </sheetData>
  <mergeCells count="2">
    <mergeCell ref="B2:D2"/>
    <mergeCell ref="B3:D3"/>
  </mergeCells>
  <conditionalFormatting sqref="B4:B5">
    <cfRule type="notContainsBlanks" dxfId="0" priority="1">
      <formula>LEN(TRIM(B4))&gt;0</formula>
    </cfRule>
  </conditionalFormatting>
  <conditionalFormatting sqref="B5">
    <cfRule type="notContainsBlanks" dxfId="0" priority="2">
      <formula>LEN(TRIM(B5))&gt;0</formula>
    </cfRule>
  </conditionalFormatting>
  <hyperlinks>
    <hyperlink r:id="rId1" ref="J9"/>
    <hyperlink r:id="rId2" ref="R9"/>
    <hyperlink r:id="rId3" ref="J10"/>
    <hyperlink r:id="rId4" ref="R10"/>
    <hyperlink r:id="rId5" ref="J11"/>
    <hyperlink r:id="rId6" ref="R11"/>
    <hyperlink r:id="rId7" ref="J12"/>
    <hyperlink r:id="rId8" ref="J13"/>
    <hyperlink r:id="rId9" ref="J14"/>
    <hyperlink r:id="rId10" ref="J15"/>
    <hyperlink r:id="rId11" ref="J16"/>
    <hyperlink r:id="rId12" ref="J17"/>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1.0"/>
    <col customWidth="1" min="2" max="2" width="16.25"/>
    <col customWidth="1" min="3" max="3" width="26.25"/>
    <col customWidth="1" min="4" max="4" width="31.5"/>
    <col customWidth="1" min="5" max="5" width="29.63"/>
    <col customWidth="1" min="6" max="6" width="13.13"/>
    <col customWidth="1" min="7" max="7" width="9.5"/>
    <col customWidth="1" min="8" max="8" width="17.88"/>
    <col customWidth="1" min="9" max="9" width="37.63"/>
    <col customWidth="1" min="10" max="10" width="22.38"/>
    <col customWidth="1" min="11" max="11" width="37.63"/>
    <col customWidth="1" min="12" max="12" width="33.75"/>
    <col customWidth="1" min="14" max="14" width="15.25"/>
    <col customWidth="1" min="16" max="16" width="15.38"/>
  </cols>
  <sheetData>
    <row r="1">
      <c r="A1" s="38" t="s">
        <v>12</v>
      </c>
      <c r="B1" s="39" t="s">
        <v>13</v>
      </c>
      <c r="C1" s="40" t="s">
        <v>14</v>
      </c>
      <c r="D1" s="41" t="s">
        <v>15</v>
      </c>
      <c r="E1" s="39" t="s">
        <v>16</v>
      </c>
      <c r="F1" s="39" t="s">
        <v>17</v>
      </c>
      <c r="G1" s="42" t="s">
        <v>18</v>
      </c>
      <c r="H1" s="39" t="s">
        <v>19</v>
      </c>
      <c r="I1" s="43" t="s">
        <v>20</v>
      </c>
      <c r="J1" s="44" t="s">
        <v>21</v>
      </c>
      <c r="K1" s="44" t="s">
        <v>22</v>
      </c>
      <c r="L1" s="44" t="s">
        <v>23</v>
      </c>
      <c r="M1" s="45" t="s">
        <v>24</v>
      </c>
      <c r="N1" s="45" t="s">
        <v>25</v>
      </c>
      <c r="O1" s="39" t="s">
        <v>26</v>
      </c>
      <c r="P1" s="40" t="s">
        <v>27</v>
      </c>
      <c r="Q1" s="41" t="s">
        <v>28</v>
      </c>
      <c r="R1" s="41" t="s">
        <v>29</v>
      </c>
      <c r="S1" s="41" t="s">
        <v>30</v>
      </c>
      <c r="T1" s="41" t="s">
        <v>31</v>
      </c>
      <c r="U1" s="41" t="s">
        <v>32</v>
      </c>
      <c r="V1" s="41" t="s">
        <v>33</v>
      </c>
      <c r="W1" s="41" t="s">
        <v>34</v>
      </c>
      <c r="X1" s="41" t="s">
        <v>35</v>
      </c>
      <c r="Y1" s="41" t="s">
        <v>36</v>
      </c>
      <c r="Z1" s="41" t="s">
        <v>37</v>
      </c>
      <c r="AA1" s="46" t="s">
        <v>38</v>
      </c>
      <c r="AB1" s="47"/>
      <c r="AC1" s="47"/>
      <c r="AD1" s="47"/>
    </row>
    <row r="2" ht="19.5" hidden="1" customHeight="1">
      <c r="A2" s="48" t="s">
        <v>39</v>
      </c>
      <c r="B2" s="49" t="s">
        <v>40</v>
      </c>
      <c r="C2" s="50" t="s">
        <v>41</v>
      </c>
      <c r="D2" s="51"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state."",J2:L2)"),"Nationwide")</f>
        <v>Nationwide</v>
      </c>
      <c r="E2" s="52" t="s">
        <v>42</v>
      </c>
      <c r="F2" s="52" t="s">
        <v>43</v>
      </c>
      <c r="G2" s="53" t="s">
        <v>44</v>
      </c>
      <c r="H2" s="54">
        <v>25.0</v>
      </c>
      <c r="I2" s="55" t="s">
        <v>45</v>
      </c>
      <c r="J2" s="50" t="s">
        <v>46</v>
      </c>
      <c r="K2" s="50" t="s">
        <v>47</v>
      </c>
      <c r="L2" s="50" t="s">
        <v>48</v>
      </c>
      <c r="M2" s="56" t="s">
        <v>49</v>
      </c>
      <c r="N2" s="57" t="s">
        <v>50</v>
      </c>
      <c r="O2" s="52">
        <v>61.0</v>
      </c>
      <c r="P2" s="52" t="s">
        <v>51</v>
      </c>
      <c r="Q2" s="58"/>
      <c r="R2" s="58"/>
      <c r="S2" s="58"/>
      <c r="T2" s="58"/>
      <c r="U2" s="58"/>
      <c r="V2" s="58"/>
      <c r="W2" s="58"/>
      <c r="X2" s="58"/>
      <c r="Y2" s="58"/>
      <c r="Z2" s="58"/>
      <c r="AA2" s="59"/>
      <c r="AB2" s="60"/>
      <c r="AC2" s="60"/>
      <c r="AD2" s="60"/>
    </row>
    <row r="3" ht="16.5" customHeight="1">
      <c r="A3" s="61" t="s">
        <v>52</v>
      </c>
      <c r="B3" s="62" t="s">
        <v>53</v>
      </c>
      <c r="C3" s="63" t="s">
        <v>54</v>
      </c>
      <c r="D3"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code"",J3:L3)"),"National")</f>
        <v>National</v>
      </c>
      <c r="E3" s="65" t="s">
        <v>55</v>
      </c>
      <c r="F3" s="65"/>
      <c r="G3" s="53" t="s">
        <v>56</v>
      </c>
      <c r="H3" s="66">
        <v>100.0</v>
      </c>
      <c r="I3" s="67" t="s">
        <v>57</v>
      </c>
      <c r="J3" s="50" t="s">
        <v>58</v>
      </c>
      <c r="K3" s="63" t="s">
        <v>59</v>
      </c>
      <c r="L3" s="50" t="s">
        <v>60</v>
      </c>
      <c r="M3" s="68" t="s">
        <v>61</v>
      </c>
      <c r="N3" s="69" t="s">
        <v>62</v>
      </c>
      <c r="O3" s="70">
        <v>2.0</v>
      </c>
      <c r="P3" s="66" t="s">
        <v>63</v>
      </c>
      <c r="Q3" s="71"/>
      <c r="R3" s="71"/>
      <c r="S3" s="71"/>
      <c r="T3" s="71"/>
      <c r="U3" s="71"/>
      <c r="V3" s="71"/>
      <c r="W3" s="71"/>
      <c r="X3" s="71"/>
      <c r="Y3" s="71"/>
      <c r="Z3" s="71"/>
      <c r="AA3" s="72"/>
    </row>
    <row r="4" ht="14.25" customHeight="1">
      <c r="A4" s="73" t="s">
        <v>64</v>
      </c>
      <c r="B4" s="74" t="s">
        <v>65</v>
      </c>
      <c r="C4" s="63" t="s">
        <v>54</v>
      </c>
      <c r="D4"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code"",J4:L4)"),"Multi State")</f>
        <v>Multi State</v>
      </c>
      <c r="E4" s="76" t="s">
        <v>66</v>
      </c>
      <c r="F4" s="76"/>
      <c r="G4" s="53" t="s">
        <v>67</v>
      </c>
      <c r="H4" s="54">
        <v>75.0</v>
      </c>
      <c r="I4" s="77" t="s">
        <v>68</v>
      </c>
      <c r="J4" s="50" t="s">
        <v>69</v>
      </c>
      <c r="K4" s="63" t="s">
        <v>70</v>
      </c>
      <c r="L4" s="50" t="s">
        <v>71</v>
      </c>
      <c r="M4" s="78" t="s">
        <v>61</v>
      </c>
      <c r="N4" s="79" t="s">
        <v>72</v>
      </c>
      <c r="O4" s="54">
        <v>44.0</v>
      </c>
      <c r="P4" s="54" t="s">
        <v>63</v>
      </c>
      <c r="Q4" s="80"/>
      <c r="R4" s="80"/>
      <c r="S4" s="80"/>
      <c r="T4" s="80"/>
      <c r="U4" s="80"/>
      <c r="V4" s="80"/>
      <c r="W4" s="80"/>
      <c r="X4" s="80"/>
      <c r="Y4" s="80"/>
      <c r="Z4" s="80"/>
      <c r="AA4" s="81"/>
    </row>
    <row r="5" ht="18.75" customHeight="1">
      <c r="A5" s="61" t="s">
        <v>73</v>
      </c>
      <c r="B5" s="62" t="s">
        <v>74</v>
      </c>
      <c r="C5" s="63" t="s">
        <v>54</v>
      </c>
      <c r="D5"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code"",J5:L5)"),"National")</f>
        <v>National</v>
      </c>
      <c r="E5" s="65" t="s">
        <v>75</v>
      </c>
      <c r="F5" s="65"/>
      <c r="G5" s="53" t="s">
        <v>76</v>
      </c>
      <c r="H5" s="66">
        <v>25.0</v>
      </c>
      <c r="I5" s="82" t="s">
        <v>77</v>
      </c>
      <c r="J5" s="50" t="s">
        <v>78</v>
      </c>
      <c r="K5" s="63" t="s">
        <v>79</v>
      </c>
      <c r="L5" s="63" t="s">
        <v>80</v>
      </c>
      <c r="M5" s="68" t="s">
        <v>49</v>
      </c>
      <c r="N5" s="69" t="s">
        <v>81</v>
      </c>
      <c r="O5" s="66">
        <v>83.0</v>
      </c>
      <c r="P5" s="66" t="s">
        <v>82</v>
      </c>
      <c r="Q5" s="83"/>
      <c r="R5" s="83"/>
      <c r="S5" s="83"/>
      <c r="T5" s="83"/>
      <c r="U5" s="83"/>
      <c r="V5" s="83"/>
      <c r="W5" s="83"/>
      <c r="X5" s="83"/>
      <c r="Y5" s="83"/>
      <c r="Z5" s="83"/>
      <c r="AA5" s="84"/>
    </row>
    <row r="6" ht="19.5" hidden="1" customHeight="1">
      <c r="A6" s="73" t="s">
        <v>83</v>
      </c>
      <c r="B6" s="74" t="s">
        <v>84</v>
      </c>
      <c r="C6" s="63" t="s">
        <v>54</v>
      </c>
      <c r="D6" s="75"/>
      <c r="E6" s="52" t="s">
        <v>42</v>
      </c>
      <c r="F6" s="76" t="s">
        <v>43</v>
      </c>
      <c r="G6" s="53" t="s">
        <v>76</v>
      </c>
      <c r="H6" s="54">
        <v>25.0</v>
      </c>
      <c r="I6" s="77" t="s">
        <v>85</v>
      </c>
      <c r="J6" s="50" t="s">
        <v>86</v>
      </c>
      <c r="K6" s="63" t="s">
        <v>87</v>
      </c>
      <c r="L6" s="50" t="s">
        <v>88</v>
      </c>
      <c r="M6" s="78" t="s">
        <v>49</v>
      </c>
      <c r="N6" s="79" t="s">
        <v>89</v>
      </c>
      <c r="O6" s="54">
        <v>18.0</v>
      </c>
      <c r="P6" s="54" t="s">
        <v>51</v>
      </c>
      <c r="Q6" s="80"/>
      <c r="R6" s="80"/>
      <c r="S6" s="80"/>
      <c r="T6" s="80"/>
      <c r="U6" s="80"/>
      <c r="V6" s="80"/>
      <c r="W6" s="80"/>
      <c r="X6" s="80"/>
      <c r="Y6" s="80"/>
      <c r="Z6" s="80"/>
      <c r="AA6" s="81"/>
    </row>
    <row r="7" ht="15.75" hidden="1" customHeight="1">
      <c r="A7" s="61" t="s">
        <v>90</v>
      </c>
      <c r="B7" s="62" t="s">
        <v>91</v>
      </c>
      <c r="C7" s="63" t="s">
        <v>21</v>
      </c>
      <c r="D7" s="85"/>
      <c r="E7" s="86" t="s">
        <v>42</v>
      </c>
      <c r="F7" s="65" t="s">
        <v>43</v>
      </c>
      <c r="G7" s="53" t="s">
        <v>92</v>
      </c>
      <c r="H7" s="66">
        <v>50.0</v>
      </c>
      <c r="I7" s="82" t="s">
        <v>93</v>
      </c>
      <c r="J7" s="50" t="s">
        <v>94</v>
      </c>
      <c r="K7" s="63" t="s">
        <v>95</v>
      </c>
      <c r="L7" s="50" t="s">
        <v>96</v>
      </c>
      <c r="M7" s="68" t="s">
        <v>61</v>
      </c>
      <c r="N7" s="69" t="s">
        <v>97</v>
      </c>
      <c r="O7" s="87">
        <v>69.0</v>
      </c>
      <c r="P7" s="66" t="s">
        <v>82</v>
      </c>
      <c r="Q7" s="88"/>
      <c r="R7" s="88"/>
      <c r="S7" s="88"/>
      <c r="T7" s="88"/>
      <c r="U7" s="88"/>
      <c r="V7" s="88"/>
      <c r="W7" s="88"/>
      <c r="X7" s="88"/>
      <c r="Y7" s="88"/>
      <c r="Z7" s="88"/>
      <c r="AA7" s="89"/>
    </row>
    <row r="8" ht="20.25" customHeight="1">
      <c r="A8" s="73" t="s">
        <v>98</v>
      </c>
      <c r="B8" s="74" t="s">
        <v>99</v>
      </c>
      <c r="C8" s="63" t="s">
        <v>100</v>
      </c>
      <c r="D8"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code"",J8:L8)"),"Multi State Local")</f>
        <v>Multi State Local</v>
      </c>
      <c r="E8" s="76" t="s">
        <v>75</v>
      </c>
      <c r="F8" s="76"/>
      <c r="G8" s="53" t="s">
        <v>101</v>
      </c>
      <c r="H8" s="54">
        <v>50.0</v>
      </c>
      <c r="I8" s="77" t="s">
        <v>102</v>
      </c>
      <c r="J8" s="50" t="s">
        <v>103</v>
      </c>
      <c r="K8" s="63" t="s">
        <v>104</v>
      </c>
      <c r="L8" s="50" t="s">
        <v>105</v>
      </c>
      <c r="M8" s="78" t="s">
        <v>61</v>
      </c>
      <c r="N8" s="79" t="s">
        <v>106</v>
      </c>
      <c r="O8" s="54">
        <v>81.0</v>
      </c>
      <c r="P8" s="54" t="s">
        <v>107</v>
      </c>
      <c r="Q8" s="80"/>
      <c r="R8" s="80"/>
      <c r="S8" s="80"/>
      <c r="T8" s="80"/>
      <c r="U8" s="80"/>
      <c r="V8" s="80"/>
      <c r="W8" s="80"/>
      <c r="X8" s="80"/>
      <c r="Y8" s="80"/>
      <c r="Z8" s="80"/>
      <c r="AA8" s="81"/>
    </row>
    <row r="9" ht="18.0" customHeight="1">
      <c r="A9" s="61" t="s">
        <v>108</v>
      </c>
      <c r="B9" s="62" t="s">
        <v>109</v>
      </c>
      <c r="C9" s="63" t="s">
        <v>54</v>
      </c>
      <c r="D9"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code"",J9:L9)"),"Local")</f>
        <v>Local</v>
      </c>
      <c r="E9" s="65" t="s">
        <v>75</v>
      </c>
      <c r="F9" s="65"/>
      <c r="G9" s="53" t="s">
        <v>92</v>
      </c>
      <c r="H9" s="66">
        <v>50.0</v>
      </c>
      <c r="I9" s="82" t="s">
        <v>110</v>
      </c>
      <c r="J9" s="50" t="s">
        <v>111</v>
      </c>
      <c r="K9" s="90" t="s">
        <v>112</v>
      </c>
      <c r="L9" s="50" t="s">
        <v>113</v>
      </c>
      <c r="M9" s="68" t="s">
        <v>49</v>
      </c>
      <c r="N9" s="69" t="s">
        <v>114</v>
      </c>
      <c r="O9" s="66">
        <v>93.0</v>
      </c>
      <c r="P9" s="66" t="s">
        <v>115</v>
      </c>
      <c r="Q9" s="83"/>
      <c r="R9" s="83"/>
      <c r="S9" s="83"/>
      <c r="T9" s="83"/>
      <c r="U9" s="83"/>
      <c r="V9" s="83"/>
      <c r="W9" s="83"/>
      <c r="X9" s="83"/>
      <c r="Y9" s="83"/>
      <c r="Z9" s="83"/>
      <c r="AA9" s="84"/>
    </row>
    <row r="10" ht="26.25" hidden="1" customHeight="1">
      <c r="A10" s="91" t="s">
        <v>116</v>
      </c>
      <c r="B10" s="92" t="s">
        <v>117</v>
      </c>
      <c r="C10" s="93" t="s">
        <v>21</v>
      </c>
      <c r="D10" s="94"/>
      <c r="E10" s="52" t="s">
        <v>118</v>
      </c>
      <c r="F10" s="76" t="s">
        <v>119</v>
      </c>
      <c r="G10" s="53" t="s">
        <v>120</v>
      </c>
      <c r="H10" s="54">
        <v>50.0</v>
      </c>
      <c r="I10" s="77" t="s">
        <v>121</v>
      </c>
      <c r="J10" s="50" t="s">
        <v>122</v>
      </c>
      <c r="K10" s="63" t="s">
        <v>123</v>
      </c>
      <c r="L10" s="50" t="s">
        <v>124</v>
      </c>
      <c r="M10" s="95" t="s">
        <v>49</v>
      </c>
      <c r="N10" s="96" t="s">
        <v>125</v>
      </c>
      <c r="O10" s="97">
        <v>98.0</v>
      </c>
      <c r="P10" s="54" t="s">
        <v>107</v>
      </c>
      <c r="Q10" s="98"/>
      <c r="R10" s="98"/>
      <c r="S10" s="98"/>
      <c r="T10" s="98"/>
      <c r="U10" s="98"/>
      <c r="V10" s="98"/>
      <c r="W10" s="98"/>
      <c r="X10" s="98"/>
      <c r="Y10" s="98"/>
      <c r="Z10" s="98"/>
      <c r="AA10" s="99"/>
      <c r="AB10" s="2"/>
      <c r="AC10" s="2"/>
      <c r="AD10" s="2"/>
    </row>
    <row r="11" ht="26.25" hidden="1" customHeight="1">
      <c r="A11" s="61" t="s">
        <v>126</v>
      </c>
      <c r="B11" s="100" t="s">
        <v>127</v>
      </c>
      <c r="C11" s="93" t="s">
        <v>21</v>
      </c>
      <c r="D11" s="64"/>
      <c r="E11" s="86" t="s">
        <v>118</v>
      </c>
      <c r="F11" s="65" t="s">
        <v>119</v>
      </c>
      <c r="G11" s="53" t="s">
        <v>120</v>
      </c>
      <c r="H11" s="66">
        <v>50.0</v>
      </c>
      <c r="I11" s="82" t="s">
        <v>128</v>
      </c>
      <c r="J11" s="50" t="s">
        <v>129</v>
      </c>
      <c r="K11" s="63" t="s">
        <v>130</v>
      </c>
      <c r="L11" s="63" t="s">
        <v>131</v>
      </c>
      <c r="M11" s="101" t="s">
        <v>49</v>
      </c>
      <c r="N11" s="102" t="s">
        <v>132</v>
      </c>
      <c r="O11" s="70">
        <v>98.0</v>
      </c>
      <c r="P11" s="66" t="s">
        <v>107</v>
      </c>
      <c r="Q11" s="71"/>
      <c r="R11" s="71"/>
      <c r="S11" s="71"/>
      <c r="T11" s="71"/>
      <c r="U11" s="71"/>
      <c r="V11" s="71"/>
      <c r="W11" s="71"/>
      <c r="X11" s="71"/>
      <c r="Y11" s="71"/>
      <c r="Z11" s="71"/>
      <c r="AA11" s="72"/>
      <c r="AB11" s="2"/>
      <c r="AC11" s="2"/>
      <c r="AD11" s="2"/>
    </row>
    <row r="12" ht="18.0" customHeight="1">
      <c r="A12" s="73" t="s">
        <v>133</v>
      </c>
      <c r="B12" s="74" t="s">
        <v>134</v>
      </c>
      <c r="C12" s="63" t="s">
        <v>135</v>
      </c>
      <c r="D12"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code"",J12:L12)"),"National")</f>
        <v>National</v>
      </c>
      <c r="E12" s="76" t="s">
        <v>75</v>
      </c>
      <c r="F12" s="76" t="s">
        <v>136</v>
      </c>
      <c r="G12" s="53" t="s">
        <v>101</v>
      </c>
      <c r="H12" s="54">
        <v>100.0</v>
      </c>
      <c r="I12" s="77" t="s">
        <v>137</v>
      </c>
      <c r="J12" s="50" t="s">
        <v>138</v>
      </c>
      <c r="K12" s="63" t="s">
        <v>139</v>
      </c>
      <c r="L12" s="63" t="s">
        <v>140</v>
      </c>
      <c r="M12" s="78" t="s">
        <v>49</v>
      </c>
      <c r="N12" s="79" t="s">
        <v>141</v>
      </c>
      <c r="O12" s="54">
        <v>100.0</v>
      </c>
      <c r="P12" s="54" t="s">
        <v>82</v>
      </c>
      <c r="Q12" s="80"/>
      <c r="R12" s="80"/>
      <c r="S12" s="80"/>
      <c r="T12" s="80"/>
      <c r="U12" s="80"/>
      <c r="V12" s="80"/>
      <c r="W12" s="80"/>
      <c r="X12" s="80"/>
      <c r="Y12" s="80"/>
      <c r="Z12" s="80"/>
      <c r="AA12" s="81"/>
    </row>
    <row r="13" ht="18.75" customHeight="1">
      <c r="A13" s="61" t="s">
        <v>142</v>
      </c>
      <c r="B13" s="62" t="s">
        <v>143</v>
      </c>
      <c r="C13" s="63" t="s">
        <v>144</v>
      </c>
      <c r="D13"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code"",J13:L13)"),"Local")</f>
        <v>Local</v>
      </c>
      <c r="E13" s="65" t="s">
        <v>145</v>
      </c>
      <c r="F13" s="65"/>
      <c r="G13" s="53" t="s">
        <v>146</v>
      </c>
      <c r="H13" s="66">
        <v>50.0</v>
      </c>
      <c r="I13" s="82" t="s">
        <v>147</v>
      </c>
      <c r="J13" s="50" t="s">
        <v>148</v>
      </c>
      <c r="K13" s="63" t="s">
        <v>149</v>
      </c>
      <c r="L13" s="50" t="s">
        <v>150</v>
      </c>
      <c r="M13" s="68" t="s">
        <v>49</v>
      </c>
      <c r="O13" s="66">
        <v>103.0</v>
      </c>
      <c r="P13" s="66" t="s">
        <v>51</v>
      </c>
      <c r="Q13" s="83"/>
      <c r="R13" s="83"/>
      <c r="S13" s="83"/>
      <c r="T13" s="83"/>
      <c r="U13" s="83"/>
      <c r="V13" s="83"/>
      <c r="W13" s="83"/>
      <c r="X13" s="83"/>
      <c r="Y13" s="83"/>
      <c r="Z13" s="83"/>
      <c r="AA13" s="84"/>
    </row>
    <row r="14" ht="18.0" customHeight="1">
      <c r="A14" s="73" t="s">
        <v>151</v>
      </c>
      <c r="B14" s="74" t="s">
        <v>152</v>
      </c>
      <c r="C14" s="63" t="s">
        <v>153</v>
      </c>
      <c r="D14" s="103"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code"",J14:L14)"),"Multi State")</f>
        <v>Multi State</v>
      </c>
      <c r="E14" s="52" t="s">
        <v>154</v>
      </c>
      <c r="F14" s="76"/>
      <c r="G14" s="104" t="s">
        <v>56</v>
      </c>
      <c r="H14" s="54">
        <v>50.0</v>
      </c>
      <c r="I14" s="77" t="s">
        <v>155</v>
      </c>
      <c r="J14" s="50" t="s">
        <v>156</v>
      </c>
      <c r="K14" s="63" t="s">
        <v>157</v>
      </c>
      <c r="L14" s="50" t="s">
        <v>158</v>
      </c>
      <c r="N14" s="79" t="s">
        <v>159</v>
      </c>
      <c r="O14" s="54">
        <v>104.0</v>
      </c>
      <c r="P14" s="54" t="s">
        <v>82</v>
      </c>
      <c r="Q14" s="105"/>
      <c r="R14" s="105"/>
      <c r="S14" s="105"/>
      <c r="T14" s="105"/>
      <c r="U14" s="105"/>
      <c r="V14" s="105"/>
      <c r="W14" s="105"/>
      <c r="X14" s="105"/>
      <c r="Y14" s="105"/>
      <c r="Z14" s="105"/>
      <c r="AA14" s="106"/>
    </row>
    <row r="15" ht="17.25" customHeight="1">
      <c r="A15" s="61" t="s">
        <v>160</v>
      </c>
      <c r="B15" s="62" t="s">
        <v>161</v>
      </c>
      <c r="C15" s="63" t="s">
        <v>153</v>
      </c>
      <c r="D15"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code"",J15:L15)"),"Multi State Local")</f>
        <v>Multi State Local</v>
      </c>
      <c r="E15" s="65" t="s">
        <v>75</v>
      </c>
      <c r="F15" s="65"/>
      <c r="G15" s="53" t="s">
        <v>56</v>
      </c>
      <c r="H15" s="66">
        <v>30.0</v>
      </c>
      <c r="I15" s="107" t="s">
        <v>162</v>
      </c>
      <c r="J15" s="50" t="s">
        <v>163</v>
      </c>
      <c r="K15" s="63" t="s">
        <v>164</v>
      </c>
      <c r="L15" s="50" t="s">
        <v>165</v>
      </c>
      <c r="M15" s="108" t="s">
        <v>49</v>
      </c>
      <c r="N15" s="69" t="s">
        <v>166</v>
      </c>
      <c r="O15" s="66">
        <v>105.0</v>
      </c>
      <c r="P15" s="66" t="s">
        <v>82</v>
      </c>
      <c r="Q15" s="83"/>
      <c r="R15" s="83"/>
      <c r="S15" s="83"/>
      <c r="T15" s="83"/>
      <c r="U15" s="83"/>
      <c r="V15" s="83"/>
      <c r="W15" s="83"/>
      <c r="X15" s="83"/>
      <c r="Y15" s="83"/>
      <c r="Z15" s="83"/>
      <c r="AA15" s="84"/>
    </row>
    <row r="16" ht="17.25" customHeight="1">
      <c r="A16" s="73" t="s">
        <v>167</v>
      </c>
      <c r="B16" s="74" t="s">
        <v>168</v>
      </c>
      <c r="C16" s="63" t="s">
        <v>169</v>
      </c>
      <c r="D16"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code"",J16:L16)"),"Multi State")</f>
        <v>Multi State</v>
      </c>
      <c r="E16" s="52" t="s">
        <v>42</v>
      </c>
      <c r="F16" s="76" t="s">
        <v>170</v>
      </c>
      <c r="G16" s="53" t="s">
        <v>92</v>
      </c>
      <c r="H16" s="54">
        <v>50.0</v>
      </c>
      <c r="I16" s="77" t="s">
        <v>171</v>
      </c>
      <c r="J16" s="50" t="s">
        <v>172</v>
      </c>
      <c r="K16" s="63" t="s">
        <v>173</v>
      </c>
      <c r="L16" s="50" t="s">
        <v>174</v>
      </c>
      <c r="M16" s="109" t="s">
        <v>49</v>
      </c>
      <c r="N16" s="79" t="s">
        <v>175</v>
      </c>
      <c r="O16" s="54">
        <v>106.0</v>
      </c>
      <c r="P16" s="54" t="s">
        <v>82</v>
      </c>
      <c r="Q16" s="80"/>
      <c r="R16" s="80"/>
      <c r="S16" s="80"/>
      <c r="T16" s="80"/>
      <c r="U16" s="80"/>
      <c r="V16" s="80"/>
      <c r="W16" s="80"/>
      <c r="X16" s="80"/>
      <c r="Y16" s="80"/>
      <c r="Z16" s="80"/>
      <c r="AA16" s="81"/>
    </row>
    <row r="17" ht="17.25" customHeight="1">
      <c r="A17" s="61" t="s">
        <v>176</v>
      </c>
      <c r="B17" s="62" t="s">
        <v>177</v>
      </c>
      <c r="C17" s="63" t="s">
        <v>178</v>
      </c>
      <c r="D17"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code"",J17:L17)"),"Local")</f>
        <v>Local</v>
      </c>
      <c r="E17" s="86" t="s">
        <v>179</v>
      </c>
      <c r="F17" s="65"/>
      <c r="G17" s="53" t="s">
        <v>146</v>
      </c>
      <c r="H17" s="66">
        <v>30.0</v>
      </c>
      <c r="I17" s="82" t="s">
        <v>180</v>
      </c>
      <c r="J17" s="50" t="s">
        <v>181</v>
      </c>
      <c r="K17" s="63" t="s">
        <v>182</v>
      </c>
      <c r="L17" s="50" t="s">
        <v>183</v>
      </c>
      <c r="M17" s="108" t="s">
        <v>49</v>
      </c>
      <c r="N17" s="69" t="s">
        <v>184</v>
      </c>
      <c r="O17" s="66">
        <v>107.0</v>
      </c>
      <c r="P17" s="66" t="s">
        <v>51</v>
      </c>
      <c r="Q17" s="110"/>
      <c r="R17" s="83"/>
      <c r="S17" s="83"/>
      <c r="T17" s="83"/>
      <c r="U17" s="83"/>
      <c r="V17" s="83"/>
      <c r="W17" s="83"/>
      <c r="X17" s="83"/>
      <c r="Y17" s="83"/>
      <c r="Z17" s="83"/>
      <c r="AA17" s="84"/>
    </row>
    <row r="18" ht="15.0" customHeight="1">
      <c r="A18" s="73" t="s">
        <v>185</v>
      </c>
      <c r="B18" s="74" t="s">
        <v>186</v>
      </c>
      <c r="C18" s="63" t="s">
        <v>187</v>
      </c>
      <c r="D18"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code"",J18:L18)"),"Local")</f>
        <v>Local</v>
      </c>
      <c r="E18" s="52" t="s">
        <v>188</v>
      </c>
      <c r="F18" s="76"/>
      <c r="G18" s="53" t="s">
        <v>92</v>
      </c>
      <c r="H18" s="54">
        <v>30.0</v>
      </c>
      <c r="I18" s="77" t="s">
        <v>189</v>
      </c>
      <c r="J18" s="50" t="s">
        <v>190</v>
      </c>
      <c r="K18" s="63" t="s">
        <v>191</v>
      </c>
      <c r="L18" s="50" t="s">
        <v>192</v>
      </c>
      <c r="M18" s="109" t="s">
        <v>49</v>
      </c>
      <c r="N18" s="79" t="s">
        <v>193</v>
      </c>
      <c r="O18" s="54">
        <v>108.0</v>
      </c>
      <c r="P18" s="54" t="s">
        <v>51</v>
      </c>
      <c r="Q18" s="80"/>
      <c r="R18" s="80"/>
      <c r="S18" s="80"/>
      <c r="T18" s="80"/>
      <c r="U18" s="80"/>
      <c r="V18" s="80"/>
      <c r="W18" s="80"/>
      <c r="X18" s="80"/>
      <c r="Y18" s="80"/>
      <c r="Z18" s="80"/>
      <c r="AA18" s="81"/>
    </row>
    <row r="19" ht="20.25" customHeight="1">
      <c r="A19" s="61" t="s">
        <v>194</v>
      </c>
      <c r="B19" s="62" t="s">
        <v>195</v>
      </c>
      <c r="C19" s="63" t="s">
        <v>187</v>
      </c>
      <c r="D19"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code"",J19:L19)"),"Local")</f>
        <v>Local</v>
      </c>
      <c r="E19" s="86" t="s">
        <v>179</v>
      </c>
      <c r="F19" s="65"/>
      <c r="G19" s="53" t="s">
        <v>196</v>
      </c>
      <c r="H19" s="82">
        <v>50.0</v>
      </c>
      <c r="I19" s="66" t="s">
        <v>197</v>
      </c>
      <c r="J19" s="50" t="s">
        <v>198</v>
      </c>
      <c r="K19" s="63" t="s">
        <v>199</v>
      </c>
      <c r="L19" s="50" t="s">
        <v>200</v>
      </c>
      <c r="M19" s="108" t="s">
        <v>49</v>
      </c>
      <c r="N19" s="69" t="s">
        <v>201</v>
      </c>
      <c r="O19" s="108">
        <v>109.0</v>
      </c>
      <c r="P19" s="66" t="s">
        <v>51</v>
      </c>
      <c r="Q19" s="111"/>
      <c r="R19" s="111"/>
      <c r="S19" s="111"/>
      <c r="T19" s="111"/>
      <c r="U19" s="111"/>
      <c r="V19" s="111"/>
      <c r="W19" s="111"/>
      <c r="X19" s="111"/>
      <c r="Y19" s="111"/>
      <c r="Z19" s="111"/>
      <c r="AA19" s="112"/>
    </row>
    <row r="20" ht="18.75" customHeight="1">
      <c r="A20" s="73" t="s">
        <v>202</v>
      </c>
      <c r="B20" s="96" t="s">
        <v>203</v>
      </c>
      <c r="C20" s="63" t="s">
        <v>204</v>
      </c>
      <c r="D20"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code"",J20:L20)"),"Local")</f>
        <v>Local</v>
      </c>
      <c r="E20" s="52" t="s">
        <v>188</v>
      </c>
      <c r="F20" s="76"/>
      <c r="G20" s="53" t="s">
        <v>196</v>
      </c>
      <c r="H20" s="54">
        <v>50.0</v>
      </c>
      <c r="I20" s="77" t="s">
        <v>205</v>
      </c>
      <c r="J20" s="50" t="s">
        <v>206</v>
      </c>
      <c r="K20" s="63" t="s">
        <v>207</v>
      </c>
      <c r="L20" s="50" t="s">
        <v>208</v>
      </c>
      <c r="M20" s="109" t="s">
        <v>49</v>
      </c>
      <c r="N20" s="79" t="s">
        <v>209</v>
      </c>
      <c r="O20" s="54">
        <v>110.0</v>
      </c>
      <c r="P20" s="54" t="s">
        <v>51</v>
      </c>
      <c r="Q20" s="80"/>
      <c r="R20" s="80"/>
      <c r="S20" s="80"/>
      <c r="T20" s="80"/>
      <c r="U20" s="80"/>
      <c r="V20" s="80"/>
      <c r="W20" s="80"/>
      <c r="X20" s="80"/>
      <c r="Y20" s="80"/>
      <c r="Z20" s="80"/>
      <c r="AA20" s="81"/>
    </row>
    <row r="21" ht="18.0" customHeight="1">
      <c r="A21" s="61" t="s">
        <v>210</v>
      </c>
      <c r="B21" s="102" t="s">
        <v>211</v>
      </c>
      <c r="C21" s="63" t="s">
        <v>204</v>
      </c>
      <c r="D21"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code"",J21:L21)"),"Statewide")</f>
        <v>Statewide</v>
      </c>
      <c r="E21" s="86" t="s">
        <v>145</v>
      </c>
      <c r="F21" s="65"/>
      <c r="G21" s="53" t="s">
        <v>146</v>
      </c>
      <c r="H21" s="66">
        <v>40.0</v>
      </c>
      <c r="I21" s="82" t="s">
        <v>212</v>
      </c>
      <c r="J21" s="50" t="s">
        <v>213</v>
      </c>
      <c r="K21" s="63" t="s">
        <v>214</v>
      </c>
      <c r="L21" s="50" t="s">
        <v>215</v>
      </c>
      <c r="M21" s="108" t="s">
        <v>49</v>
      </c>
      <c r="N21" s="69" t="s">
        <v>216</v>
      </c>
      <c r="O21" s="66">
        <v>111.0</v>
      </c>
      <c r="P21" s="66" t="s">
        <v>115</v>
      </c>
      <c r="Q21" s="83"/>
      <c r="R21" s="83"/>
      <c r="S21" s="83"/>
      <c r="T21" s="83"/>
      <c r="U21" s="83"/>
      <c r="V21" s="83"/>
      <c r="W21" s="83"/>
      <c r="X21" s="83"/>
      <c r="Y21" s="83"/>
      <c r="Z21" s="83"/>
      <c r="AA21" s="84"/>
    </row>
    <row r="22" ht="23.25" customHeight="1">
      <c r="A22" s="73" t="s">
        <v>217</v>
      </c>
      <c r="B22" s="96" t="s">
        <v>218</v>
      </c>
      <c r="C22" s="63" t="s">
        <v>219</v>
      </c>
      <c r="D22"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code"",J22:L22)"),"Local")</f>
        <v>Local</v>
      </c>
      <c r="E22" s="52" t="s">
        <v>154</v>
      </c>
      <c r="F22" s="76"/>
      <c r="G22" s="53" t="s">
        <v>196</v>
      </c>
      <c r="H22" s="54">
        <v>30.0</v>
      </c>
      <c r="I22" s="77" t="s">
        <v>220</v>
      </c>
      <c r="J22" s="50" t="s">
        <v>221</v>
      </c>
      <c r="K22" s="113" t="s">
        <v>222</v>
      </c>
      <c r="L22" s="63" t="s">
        <v>223</v>
      </c>
      <c r="M22" s="109" t="s">
        <v>49</v>
      </c>
      <c r="N22" s="79" t="s">
        <v>224</v>
      </c>
      <c r="O22" s="54">
        <v>112.0</v>
      </c>
      <c r="P22" s="54" t="s">
        <v>51</v>
      </c>
      <c r="Q22" s="80"/>
      <c r="R22" s="80"/>
      <c r="S22" s="80"/>
      <c r="T22" s="80"/>
      <c r="U22" s="80"/>
      <c r="V22" s="80"/>
      <c r="W22" s="80"/>
      <c r="X22" s="80"/>
      <c r="Y22" s="80"/>
      <c r="Z22" s="80"/>
      <c r="AA22" s="81"/>
    </row>
    <row r="23" ht="15.75" customHeight="1">
      <c r="A23" s="61" t="s">
        <v>225</v>
      </c>
      <c r="B23" s="102" t="s">
        <v>226</v>
      </c>
      <c r="C23" s="63" t="s">
        <v>135</v>
      </c>
      <c r="D23"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code"",J23:L23)"),"Multi State Local")</f>
        <v>Multi State Local</v>
      </c>
      <c r="E23" s="86" t="s">
        <v>188</v>
      </c>
      <c r="F23" s="65"/>
      <c r="G23" s="53" t="s">
        <v>196</v>
      </c>
      <c r="H23" s="66">
        <v>30.0</v>
      </c>
      <c r="I23" s="82" t="s">
        <v>227</v>
      </c>
      <c r="J23" s="50" t="s">
        <v>228</v>
      </c>
      <c r="K23" s="63" t="s">
        <v>229</v>
      </c>
      <c r="L23" s="63" t="s">
        <v>230</v>
      </c>
      <c r="M23" s="108" t="s">
        <v>49</v>
      </c>
      <c r="N23" s="69" t="s">
        <v>231</v>
      </c>
      <c r="O23" s="66">
        <v>113.0</v>
      </c>
      <c r="P23" s="66" t="s">
        <v>51</v>
      </c>
      <c r="Q23" s="83"/>
      <c r="R23" s="83"/>
      <c r="S23" s="83"/>
      <c r="T23" s="83"/>
      <c r="U23" s="83"/>
      <c r="V23" s="83"/>
      <c r="W23" s="83"/>
      <c r="X23" s="83"/>
      <c r="Y23" s="83"/>
      <c r="Z23" s="83"/>
      <c r="AA23" s="84"/>
    </row>
    <row r="24" ht="18.0" customHeight="1">
      <c r="A24" s="73" t="s">
        <v>232</v>
      </c>
      <c r="B24" s="96" t="s">
        <v>233</v>
      </c>
      <c r="C24" s="63" t="s">
        <v>234</v>
      </c>
      <c r="D24"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code"",J24:L24)"),"Multi State Local")</f>
        <v>Multi State Local</v>
      </c>
      <c r="E24" s="52" t="s">
        <v>188</v>
      </c>
      <c r="F24" s="76"/>
      <c r="G24" s="53" t="s">
        <v>196</v>
      </c>
      <c r="H24" s="54">
        <v>50.0</v>
      </c>
      <c r="I24" s="77" t="s">
        <v>235</v>
      </c>
      <c r="J24" s="50" t="s">
        <v>236</v>
      </c>
      <c r="K24" s="63" t="s">
        <v>237</v>
      </c>
      <c r="L24" s="63" t="s">
        <v>238</v>
      </c>
      <c r="M24" s="109" t="s">
        <v>49</v>
      </c>
      <c r="N24" s="79" t="s">
        <v>239</v>
      </c>
      <c r="O24" s="54">
        <v>114.0</v>
      </c>
      <c r="P24" s="54" t="s">
        <v>107</v>
      </c>
      <c r="Q24" s="80"/>
      <c r="R24" s="80"/>
      <c r="S24" s="80"/>
      <c r="T24" s="80"/>
      <c r="U24" s="80"/>
      <c r="V24" s="80"/>
      <c r="W24" s="80"/>
      <c r="X24" s="80"/>
      <c r="Y24" s="80"/>
      <c r="Z24" s="80"/>
      <c r="AA24" s="81"/>
    </row>
    <row r="25" ht="18.0" customHeight="1">
      <c r="A25" s="61" t="s">
        <v>240</v>
      </c>
      <c r="B25" s="102" t="s">
        <v>241</v>
      </c>
      <c r="C25" s="63" t="s">
        <v>242</v>
      </c>
      <c r="D25"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code"",J25:L25)"),"Multi State Local")</f>
        <v>Multi State Local</v>
      </c>
      <c r="E25" s="86" t="s">
        <v>243</v>
      </c>
      <c r="F25" s="65"/>
      <c r="G25" s="53" t="s">
        <v>196</v>
      </c>
      <c r="H25" s="66">
        <v>30.0</v>
      </c>
      <c r="I25" s="82" t="s">
        <v>244</v>
      </c>
      <c r="J25" s="50" t="s">
        <v>245</v>
      </c>
      <c r="K25" s="50" t="s">
        <v>246</v>
      </c>
      <c r="L25" s="50" t="s">
        <v>247</v>
      </c>
      <c r="M25" s="108" t="s">
        <v>49</v>
      </c>
      <c r="N25" s="69" t="s">
        <v>248</v>
      </c>
      <c r="O25" s="66">
        <v>115.0</v>
      </c>
      <c r="P25" s="66" t="s">
        <v>51</v>
      </c>
      <c r="Q25" s="83"/>
      <c r="R25" s="83"/>
      <c r="S25" s="83"/>
      <c r="T25" s="83"/>
      <c r="U25" s="83"/>
      <c r="V25" s="83"/>
      <c r="W25" s="83"/>
      <c r="X25" s="83"/>
      <c r="Y25" s="83"/>
      <c r="Z25" s="83"/>
      <c r="AA25" s="84"/>
    </row>
    <row r="26" ht="15.75" hidden="1" customHeight="1">
      <c r="A26" s="73" t="s">
        <v>249</v>
      </c>
      <c r="B26" s="74" t="s">
        <v>250</v>
      </c>
      <c r="C26" s="63" t="s">
        <v>251</v>
      </c>
      <c r="D26" s="75"/>
      <c r="E26" s="52" t="s">
        <v>118</v>
      </c>
      <c r="F26" s="76" t="s">
        <v>252</v>
      </c>
      <c r="G26" s="53" t="s">
        <v>196</v>
      </c>
      <c r="H26" s="54">
        <v>30.0</v>
      </c>
      <c r="I26" s="114" t="s">
        <v>253</v>
      </c>
      <c r="J26" s="115" t="s">
        <v>254</v>
      </c>
      <c r="K26" s="115" t="s">
        <v>255</v>
      </c>
      <c r="L26" s="115" t="s">
        <v>256</v>
      </c>
      <c r="M26" s="109" t="s">
        <v>49</v>
      </c>
      <c r="N26" s="79" t="s">
        <v>257</v>
      </c>
      <c r="O26" s="54">
        <v>116.0</v>
      </c>
      <c r="P26" s="54" t="s">
        <v>115</v>
      </c>
      <c r="Q26" s="80"/>
      <c r="R26" s="80"/>
      <c r="S26" s="80"/>
      <c r="T26" s="80"/>
      <c r="U26" s="80"/>
      <c r="V26" s="80"/>
      <c r="W26" s="80"/>
      <c r="X26" s="80"/>
      <c r="Y26" s="80"/>
      <c r="Z26" s="80"/>
      <c r="AA26" s="81"/>
    </row>
    <row r="27" ht="19.5" customHeight="1">
      <c r="A27" s="61" t="s">
        <v>258</v>
      </c>
      <c r="B27" s="62" t="s">
        <v>259</v>
      </c>
      <c r="C27" s="63" t="s">
        <v>219</v>
      </c>
      <c r="D27"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code"",J27:L27)"),"Local")</f>
        <v>Local</v>
      </c>
      <c r="E27" s="86" t="s">
        <v>188</v>
      </c>
      <c r="F27" s="65"/>
      <c r="G27" s="53" t="s">
        <v>196</v>
      </c>
      <c r="H27" s="66">
        <v>30.0</v>
      </c>
      <c r="I27" s="116" t="s">
        <v>260</v>
      </c>
      <c r="J27" s="115" t="s">
        <v>261</v>
      </c>
      <c r="K27" s="115" t="s">
        <v>262</v>
      </c>
      <c r="L27" s="115" t="s">
        <v>263</v>
      </c>
      <c r="M27" s="108" t="s">
        <v>49</v>
      </c>
      <c r="N27" s="69" t="s">
        <v>264</v>
      </c>
      <c r="O27" s="66">
        <v>117.0</v>
      </c>
      <c r="P27" s="66" t="s">
        <v>51</v>
      </c>
      <c r="Q27" s="83"/>
      <c r="R27" s="83"/>
      <c r="S27" s="83"/>
      <c r="T27" s="83"/>
      <c r="U27" s="83"/>
      <c r="V27" s="83"/>
      <c r="W27" s="83"/>
      <c r="X27" s="83"/>
      <c r="Y27" s="83"/>
      <c r="Z27" s="83"/>
      <c r="AA27" s="84"/>
    </row>
    <row r="28" ht="16.5" customHeight="1">
      <c r="A28" s="73" t="s">
        <v>265</v>
      </c>
      <c r="B28" s="74" t="s">
        <v>266</v>
      </c>
      <c r="C28" s="63" t="s">
        <v>267</v>
      </c>
      <c r="D28"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code"",J28:L28)"),"Multi State Local")</f>
        <v>Multi State Local</v>
      </c>
      <c r="E28" s="52" t="s">
        <v>188</v>
      </c>
      <c r="F28" s="76"/>
      <c r="G28" s="53" t="s">
        <v>196</v>
      </c>
      <c r="H28" s="54">
        <v>30.0</v>
      </c>
      <c r="I28" s="77" t="s">
        <v>268</v>
      </c>
      <c r="J28" s="115" t="s">
        <v>269</v>
      </c>
      <c r="K28" s="115" t="s">
        <v>270</v>
      </c>
      <c r="L28" s="115" t="s">
        <v>271</v>
      </c>
      <c r="M28" s="109" t="s">
        <v>49</v>
      </c>
      <c r="N28" s="79" t="s">
        <v>272</v>
      </c>
      <c r="O28" s="54">
        <v>118.0</v>
      </c>
      <c r="P28" s="54" t="s">
        <v>82</v>
      </c>
      <c r="Q28" s="80"/>
      <c r="R28" s="80"/>
      <c r="S28" s="80"/>
      <c r="T28" s="80"/>
      <c r="U28" s="80"/>
      <c r="V28" s="80"/>
      <c r="W28" s="80"/>
      <c r="X28" s="80"/>
      <c r="Y28" s="80"/>
      <c r="Z28" s="80"/>
      <c r="AA28" s="81"/>
    </row>
    <row r="29" ht="17.25" customHeight="1">
      <c r="A29" s="61" t="s">
        <v>273</v>
      </c>
      <c r="B29" s="62" t="s">
        <v>274</v>
      </c>
      <c r="C29" s="63" t="s">
        <v>204</v>
      </c>
      <c r="D29"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code"",J29:L29)"),"Multi State")</f>
        <v>Multi State</v>
      </c>
      <c r="E29" s="86" t="s">
        <v>188</v>
      </c>
      <c r="F29" s="65"/>
      <c r="G29" s="53" t="s">
        <v>196</v>
      </c>
      <c r="H29" s="66">
        <v>30.0</v>
      </c>
      <c r="I29" s="82" t="s">
        <v>275</v>
      </c>
      <c r="J29" s="115" t="s">
        <v>276</v>
      </c>
      <c r="K29" s="115" t="s">
        <v>277</v>
      </c>
      <c r="L29" s="115" t="s">
        <v>278</v>
      </c>
      <c r="M29" s="108" t="s">
        <v>49</v>
      </c>
      <c r="N29" s="69" t="s">
        <v>279</v>
      </c>
      <c r="O29" s="66">
        <v>119.0</v>
      </c>
      <c r="P29" s="66" t="s">
        <v>82</v>
      </c>
      <c r="Q29" s="83"/>
      <c r="R29" s="83"/>
      <c r="S29" s="83"/>
      <c r="T29" s="83"/>
      <c r="U29" s="83"/>
      <c r="V29" s="83"/>
      <c r="W29" s="83"/>
      <c r="X29" s="83"/>
      <c r="Y29" s="83"/>
      <c r="Z29" s="83"/>
      <c r="AA29" s="84"/>
    </row>
    <row r="30" ht="16.5" customHeight="1">
      <c r="A30" s="73" t="s">
        <v>280</v>
      </c>
      <c r="B30" s="74" t="s">
        <v>281</v>
      </c>
      <c r="C30" s="63" t="s">
        <v>267</v>
      </c>
      <c r="D30"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code"",J30:L30)"),"Local")</f>
        <v>Local</v>
      </c>
      <c r="E30" s="52" t="s">
        <v>188</v>
      </c>
      <c r="F30" s="76"/>
      <c r="G30" s="117">
        <v>5.0</v>
      </c>
      <c r="H30" s="54">
        <v>30.0</v>
      </c>
      <c r="I30" s="114" t="s">
        <v>282</v>
      </c>
      <c r="J30" s="115" t="s">
        <v>283</v>
      </c>
      <c r="K30" s="115" t="s">
        <v>284</v>
      </c>
      <c r="L30" s="115" t="s">
        <v>285</v>
      </c>
      <c r="M30" s="109" t="s">
        <v>49</v>
      </c>
      <c r="N30" s="79" t="s">
        <v>286</v>
      </c>
      <c r="O30" s="54">
        <v>120.0</v>
      </c>
      <c r="P30" s="54" t="s">
        <v>51</v>
      </c>
      <c r="Q30" s="80"/>
      <c r="R30" s="80"/>
      <c r="S30" s="80"/>
      <c r="T30" s="80"/>
      <c r="U30" s="80"/>
      <c r="V30" s="80"/>
      <c r="W30" s="80"/>
      <c r="X30" s="80"/>
      <c r="Y30" s="80"/>
      <c r="Z30" s="80"/>
      <c r="AA30" s="81"/>
    </row>
    <row r="31" ht="16.5" hidden="1" customHeight="1">
      <c r="A31" s="61" t="s">
        <v>287</v>
      </c>
      <c r="B31" s="62" t="s">
        <v>288</v>
      </c>
      <c r="C31" s="63" t="s">
        <v>289</v>
      </c>
      <c r="D31" s="64"/>
      <c r="E31" s="86" t="s">
        <v>118</v>
      </c>
      <c r="F31" s="65" t="s">
        <v>290</v>
      </c>
      <c r="G31" s="117">
        <v>5.0</v>
      </c>
      <c r="H31" s="66">
        <v>30.0</v>
      </c>
      <c r="I31" s="116" t="s">
        <v>291</v>
      </c>
      <c r="J31" s="115" t="s">
        <v>292</v>
      </c>
      <c r="K31" s="115" t="s">
        <v>293</v>
      </c>
      <c r="L31" s="115" t="s">
        <v>294</v>
      </c>
      <c r="M31" s="108" t="s">
        <v>49</v>
      </c>
      <c r="N31" s="69" t="s">
        <v>295</v>
      </c>
      <c r="O31" s="66">
        <v>121.0</v>
      </c>
      <c r="P31" s="66" t="s">
        <v>115</v>
      </c>
      <c r="Q31" s="83"/>
      <c r="R31" s="83"/>
      <c r="S31" s="83"/>
      <c r="T31" s="83"/>
      <c r="U31" s="83"/>
      <c r="V31" s="83"/>
      <c r="W31" s="83"/>
      <c r="X31" s="83"/>
      <c r="Y31" s="83"/>
      <c r="Z31" s="83"/>
      <c r="AA31" s="84"/>
    </row>
    <row r="32" ht="16.5" customHeight="1">
      <c r="A32" s="73" t="s">
        <v>296</v>
      </c>
      <c r="B32" s="96" t="s">
        <v>297</v>
      </c>
      <c r="C32" s="63" t="s">
        <v>100</v>
      </c>
      <c r="D32"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code"",J32:L32)"),"Local")</f>
        <v>Local</v>
      </c>
      <c r="E32" s="52" t="s">
        <v>188</v>
      </c>
      <c r="F32" s="76"/>
      <c r="G32" s="117">
        <v>5.0</v>
      </c>
      <c r="H32" s="54">
        <v>30.0</v>
      </c>
      <c r="I32" s="114" t="s">
        <v>298</v>
      </c>
      <c r="J32" s="115" t="s">
        <v>299</v>
      </c>
      <c r="K32" s="115" t="s">
        <v>300</v>
      </c>
      <c r="L32" s="115" t="s">
        <v>301</v>
      </c>
      <c r="M32" s="109" t="s">
        <v>49</v>
      </c>
      <c r="N32" s="79" t="s">
        <v>302</v>
      </c>
      <c r="O32" s="54">
        <v>121.0</v>
      </c>
      <c r="P32" s="54" t="s">
        <v>51</v>
      </c>
      <c r="Q32" s="80"/>
      <c r="R32" s="80"/>
      <c r="S32" s="80"/>
      <c r="T32" s="80"/>
      <c r="U32" s="80"/>
      <c r="V32" s="80"/>
      <c r="W32" s="80"/>
      <c r="X32" s="80"/>
      <c r="Y32" s="80"/>
      <c r="Z32" s="80"/>
      <c r="AA32" s="81"/>
    </row>
    <row r="33" ht="16.5" customHeight="1">
      <c r="A33" s="61" t="s">
        <v>303</v>
      </c>
      <c r="B33" s="62" t="s">
        <v>304</v>
      </c>
      <c r="C33" s="63" t="s">
        <v>305</v>
      </c>
      <c r="D33"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code"",J33:L33)"),"Multi State")</f>
        <v>Multi State</v>
      </c>
      <c r="E33" s="86" t="s">
        <v>42</v>
      </c>
      <c r="F33" s="65" t="s">
        <v>306</v>
      </c>
      <c r="G33" s="117">
        <v>5.0</v>
      </c>
      <c r="H33" s="66">
        <v>30.0</v>
      </c>
      <c r="I33" s="116" t="s">
        <v>307</v>
      </c>
      <c r="J33" s="115" t="s">
        <v>261</v>
      </c>
      <c r="K33" s="115" t="s">
        <v>308</v>
      </c>
      <c r="L33" s="115" t="s">
        <v>261</v>
      </c>
      <c r="M33" s="108" t="s">
        <v>49</v>
      </c>
      <c r="N33" s="69" t="s">
        <v>309</v>
      </c>
      <c r="O33" s="66">
        <v>122.0</v>
      </c>
      <c r="P33" s="66" t="s">
        <v>82</v>
      </c>
      <c r="Q33" s="83"/>
      <c r="R33" s="83"/>
      <c r="S33" s="83"/>
      <c r="T33" s="83"/>
      <c r="U33" s="83"/>
      <c r="V33" s="83"/>
      <c r="W33" s="83"/>
      <c r="X33" s="83"/>
      <c r="Y33" s="83"/>
      <c r="Z33" s="83"/>
      <c r="AA33" s="84"/>
    </row>
    <row r="34" ht="18.75" customHeight="1">
      <c r="A34" s="73" t="s">
        <v>310</v>
      </c>
      <c r="B34" s="96" t="s">
        <v>311</v>
      </c>
      <c r="C34" s="63" t="s">
        <v>312</v>
      </c>
      <c r="D34"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code"",J34:L34)"),"Multi State Local")</f>
        <v>Multi State Local</v>
      </c>
      <c r="E34" s="52" t="s">
        <v>188</v>
      </c>
      <c r="F34" s="76"/>
      <c r="G34" s="117">
        <v>5.0</v>
      </c>
      <c r="H34" s="54">
        <v>30.0</v>
      </c>
      <c r="I34" s="114" t="s">
        <v>313</v>
      </c>
      <c r="J34" s="115" t="s">
        <v>261</v>
      </c>
      <c r="K34" s="115" t="s">
        <v>314</v>
      </c>
      <c r="L34" s="115" t="s">
        <v>315</v>
      </c>
      <c r="M34" s="109"/>
      <c r="N34" s="79" t="s">
        <v>316</v>
      </c>
      <c r="O34" s="54"/>
      <c r="P34" s="54" t="s">
        <v>82</v>
      </c>
      <c r="Q34" s="80"/>
      <c r="R34" s="80"/>
      <c r="S34" s="80"/>
      <c r="T34" s="80"/>
      <c r="U34" s="80"/>
      <c r="V34" s="80"/>
      <c r="W34" s="80"/>
      <c r="X34" s="80"/>
      <c r="Y34" s="80"/>
      <c r="Z34" s="80"/>
      <c r="AA34" s="81"/>
    </row>
    <row r="35" ht="16.5" customHeight="1">
      <c r="A35" s="61" t="s">
        <v>317</v>
      </c>
      <c r="B35" s="62" t="s">
        <v>318</v>
      </c>
      <c r="C35" s="63" t="s">
        <v>100</v>
      </c>
      <c r="D35"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code"",J35:L35)"),"Local")</f>
        <v>Local</v>
      </c>
      <c r="E35" s="86" t="s">
        <v>188</v>
      </c>
      <c r="F35" s="65"/>
      <c r="G35" s="117">
        <v>5.0</v>
      </c>
      <c r="H35" s="66">
        <v>30.0</v>
      </c>
      <c r="I35" s="116" t="s">
        <v>319</v>
      </c>
      <c r="J35" s="115" t="s">
        <v>261</v>
      </c>
      <c r="K35" s="115" t="s">
        <v>320</v>
      </c>
      <c r="L35" s="115" t="s">
        <v>261</v>
      </c>
      <c r="M35" s="108" t="s">
        <v>49</v>
      </c>
      <c r="N35" s="69" t="s">
        <v>321</v>
      </c>
      <c r="O35" s="66">
        <v>123.0</v>
      </c>
      <c r="P35" s="66" t="s">
        <v>82</v>
      </c>
      <c r="Q35" s="83"/>
      <c r="R35" s="83"/>
      <c r="S35" s="83"/>
      <c r="T35" s="83"/>
      <c r="U35" s="83"/>
      <c r="V35" s="83"/>
      <c r="W35" s="83"/>
      <c r="X35" s="83"/>
      <c r="Y35" s="83"/>
      <c r="Z35" s="83"/>
      <c r="AA35" s="84"/>
    </row>
    <row r="36" ht="17.25" customHeight="1">
      <c r="A36" s="73" t="s">
        <v>322</v>
      </c>
      <c r="B36" s="96" t="s">
        <v>323</v>
      </c>
      <c r="C36" s="63" t="s">
        <v>312</v>
      </c>
      <c r="D36"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code"",J36:L36)"),"Local")</f>
        <v>Local</v>
      </c>
      <c r="E36" s="52" t="s">
        <v>188</v>
      </c>
      <c r="F36" s="76"/>
      <c r="G36" s="117">
        <v>5.0</v>
      </c>
      <c r="H36" s="54">
        <v>30.0</v>
      </c>
      <c r="I36" s="114" t="s">
        <v>324</v>
      </c>
      <c r="J36" s="115" t="s">
        <v>325</v>
      </c>
      <c r="K36" s="115" t="s">
        <v>325</v>
      </c>
      <c r="L36" s="115" t="s">
        <v>325</v>
      </c>
      <c r="M36" s="109"/>
      <c r="N36" s="79" t="s">
        <v>326</v>
      </c>
      <c r="O36" s="54"/>
      <c r="P36" s="54" t="s">
        <v>51</v>
      </c>
      <c r="Q36" s="80"/>
      <c r="R36" s="80"/>
      <c r="S36" s="80"/>
      <c r="T36" s="80"/>
      <c r="U36" s="80"/>
      <c r="V36" s="80"/>
      <c r="W36" s="80"/>
      <c r="X36" s="80"/>
      <c r="Y36" s="80"/>
      <c r="Z36" s="80"/>
      <c r="AA36" s="81"/>
    </row>
    <row r="37" ht="17.25" customHeight="1">
      <c r="A37" s="61" t="s">
        <v>327</v>
      </c>
      <c r="B37" s="102" t="s">
        <v>328</v>
      </c>
      <c r="C37" s="63" t="s">
        <v>312</v>
      </c>
      <c r="D37"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code"",J37:L37)"),"Local")</f>
        <v>Local</v>
      </c>
      <c r="E37" s="86" t="s">
        <v>188</v>
      </c>
      <c r="F37" s="65"/>
      <c r="G37" s="117">
        <v>5.0</v>
      </c>
      <c r="H37" s="66">
        <v>30.0</v>
      </c>
      <c r="I37" s="116" t="s">
        <v>329</v>
      </c>
      <c r="J37" s="115" t="s">
        <v>261</v>
      </c>
      <c r="K37" s="115" t="s">
        <v>330</v>
      </c>
      <c r="L37" s="115" t="s">
        <v>261</v>
      </c>
      <c r="M37" s="108"/>
      <c r="N37" s="69" t="s">
        <v>331</v>
      </c>
      <c r="O37" s="66"/>
      <c r="P37" s="66" t="s">
        <v>115</v>
      </c>
      <c r="Q37" s="83"/>
      <c r="R37" s="83"/>
      <c r="S37" s="83"/>
      <c r="T37" s="83"/>
      <c r="U37" s="83"/>
      <c r="V37" s="83"/>
      <c r="W37" s="83"/>
      <c r="X37" s="83"/>
      <c r="Y37" s="83"/>
      <c r="Z37" s="83"/>
      <c r="AA37" s="84"/>
    </row>
    <row r="38" ht="16.5" customHeight="1">
      <c r="A38" s="73" t="s">
        <v>332</v>
      </c>
      <c r="B38" s="96" t="s">
        <v>333</v>
      </c>
      <c r="C38" s="63" t="s">
        <v>312</v>
      </c>
      <c r="D38"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code"",J38:L38)"),"Multi State Local")</f>
        <v>Multi State Local</v>
      </c>
      <c r="E38" s="52" t="s">
        <v>188</v>
      </c>
      <c r="F38" s="76"/>
      <c r="G38" s="117">
        <v>5.0</v>
      </c>
      <c r="H38" s="54">
        <v>30.0</v>
      </c>
      <c r="I38" s="114" t="s">
        <v>334</v>
      </c>
      <c r="J38" s="115" t="s">
        <v>261</v>
      </c>
      <c r="K38" s="115" t="s">
        <v>335</v>
      </c>
      <c r="L38" s="115" t="s">
        <v>336</v>
      </c>
      <c r="M38" s="109"/>
      <c r="N38" s="79" t="s">
        <v>337</v>
      </c>
      <c r="O38" s="54"/>
      <c r="P38" s="54" t="s">
        <v>115</v>
      </c>
      <c r="Q38" s="80"/>
      <c r="R38" s="80"/>
      <c r="S38" s="80"/>
      <c r="T38" s="80"/>
      <c r="U38" s="80"/>
      <c r="V38" s="80"/>
      <c r="W38" s="80"/>
      <c r="X38" s="80"/>
      <c r="Y38" s="80"/>
      <c r="Z38" s="80"/>
      <c r="AA38" s="81"/>
    </row>
    <row r="39" ht="16.5" customHeight="1">
      <c r="A39" s="61" t="s">
        <v>338</v>
      </c>
      <c r="B39" s="102" t="s">
        <v>339</v>
      </c>
      <c r="C39" s="63" t="s">
        <v>312</v>
      </c>
      <c r="D39"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code"",J39:L39)"),"Local")</f>
        <v>Local</v>
      </c>
      <c r="E39" s="86" t="s">
        <v>188</v>
      </c>
      <c r="F39" s="65"/>
      <c r="G39" s="117">
        <v>5.0</v>
      </c>
      <c r="H39" s="66">
        <v>30.0</v>
      </c>
      <c r="I39" s="116" t="s">
        <v>340</v>
      </c>
      <c r="J39" s="115" t="s">
        <v>261</v>
      </c>
      <c r="K39" s="115" t="s">
        <v>341</v>
      </c>
      <c r="L39" s="115" t="s">
        <v>342</v>
      </c>
      <c r="M39" s="108"/>
      <c r="N39" s="69" t="s">
        <v>343</v>
      </c>
      <c r="O39" s="66"/>
      <c r="P39" s="66" t="s">
        <v>51</v>
      </c>
      <c r="Q39" s="83"/>
      <c r="R39" s="83"/>
      <c r="S39" s="83"/>
      <c r="T39" s="83"/>
      <c r="U39" s="83"/>
      <c r="V39" s="83"/>
      <c r="W39" s="83"/>
      <c r="X39" s="83"/>
      <c r="Y39" s="83"/>
      <c r="Z39" s="83"/>
      <c r="AA39" s="84"/>
    </row>
    <row r="40" ht="16.5" customHeight="1">
      <c r="A40" s="73" t="s">
        <v>90</v>
      </c>
      <c r="B40" s="74" t="s">
        <v>91</v>
      </c>
      <c r="C40" s="63" t="s">
        <v>344</v>
      </c>
      <c r="D40" s="54" t="s">
        <v>51</v>
      </c>
      <c r="E40" s="52" t="s">
        <v>188</v>
      </c>
      <c r="F40" s="76"/>
      <c r="G40" s="118">
        <v>5.0</v>
      </c>
      <c r="H40" s="54">
        <v>30.0</v>
      </c>
      <c r="I40" s="114" t="s">
        <v>345</v>
      </c>
      <c r="J40" s="115" t="s">
        <v>261</v>
      </c>
      <c r="K40" s="115" t="s">
        <v>346</v>
      </c>
      <c r="L40" s="115" t="s">
        <v>342</v>
      </c>
      <c r="N40" s="79" t="s">
        <v>347</v>
      </c>
      <c r="P40" s="119"/>
    </row>
    <row r="41" ht="16.5" customHeight="1">
      <c r="A41" s="61" t="s">
        <v>348</v>
      </c>
      <c r="B41" s="102" t="s">
        <v>349</v>
      </c>
      <c r="C41" s="63" t="s">
        <v>100</v>
      </c>
      <c r="D41"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code"",J41:L41)"),"Multi State")</f>
        <v>Multi State</v>
      </c>
      <c r="E41" s="86" t="s">
        <v>188</v>
      </c>
      <c r="F41" s="65"/>
      <c r="G41" s="117">
        <v>5.0</v>
      </c>
      <c r="H41" s="66">
        <v>30.0</v>
      </c>
      <c r="I41" s="116" t="s">
        <v>350</v>
      </c>
      <c r="J41" s="115" t="s">
        <v>261</v>
      </c>
      <c r="K41" s="115" t="s">
        <v>351</v>
      </c>
      <c r="L41" s="115" t="s">
        <v>352</v>
      </c>
      <c r="M41" s="108"/>
      <c r="N41" s="69" t="s">
        <v>353</v>
      </c>
      <c r="O41" s="66"/>
      <c r="P41" s="66" t="s">
        <v>82</v>
      </c>
      <c r="Q41" s="83"/>
      <c r="R41" s="83"/>
      <c r="S41" s="83"/>
      <c r="T41" s="83"/>
      <c r="U41" s="83"/>
      <c r="V41" s="83"/>
      <c r="W41" s="83"/>
      <c r="X41" s="83"/>
      <c r="Y41" s="83"/>
      <c r="Z41" s="83"/>
      <c r="AA41" s="84"/>
    </row>
    <row r="42" ht="16.5" customHeight="1">
      <c r="A42" s="73" t="s">
        <v>354</v>
      </c>
      <c r="B42" s="96" t="s">
        <v>355</v>
      </c>
      <c r="C42" s="63" t="s">
        <v>356</v>
      </c>
      <c r="D42"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code"",J42:L42)"),"Local")</f>
        <v>Local</v>
      </c>
      <c r="E42" s="52" t="s">
        <v>188</v>
      </c>
      <c r="F42" s="76"/>
      <c r="G42" s="117">
        <v>5.0</v>
      </c>
      <c r="H42" s="54">
        <v>30.0</v>
      </c>
      <c r="I42" s="114" t="s">
        <v>357</v>
      </c>
      <c r="J42" s="115" t="s">
        <v>358</v>
      </c>
      <c r="K42" s="115" t="s">
        <v>359</v>
      </c>
      <c r="L42" s="115" t="s">
        <v>360</v>
      </c>
      <c r="M42" s="109" t="s">
        <v>49</v>
      </c>
      <c r="N42" s="79" t="s">
        <v>361</v>
      </c>
      <c r="O42" s="54"/>
      <c r="P42" s="54" t="s">
        <v>51</v>
      </c>
      <c r="Q42" s="80"/>
      <c r="R42" s="80"/>
      <c r="S42" s="80"/>
      <c r="T42" s="80"/>
      <c r="U42" s="80"/>
      <c r="V42" s="80"/>
      <c r="W42" s="80"/>
      <c r="X42" s="80"/>
      <c r="Y42" s="80"/>
      <c r="Z42" s="80"/>
      <c r="AA42" s="81"/>
    </row>
    <row r="43" ht="16.5" customHeight="1">
      <c r="A43" s="61" t="s">
        <v>362</v>
      </c>
      <c r="B43" s="102" t="s">
        <v>363</v>
      </c>
      <c r="C43" s="63" t="s">
        <v>219</v>
      </c>
      <c r="D43"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code"",J43:L43)"),"I need more information about the markets covered to provide a tag for the range of coverage.")</f>
        <v>I need more information about the markets covered to provide a tag for the range of coverage.</v>
      </c>
      <c r="E43" s="86" t="s">
        <v>188</v>
      </c>
      <c r="F43" s="65"/>
      <c r="G43" s="117">
        <v>5.0</v>
      </c>
      <c r="H43" s="66">
        <v>30.0</v>
      </c>
      <c r="I43" s="116" t="s">
        <v>364</v>
      </c>
      <c r="J43" s="115" t="s">
        <v>365</v>
      </c>
      <c r="K43" s="115" t="s">
        <v>366</v>
      </c>
      <c r="L43" s="115" t="s">
        <v>360</v>
      </c>
      <c r="M43" s="108"/>
      <c r="N43" s="69" t="s">
        <v>367</v>
      </c>
      <c r="O43" s="66"/>
      <c r="P43" s="66" t="s">
        <v>82</v>
      </c>
      <c r="Q43" s="83"/>
      <c r="R43" s="83"/>
      <c r="S43" s="83"/>
      <c r="T43" s="83"/>
      <c r="U43" s="83"/>
      <c r="V43" s="83"/>
      <c r="W43" s="83"/>
      <c r="X43" s="83"/>
      <c r="Y43" s="83"/>
      <c r="Z43" s="83"/>
      <c r="AA43" s="84"/>
    </row>
    <row r="44" ht="16.5" customHeight="1">
      <c r="A44" s="73" t="s">
        <v>368</v>
      </c>
      <c r="B44" s="96" t="s">
        <v>369</v>
      </c>
      <c r="C44" s="63" t="s">
        <v>204</v>
      </c>
      <c r="D44" s="54" t="s">
        <v>51</v>
      </c>
      <c r="E44" s="76" t="s">
        <v>188</v>
      </c>
      <c r="F44" s="76"/>
      <c r="G44" s="117">
        <v>5.0</v>
      </c>
      <c r="H44" s="54">
        <v>30.0</v>
      </c>
      <c r="I44" s="114" t="s">
        <v>370</v>
      </c>
      <c r="J44" s="115" t="s">
        <v>371</v>
      </c>
      <c r="K44" s="115" t="s">
        <v>372</v>
      </c>
      <c r="L44" s="115" t="s">
        <v>360</v>
      </c>
      <c r="M44" s="109"/>
      <c r="N44" s="79" t="s">
        <v>373</v>
      </c>
      <c r="O44" s="54"/>
      <c r="P44" s="54" t="s">
        <v>51</v>
      </c>
      <c r="Q44" s="80"/>
      <c r="R44" s="80"/>
      <c r="S44" s="80"/>
      <c r="T44" s="80"/>
      <c r="U44" s="80"/>
      <c r="V44" s="80"/>
      <c r="W44" s="80"/>
      <c r="X44" s="80"/>
      <c r="Y44" s="80"/>
      <c r="Z44" s="80"/>
      <c r="AA44" s="81"/>
    </row>
    <row r="45" ht="16.5" customHeight="1">
      <c r="A45" s="61" t="s">
        <v>374</v>
      </c>
      <c r="B45" s="102" t="s">
        <v>375</v>
      </c>
      <c r="C45" s="63" t="s">
        <v>312</v>
      </c>
      <c r="D45" s="66" t="s">
        <v>376</v>
      </c>
      <c r="E45" s="65" t="s">
        <v>188</v>
      </c>
      <c r="F45" s="65"/>
      <c r="G45" s="117">
        <v>5.0</v>
      </c>
      <c r="H45" s="66">
        <v>30.0</v>
      </c>
      <c r="I45" s="116" t="s">
        <v>377</v>
      </c>
      <c r="J45" s="115" t="s">
        <v>378</v>
      </c>
      <c r="K45" s="115" t="s">
        <v>379</v>
      </c>
      <c r="L45" s="115" t="s">
        <v>360</v>
      </c>
      <c r="M45" s="108"/>
      <c r="N45" s="69" t="s">
        <v>380</v>
      </c>
      <c r="O45" s="66"/>
      <c r="P45" s="66" t="s">
        <v>51</v>
      </c>
      <c r="Q45" s="83"/>
      <c r="R45" s="83"/>
      <c r="S45" s="83"/>
      <c r="T45" s="83"/>
      <c r="U45" s="83"/>
      <c r="V45" s="83"/>
      <c r="W45" s="83"/>
      <c r="X45" s="83"/>
      <c r="Y45" s="83"/>
      <c r="Z45" s="83"/>
      <c r="AA45" s="84"/>
    </row>
    <row r="46" ht="16.5" customHeight="1">
      <c r="A46" s="73" t="s">
        <v>381</v>
      </c>
      <c r="B46" s="96" t="s">
        <v>382</v>
      </c>
      <c r="C46" s="63" t="s">
        <v>153</v>
      </c>
      <c r="D46" s="54" t="s">
        <v>82</v>
      </c>
      <c r="E46" s="76" t="s">
        <v>188</v>
      </c>
      <c r="F46" s="76"/>
      <c r="G46" s="117">
        <v>5.0</v>
      </c>
      <c r="H46" s="54">
        <v>30.0</v>
      </c>
      <c r="I46" s="114" t="s">
        <v>383</v>
      </c>
      <c r="J46" s="115" t="s">
        <v>384</v>
      </c>
      <c r="K46" s="115" t="s">
        <v>385</v>
      </c>
      <c r="L46" s="115" t="s">
        <v>386</v>
      </c>
      <c r="M46" s="109"/>
      <c r="N46" s="79" t="s">
        <v>387</v>
      </c>
      <c r="O46" s="54"/>
      <c r="P46" s="54" t="s">
        <v>107</v>
      </c>
      <c r="Q46" s="80"/>
      <c r="R46" s="80"/>
      <c r="S46" s="80"/>
      <c r="T46" s="80"/>
      <c r="U46" s="80"/>
      <c r="V46" s="80"/>
      <c r="W46" s="80"/>
      <c r="X46" s="80"/>
      <c r="Y46" s="80"/>
      <c r="Z46" s="80"/>
      <c r="AA46" s="81"/>
    </row>
    <row r="47" ht="17.25" customHeight="1">
      <c r="A47" s="120" t="s">
        <v>388</v>
      </c>
      <c r="B47" s="121" t="s">
        <v>389</v>
      </c>
      <c r="C47" s="122" t="s">
        <v>390</v>
      </c>
      <c r="D47" s="123" t="s">
        <v>391</v>
      </c>
      <c r="E47" s="124" t="s">
        <v>188</v>
      </c>
      <c r="F47" s="125"/>
      <c r="G47" s="126">
        <v>5.0</v>
      </c>
      <c r="H47" s="127">
        <v>30.0</v>
      </c>
      <c r="I47" s="128" t="s">
        <v>392</v>
      </c>
      <c r="J47" s="129" t="s">
        <v>393</v>
      </c>
      <c r="K47" s="129" t="s">
        <v>394</v>
      </c>
      <c r="L47" s="129" t="s">
        <v>395</v>
      </c>
      <c r="M47" s="130" t="s">
        <v>49</v>
      </c>
      <c r="N47" s="131" t="s">
        <v>396</v>
      </c>
      <c r="O47" s="132"/>
      <c r="P47" s="133" t="s">
        <v>107</v>
      </c>
      <c r="Q47" s="132"/>
      <c r="R47" s="132"/>
      <c r="S47" s="132"/>
      <c r="T47" s="132"/>
      <c r="U47" s="132"/>
      <c r="V47" s="132"/>
      <c r="W47" s="132"/>
      <c r="X47" s="132"/>
      <c r="Y47" s="132"/>
      <c r="Z47" s="132"/>
      <c r="AA47" s="134"/>
      <c r="AB47" s="2"/>
      <c r="AC47" s="2"/>
      <c r="AD47" s="2"/>
    </row>
    <row r="48" ht="16.5" customHeight="1">
      <c r="A48" s="73" t="s">
        <v>397</v>
      </c>
      <c r="B48" s="96" t="s">
        <v>398</v>
      </c>
      <c r="C48" s="63" t="s">
        <v>305</v>
      </c>
      <c r="D48" s="75"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code"",J48:L48)"),"=AI(""Give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code"",J48:L48)")</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code",J48:L48)</v>
      </c>
      <c r="E48" s="52" t="s">
        <v>188</v>
      </c>
      <c r="F48" s="76"/>
      <c r="G48" s="117">
        <v>5.0</v>
      </c>
      <c r="H48" s="54">
        <v>30.0</v>
      </c>
      <c r="I48" s="114" t="s">
        <v>399</v>
      </c>
      <c r="J48" s="115" t="s">
        <v>400</v>
      </c>
      <c r="K48" s="115" t="s">
        <v>401</v>
      </c>
      <c r="L48" s="115" t="s">
        <v>402</v>
      </c>
      <c r="M48" s="109" t="s">
        <v>49</v>
      </c>
      <c r="N48" s="79" t="s">
        <v>403</v>
      </c>
      <c r="O48" s="54"/>
      <c r="P48" s="54" t="s">
        <v>107</v>
      </c>
      <c r="Q48" s="80"/>
      <c r="R48" s="80"/>
      <c r="S48" s="80"/>
      <c r="T48" s="80"/>
      <c r="U48" s="80"/>
      <c r="V48" s="80"/>
      <c r="W48" s="80"/>
      <c r="X48" s="80"/>
      <c r="Y48" s="80"/>
      <c r="Z48" s="80"/>
      <c r="AA48" s="81"/>
    </row>
    <row r="49" ht="16.5" customHeight="1">
      <c r="A49" s="135" t="s">
        <v>404</v>
      </c>
      <c r="B49" s="62" t="s">
        <v>405</v>
      </c>
      <c r="C49" s="63" t="s">
        <v>390</v>
      </c>
      <c r="D49" s="6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code"",J49:L49)"),"Cannot determine coverage.")</f>
        <v>Cannot determine coverage.</v>
      </c>
      <c r="E49" s="86" t="s">
        <v>188</v>
      </c>
      <c r="F49" s="65"/>
      <c r="G49" s="117">
        <v>5.0</v>
      </c>
      <c r="H49" s="66">
        <v>30.0</v>
      </c>
      <c r="I49" s="116" t="s">
        <v>406</v>
      </c>
      <c r="J49" s="115" t="s">
        <v>407</v>
      </c>
      <c r="K49" s="115" t="s">
        <v>407</v>
      </c>
      <c r="L49" s="115" t="s">
        <v>408</v>
      </c>
      <c r="M49" s="108" t="s">
        <v>49</v>
      </c>
      <c r="N49" s="69" t="s">
        <v>409</v>
      </c>
      <c r="O49" s="66"/>
      <c r="P49" s="66" t="s">
        <v>410</v>
      </c>
      <c r="Q49" s="83"/>
      <c r="R49" s="83"/>
      <c r="S49" s="83"/>
      <c r="T49" s="83"/>
      <c r="U49" s="83"/>
      <c r="V49" s="83"/>
      <c r="W49" s="83"/>
      <c r="X49" s="83"/>
      <c r="Y49" s="83"/>
      <c r="Z49" s="83"/>
      <c r="AA49" s="84"/>
    </row>
    <row r="50" ht="16.5" customHeight="1">
      <c r="A50" s="136" t="s">
        <v>411</v>
      </c>
      <c r="B50" s="137" t="s">
        <v>304</v>
      </c>
      <c r="C50" s="138" t="s">
        <v>305</v>
      </c>
      <c r="D50" s="139"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code"",J50:L50)"),"Cannot determine coverage.")</f>
        <v>Cannot determine coverage.</v>
      </c>
      <c r="E50" s="140" t="s">
        <v>188</v>
      </c>
      <c r="F50" s="141"/>
      <c r="G50" s="142">
        <v>5.0</v>
      </c>
      <c r="H50" s="143">
        <v>30.0</v>
      </c>
      <c r="I50" s="144" t="s">
        <v>412</v>
      </c>
      <c r="J50" s="145" t="s">
        <v>261</v>
      </c>
      <c r="K50" s="145" t="s">
        <v>261</v>
      </c>
      <c r="L50" s="145" t="s">
        <v>261</v>
      </c>
      <c r="M50" s="146" t="s">
        <v>49</v>
      </c>
      <c r="N50" s="147"/>
      <c r="O50" s="143"/>
      <c r="P50" s="143" t="s">
        <v>51</v>
      </c>
      <c r="Q50" s="148"/>
      <c r="R50" s="148"/>
      <c r="S50" s="148"/>
      <c r="T50" s="148"/>
      <c r="U50" s="148"/>
      <c r="V50" s="148"/>
      <c r="W50" s="148"/>
      <c r="X50" s="148"/>
      <c r="Y50" s="148"/>
      <c r="Z50" s="148"/>
      <c r="AA50" s="149"/>
    </row>
    <row r="51">
      <c r="A51" s="2"/>
      <c r="B51" s="2"/>
      <c r="C51" s="2"/>
      <c r="E51" s="150"/>
      <c r="F51" s="150"/>
      <c r="G51" s="151"/>
      <c r="H51" s="9"/>
      <c r="I51" s="4"/>
      <c r="J51" s="2"/>
      <c r="K51" s="2"/>
      <c r="L51" s="2"/>
      <c r="O51" s="2"/>
      <c r="P51" s="2"/>
    </row>
    <row r="52">
      <c r="A52" s="2"/>
      <c r="B52" s="2"/>
      <c r="C52" s="2"/>
      <c r="E52" s="150"/>
      <c r="F52" s="150"/>
      <c r="G52" s="151"/>
      <c r="H52" s="9"/>
      <c r="I52" s="4"/>
      <c r="J52" s="2"/>
      <c r="K52" s="2"/>
      <c r="L52" s="2"/>
      <c r="O52" s="2"/>
      <c r="P52" s="2"/>
    </row>
    <row r="53">
      <c r="A53" s="2"/>
      <c r="B53" s="2"/>
      <c r="C53" s="2"/>
      <c r="E53" s="150"/>
      <c r="F53" s="150"/>
      <c r="G53" s="151"/>
      <c r="H53" s="9"/>
      <c r="I53" s="4"/>
      <c r="J53" s="2"/>
      <c r="K53" s="2"/>
      <c r="L53" s="2"/>
      <c r="O53" s="2"/>
      <c r="P53" s="2"/>
    </row>
    <row r="54">
      <c r="A54" s="2"/>
      <c r="B54" s="2"/>
      <c r="C54" s="2"/>
      <c r="E54" s="150"/>
      <c r="F54" s="150"/>
      <c r="G54" s="151"/>
      <c r="H54" s="9"/>
      <c r="I54" s="4"/>
      <c r="J54" s="2"/>
      <c r="K54" s="2"/>
      <c r="L54" s="2"/>
      <c r="O54" s="2"/>
      <c r="P54" s="2"/>
    </row>
    <row r="55">
      <c r="A55" s="2"/>
      <c r="B55" s="2"/>
      <c r="C55" s="2"/>
      <c r="E55" s="150"/>
      <c r="F55" s="150"/>
      <c r="G55" s="151"/>
      <c r="H55" s="9"/>
      <c r="I55" s="4"/>
      <c r="J55" s="2"/>
      <c r="K55" s="2"/>
      <c r="L55" s="2"/>
      <c r="O55" s="2"/>
      <c r="P55" s="2"/>
    </row>
    <row r="56">
      <c r="A56" s="2"/>
      <c r="B56" s="2"/>
      <c r="C56" s="2"/>
      <c r="E56" s="150"/>
      <c r="F56" s="150"/>
      <c r="G56" s="151"/>
      <c r="H56" s="9"/>
      <c r="I56" s="4"/>
      <c r="J56" s="2"/>
      <c r="K56" s="2"/>
      <c r="L56" s="2"/>
      <c r="O56" s="2"/>
      <c r="P56" s="2"/>
    </row>
    <row r="57">
      <c r="A57" s="2"/>
      <c r="B57" s="2"/>
      <c r="C57" s="2"/>
      <c r="E57" s="150"/>
      <c r="F57" s="150"/>
      <c r="G57" s="151"/>
      <c r="H57" s="9"/>
      <c r="I57" s="4"/>
      <c r="J57" s="2"/>
      <c r="K57" s="2"/>
      <c r="L57" s="2"/>
      <c r="O57" s="2"/>
      <c r="P57" s="2"/>
    </row>
    <row r="58">
      <c r="A58" s="2"/>
      <c r="B58" s="2"/>
      <c r="C58" s="2"/>
      <c r="E58" s="150"/>
      <c r="F58" s="150"/>
      <c r="G58" s="151"/>
      <c r="H58" s="9"/>
      <c r="I58" s="4"/>
      <c r="J58" s="2"/>
      <c r="K58" s="2"/>
      <c r="L58" s="2"/>
      <c r="O58" s="2"/>
      <c r="P58" s="2"/>
    </row>
    <row r="59">
      <c r="A59" s="2"/>
      <c r="B59" s="2"/>
      <c r="C59" s="2"/>
      <c r="E59" s="150"/>
      <c r="F59" s="150"/>
      <c r="G59" s="151"/>
      <c r="H59" s="9"/>
      <c r="I59" s="4"/>
      <c r="J59" s="2"/>
      <c r="K59" s="2"/>
      <c r="L59" s="2"/>
      <c r="O59" s="2"/>
      <c r="P59" s="2"/>
    </row>
    <row r="60">
      <c r="A60" s="2"/>
      <c r="B60" s="2"/>
      <c r="C60" s="2"/>
      <c r="E60" s="150"/>
      <c r="F60" s="150"/>
      <c r="G60" s="151"/>
      <c r="H60" s="9"/>
      <c r="I60" s="4"/>
      <c r="J60" s="2"/>
      <c r="K60" s="2"/>
      <c r="L60" s="2"/>
      <c r="O60" s="2"/>
      <c r="P60" s="2"/>
    </row>
    <row r="61">
      <c r="A61" s="2"/>
      <c r="B61" s="2"/>
      <c r="C61" s="2"/>
      <c r="E61" s="150"/>
      <c r="F61" s="150"/>
      <c r="G61" s="151"/>
      <c r="H61" s="9"/>
      <c r="I61" s="4"/>
      <c r="J61" s="2"/>
      <c r="K61" s="2"/>
      <c r="L61" s="2"/>
      <c r="O61" s="2"/>
      <c r="P61" s="2"/>
    </row>
    <row r="62">
      <c r="A62" s="2"/>
      <c r="B62" s="2"/>
      <c r="C62" s="2"/>
      <c r="E62" s="150"/>
      <c r="F62" s="150"/>
      <c r="G62" s="151"/>
      <c r="H62" s="9"/>
      <c r="I62" s="4"/>
      <c r="J62" s="2"/>
      <c r="K62" s="2"/>
      <c r="L62" s="2"/>
      <c r="O62" s="2"/>
      <c r="P62" s="2"/>
    </row>
    <row r="63">
      <c r="A63" s="2"/>
      <c r="B63" s="2"/>
      <c r="C63" s="2"/>
      <c r="E63" s="150"/>
      <c r="F63" s="150"/>
      <c r="G63" s="151"/>
      <c r="H63" s="9"/>
      <c r="I63" s="4"/>
      <c r="J63" s="2"/>
      <c r="K63" s="2"/>
      <c r="L63" s="2"/>
      <c r="O63" s="2"/>
      <c r="P63" s="2"/>
    </row>
    <row r="64">
      <c r="A64" s="2"/>
      <c r="B64" s="2"/>
      <c r="C64" s="2"/>
      <c r="E64" s="150"/>
      <c r="F64" s="150"/>
      <c r="G64" s="151"/>
      <c r="H64" s="9"/>
      <c r="I64" s="4"/>
      <c r="J64" s="2"/>
      <c r="K64" s="2"/>
      <c r="L64" s="2"/>
      <c r="O64" s="2"/>
      <c r="P64" s="2"/>
    </row>
    <row r="65">
      <c r="A65" s="2"/>
      <c r="B65" s="2"/>
      <c r="C65" s="2"/>
      <c r="E65" s="150"/>
      <c r="F65" s="150"/>
      <c r="G65" s="151"/>
      <c r="H65" s="9"/>
      <c r="I65" s="4"/>
      <c r="J65" s="2"/>
      <c r="K65" s="2"/>
      <c r="L65" s="2"/>
      <c r="O65" s="2"/>
      <c r="P65" s="2"/>
    </row>
    <row r="66">
      <c r="A66" s="2"/>
      <c r="B66" s="2"/>
      <c r="C66" s="2"/>
      <c r="E66" s="150"/>
      <c r="F66" s="150"/>
      <c r="G66" s="151"/>
      <c r="H66" s="9"/>
      <c r="I66" s="4"/>
      <c r="J66" s="2"/>
      <c r="K66" s="2"/>
      <c r="L66" s="2"/>
      <c r="O66" s="2"/>
      <c r="P66" s="2"/>
    </row>
    <row r="67">
      <c r="A67" s="2"/>
      <c r="B67" s="2"/>
      <c r="C67" s="2"/>
      <c r="E67" s="150"/>
      <c r="F67" s="150"/>
      <c r="G67" s="151"/>
      <c r="H67" s="9"/>
      <c r="I67" s="4"/>
      <c r="J67" s="2"/>
      <c r="K67" s="2"/>
      <c r="L67" s="2"/>
      <c r="O67" s="2"/>
      <c r="P67" s="2"/>
    </row>
    <row r="68">
      <c r="A68" s="2"/>
      <c r="B68" s="2"/>
      <c r="C68" s="2"/>
      <c r="E68" s="150"/>
      <c r="F68" s="150"/>
      <c r="G68" s="151"/>
      <c r="H68" s="9"/>
      <c r="I68" s="4"/>
      <c r="J68" s="2"/>
      <c r="K68" s="2"/>
      <c r="L68" s="2"/>
      <c r="O68" s="2"/>
      <c r="P68" s="2"/>
    </row>
    <row r="69">
      <c r="A69" s="2"/>
      <c r="B69" s="2"/>
      <c r="C69" s="2"/>
      <c r="E69" s="150"/>
      <c r="F69" s="150"/>
      <c r="G69" s="151"/>
      <c r="H69" s="9"/>
      <c r="I69" s="4"/>
      <c r="J69" s="2"/>
      <c r="K69" s="2"/>
      <c r="L69" s="2"/>
      <c r="O69" s="2"/>
      <c r="P69" s="2"/>
    </row>
    <row r="70">
      <c r="A70" s="2"/>
      <c r="B70" s="2"/>
      <c r="C70" s="2"/>
      <c r="E70" s="150"/>
      <c r="F70" s="150"/>
      <c r="G70" s="151"/>
      <c r="H70" s="9"/>
      <c r="I70" s="4"/>
      <c r="J70" s="2"/>
      <c r="K70" s="2"/>
      <c r="L70" s="2"/>
      <c r="O70" s="2"/>
      <c r="P70" s="2"/>
    </row>
    <row r="71">
      <c r="A71" s="2"/>
      <c r="B71" s="2"/>
      <c r="C71" s="2"/>
      <c r="E71" s="150"/>
      <c r="F71" s="150"/>
      <c r="G71" s="151"/>
      <c r="H71" s="9"/>
      <c r="I71" s="4"/>
      <c r="J71" s="2"/>
      <c r="K71" s="2"/>
      <c r="L71" s="2"/>
      <c r="O71" s="2"/>
      <c r="P71" s="2"/>
    </row>
    <row r="72">
      <c r="A72" s="2"/>
      <c r="B72" s="2"/>
      <c r="C72" s="2"/>
      <c r="E72" s="150"/>
      <c r="F72" s="150"/>
      <c r="G72" s="151"/>
      <c r="H72" s="9"/>
      <c r="I72" s="4"/>
      <c r="J72" s="2"/>
      <c r="K72" s="2"/>
      <c r="L72" s="2"/>
      <c r="O72" s="2"/>
      <c r="P72" s="2"/>
    </row>
    <row r="73">
      <c r="A73" s="2"/>
      <c r="B73" s="2"/>
      <c r="C73" s="2"/>
      <c r="E73" s="150"/>
      <c r="F73" s="150"/>
      <c r="G73" s="151"/>
      <c r="H73" s="9"/>
      <c r="I73" s="4"/>
      <c r="J73" s="2"/>
      <c r="K73" s="2"/>
      <c r="L73" s="2"/>
      <c r="O73" s="2"/>
      <c r="P73" s="2"/>
    </row>
    <row r="74">
      <c r="A74" s="2"/>
      <c r="B74" s="2"/>
      <c r="C74" s="2"/>
      <c r="E74" s="150"/>
      <c r="F74" s="150"/>
      <c r="G74" s="151"/>
      <c r="H74" s="9"/>
      <c r="I74" s="4"/>
      <c r="J74" s="2"/>
      <c r="K74" s="2"/>
      <c r="L74" s="2"/>
      <c r="O74" s="2"/>
      <c r="P74" s="2"/>
    </row>
    <row r="75">
      <c r="A75" s="2"/>
      <c r="B75" s="2"/>
      <c r="C75" s="2"/>
      <c r="E75" s="150"/>
      <c r="F75" s="150"/>
      <c r="G75" s="151"/>
      <c r="H75" s="9"/>
      <c r="I75" s="4"/>
      <c r="J75" s="2"/>
      <c r="K75" s="2"/>
      <c r="L75" s="2"/>
      <c r="O75" s="2"/>
      <c r="P75" s="2"/>
    </row>
    <row r="76">
      <c r="A76" s="2"/>
      <c r="B76" s="2"/>
      <c r="C76" s="2"/>
      <c r="E76" s="150"/>
      <c r="F76" s="150"/>
      <c r="G76" s="151"/>
      <c r="H76" s="9"/>
      <c r="I76" s="4"/>
      <c r="J76" s="2"/>
      <c r="K76" s="2"/>
      <c r="L76" s="2"/>
      <c r="O76" s="2"/>
      <c r="P76" s="2"/>
    </row>
    <row r="77">
      <c r="A77" s="2"/>
      <c r="B77" s="2"/>
      <c r="C77" s="2"/>
      <c r="E77" s="150"/>
      <c r="F77" s="150"/>
      <c r="G77" s="151"/>
      <c r="H77" s="9"/>
      <c r="I77" s="4"/>
      <c r="J77" s="2"/>
      <c r="K77" s="2"/>
      <c r="L77" s="2"/>
      <c r="O77" s="2"/>
      <c r="P77" s="2"/>
    </row>
    <row r="78">
      <c r="A78" s="2"/>
      <c r="B78" s="2"/>
      <c r="C78" s="2"/>
      <c r="E78" s="150"/>
      <c r="F78" s="150"/>
      <c r="G78" s="151"/>
      <c r="H78" s="9"/>
      <c r="I78" s="4"/>
      <c r="J78" s="2"/>
      <c r="K78" s="2"/>
      <c r="L78" s="2"/>
      <c r="O78" s="2"/>
      <c r="P78" s="2"/>
    </row>
    <row r="79">
      <c r="A79" s="2"/>
      <c r="B79" s="2"/>
      <c r="C79" s="2"/>
      <c r="E79" s="150"/>
      <c r="F79" s="150"/>
      <c r="G79" s="151"/>
      <c r="H79" s="9"/>
      <c r="I79" s="4"/>
      <c r="J79" s="2"/>
      <c r="K79" s="2"/>
      <c r="L79" s="2"/>
      <c r="O79" s="2"/>
      <c r="P79" s="2"/>
    </row>
    <row r="80">
      <c r="A80" s="2"/>
      <c r="B80" s="2"/>
      <c r="C80" s="2"/>
      <c r="E80" s="150"/>
      <c r="F80" s="150"/>
      <c r="G80" s="151"/>
      <c r="H80" s="9"/>
      <c r="I80" s="4"/>
      <c r="J80" s="2"/>
      <c r="K80" s="2"/>
      <c r="L80" s="2"/>
      <c r="O80" s="2"/>
      <c r="P80" s="2"/>
    </row>
    <row r="81">
      <c r="A81" s="2"/>
      <c r="B81" s="2"/>
      <c r="C81" s="2"/>
      <c r="E81" s="150"/>
      <c r="F81" s="150"/>
      <c r="G81" s="151"/>
      <c r="H81" s="9"/>
      <c r="I81" s="4"/>
      <c r="J81" s="2"/>
      <c r="K81" s="2"/>
      <c r="L81" s="2"/>
      <c r="O81" s="2"/>
      <c r="P81" s="2"/>
    </row>
    <row r="82">
      <c r="A82" s="2"/>
      <c r="B82" s="2"/>
      <c r="C82" s="2"/>
      <c r="E82" s="9"/>
      <c r="F82" s="150"/>
      <c r="G82" s="151"/>
      <c r="H82" s="9"/>
      <c r="I82" s="4"/>
      <c r="J82" s="2"/>
      <c r="K82" s="2"/>
      <c r="L82" s="2"/>
      <c r="O82" s="2"/>
      <c r="P82" s="2"/>
    </row>
    <row r="83">
      <c r="A83" s="2"/>
      <c r="B83" s="2"/>
      <c r="C83" s="2"/>
      <c r="E83" s="9"/>
      <c r="F83" s="150"/>
      <c r="G83" s="151"/>
      <c r="H83" s="9"/>
      <c r="I83" s="4"/>
      <c r="J83" s="2"/>
      <c r="K83" s="2"/>
      <c r="L83" s="2"/>
      <c r="O83" s="2"/>
      <c r="P83" s="2"/>
    </row>
    <row r="84">
      <c r="A84" s="2"/>
      <c r="B84" s="2"/>
      <c r="C84" s="2"/>
      <c r="E84" s="9"/>
      <c r="F84" s="150"/>
      <c r="G84" s="151"/>
      <c r="H84" s="9"/>
      <c r="I84" s="4"/>
      <c r="J84" s="2"/>
      <c r="K84" s="2"/>
      <c r="L84" s="2"/>
      <c r="O84" s="2"/>
      <c r="P84" s="2"/>
    </row>
    <row r="85">
      <c r="A85" s="2"/>
      <c r="B85" s="2"/>
      <c r="C85" s="2"/>
      <c r="E85" s="9"/>
      <c r="F85" s="150"/>
      <c r="G85" s="151"/>
      <c r="H85" s="9"/>
      <c r="I85" s="4"/>
      <c r="J85" s="2"/>
      <c r="K85" s="2"/>
      <c r="L85" s="2"/>
      <c r="O85" s="2"/>
      <c r="P85" s="2"/>
    </row>
    <row r="86">
      <c r="A86" s="2"/>
      <c r="B86" s="2"/>
      <c r="C86" s="2"/>
      <c r="E86" s="9"/>
      <c r="F86" s="150"/>
      <c r="G86" s="151"/>
      <c r="H86" s="9"/>
      <c r="I86" s="4"/>
      <c r="J86" s="2"/>
      <c r="K86" s="2"/>
      <c r="L86" s="2"/>
      <c r="O86" s="2"/>
      <c r="P86" s="2"/>
    </row>
    <row r="87">
      <c r="A87" s="2"/>
      <c r="B87" s="2"/>
      <c r="C87" s="2"/>
      <c r="E87" s="9"/>
      <c r="F87" s="150"/>
      <c r="G87" s="151"/>
      <c r="H87" s="9"/>
      <c r="I87" s="4"/>
      <c r="J87" s="2"/>
      <c r="K87" s="2"/>
      <c r="L87" s="2"/>
      <c r="O87" s="2"/>
      <c r="P87" s="2"/>
    </row>
    <row r="88">
      <c r="A88" s="2"/>
      <c r="B88" s="2"/>
      <c r="C88" s="2"/>
      <c r="E88" s="9"/>
      <c r="F88" s="150"/>
      <c r="G88" s="151"/>
      <c r="H88" s="9"/>
      <c r="I88" s="4"/>
      <c r="J88" s="2"/>
      <c r="K88" s="2"/>
      <c r="L88" s="2"/>
      <c r="O88" s="2"/>
      <c r="P88" s="2"/>
    </row>
    <row r="89">
      <c r="A89" s="2"/>
      <c r="B89" s="2"/>
      <c r="C89" s="2"/>
      <c r="E89" s="9"/>
      <c r="F89" s="150"/>
      <c r="G89" s="151"/>
      <c r="H89" s="9"/>
      <c r="I89" s="4"/>
      <c r="J89" s="2"/>
      <c r="K89" s="2"/>
      <c r="L89" s="2"/>
      <c r="O89" s="2"/>
      <c r="P89" s="2"/>
    </row>
    <row r="90">
      <c r="A90" s="2"/>
      <c r="B90" s="2"/>
      <c r="C90" s="2"/>
      <c r="E90" s="9"/>
      <c r="F90" s="150"/>
      <c r="G90" s="151"/>
      <c r="H90" s="9"/>
      <c r="I90" s="4"/>
      <c r="J90" s="2"/>
      <c r="K90" s="2"/>
      <c r="L90" s="2"/>
      <c r="O90" s="2"/>
      <c r="P90" s="2"/>
    </row>
    <row r="91">
      <c r="A91" s="2"/>
      <c r="B91" s="2"/>
      <c r="C91" s="2"/>
      <c r="E91" s="9"/>
      <c r="F91" s="150"/>
      <c r="G91" s="151"/>
      <c r="H91" s="9"/>
      <c r="I91" s="4"/>
      <c r="J91" s="2"/>
      <c r="K91" s="2"/>
      <c r="L91" s="2"/>
      <c r="O91" s="2"/>
      <c r="P91" s="2"/>
    </row>
    <row r="92">
      <c r="A92" s="2"/>
      <c r="B92" s="2"/>
      <c r="C92" s="2"/>
      <c r="E92" s="9"/>
      <c r="F92" s="150"/>
      <c r="G92" s="151"/>
      <c r="H92" s="9"/>
      <c r="I92" s="4"/>
      <c r="J92" s="2"/>
      <c r="K92" s="2"/>
      <c r="L92" s="2"/>
      <c r="O92" s="2"/>
      <c r="P92" s="2"/>
    </row>
    <row r="93">
      <c r="A93" s="2"/>
      <c r="B93" s="2"/>
      <c r="C93" s="2"/>
      <c r="E93" s="9"/>
      <c r="F93" s="150"/>
      <c r="G93" s="151"/>
      <c r="H93" s="9"/>
      <c r="I93" s="4"/>
      <c r="J93" s="2"/>
      <c r="K93" s="2"/>
      <c r="L93" s="2"/>
      <c r="O93" s="2"/>
      <c r="P93" s="2"/>
    </row>
    <row r="94">
      <c r="A94" s="2"/>
      <c r="B94" s="2"/>
      <c r="C94" s="2"/>
      <c r="E94" s="9"/>
      <c r="F94" s="150"/>
      <c r="G94" s="151"/>
      <c r="H94" s="9"/>
      <c r="I94" s="4"/>
      <c r="J94" s="2"/>
      <c r="K94" s="2"/>
      <c r="L94" s="2"/>
      <c r="O94" s="2"/>
      <c r="P94" s="2"/>
    </row>
    <row r="95">
      <c r="A95" s="2"/>
      <c r="B95" s="2"/>
      <c r="C95" s="2"/>
      <c r="E95" s="9"/>
      <c r="F95" s="150"/>
      <c r="G95" s="151"/>
      <c r="H95" s="9"/>
      <c r="I95" s="4"/>
      <c r="J95" s="2"/>
      <c r="K95" s="2"/>
      <c r="L95" s="2"/>
      <c r="O95" s="2"/>
      <c r="P95" s="2"/>
    </row>
    <row r="96">
      <c r="A96" s="2"/>
      <c r="B96" s="2"/>
      <c r="C96" s="2"/>
      <c r="E96" s="9"/>
      <c r="F96" s="150"/>
      <c r="G96" s="151"/>
      <c r="H96" s="9"/>
      <c r="I96" s="4"/>
      <c r="J96" s="2"/>
      <c r="K96" s="2"/>
      <c r="L96" s="2"/>
      <c r="O96" s="2"/>
      <c r="P96" s="2"/>
    </row>
    <row r="97">
      <c r="A97" s="2"/>
      <c r="B97" s="2"/>
      <c r="C97" s="2"/>
      <c r="E97" s="9"/>
      <c r="F97" s="150"/>
      <c r="G97" s="151"/>
      <c r="H97" s="9"/>
      <c r="I97" s="4"/>
      <c r="J97" s="2"/>
      <c r="K97" s="2"/>
      <c r="L97" s="2"/>
      <c r="O97" s="2"/>
      <c r="P97" s="2"/>
    </row>
    <row r="98">
      <c r="A98" s="2"/>
      <c r="B98" s="2"/>
      <c r="C98" s="2"/>
      <c r="E98" s="9"/>
      <c r="F98" s="150"/>
      <c r="G98" s="151"/>
      <c r="H98" s="9"/>
      <c r="I98" s="4"/>
      <c r="J98" s="2"/>
      <c r="K98" s="2"/>
      <c r="L98" s="2"/>
      <c r="O98" s="2"/>
      <c r="P98" s="2"/>
    </row>
    <row r="99">
      <c r="A99" s="2"/>
      <c r="B99" s="2"/>
      <c r="C99" s="2"/>
      <c r="E99" s="9"/>
      <c r="F99" s="150"/>
      <c r="G99" s="151"/>
      <c r="H99" s="9"/>
      <c r="I99" s="4"/>
      <c r="J99" s="2"/>
      <c r="K99" s="2"/>
      <c r="L99" s="2"/>
      <c r="O99" s="2"/>
      <c r="P99" s="2"/>
    </row>
    <row r="100">
      <c r="A100" s="2"/>
      <c r="B100" s="2"/>
      <c r="C100" s="2"/>
      <c r="E100" s="9"/>
      <c r="F100" s="150"/>
      <c r="G100" s="151"/>
      <c r="H100" s="9"/>
      <c r="I100" s="4"/>
      <c r="J100" s="2"/>
      <c r="K100" s="2"/>
      <c r="L100" s="2"/>
      <c r="O100" s="2"/>
      <c r="P100" s="2"/>
    </row>
    <row r="101">
      <c r="A101" s="2"/>
      <c r="B101" s="2"/>
      <c r="C101" s="2"/>
      <c r="E101" s="9"/>
      <c r="F101" s="150"/>
      <c r="G101" s="151"/>
      <c r="H101" s="9"/>
      <c r="I101" s="4"/>
      <c r="J101" s="2"/>
      <c r="K101" s="2"/>
      <c r="L101" s="2"/>
      <c r="O101" s="2"/>
      <c r="P101" s="2"/>
    </row>
    <row r="102">
      <c r="A102" s="2"/>
      <c r="B102" s="2"/>
      <c r="C102" s="2"/>
      <c r="E102" s="9"/>
      <c r="F102" s="150"/>
      <c r="G102" s="151"/>
      <c r="H102" s="9"/>
      <c r="I102" s="4"/>
      <c r="J102" s="2"/>
      <c r="K102" s="2"/>
      <c r="L102" s="2"/>
      <c r="O102" s="2"/>
      <c r="P102" s="2"/>
    </row>
    <row r="103">
      <c r="A103" s="2"/>
      <c r="B103" s="2"/>
      <c r="C103" s="2"/>
      <c r="E103" s="9"/>
      <c r="F103" s="150"/>
      <c r="G103" s="151"/>
      <c r="H103" s="9"/>
      <c r="I103" s="4"/>
      <c r="J103" s="2"/>
      <c r="K103" s="2"/>
      <c r="L103" s="2"/>
      <c r="O103" s="2"/>
      <c r="P103" s="2"/>
    </row>
    <row r="104">
      <c r="A104" s="2"/>
      <c r="B104" s="2"/>
      <c r="C104" s="2"/>
      <c r="E104" s="9"/>
      <c r="F104" s="150"/>
      <c r="G104" s="151"/>
      <c r="H104" s="9"/>
      <c r="I104" s="4"/>
      <c r="J104" s="2"/>
      <c r="K104" s="2"/>
      <c r="L104" s="2"/>
      <c r="O104" s="2"/>
      <c r="P104" s="2"/>
    </row>
    <row r="105">
      <c r="A105" s="2"/>
      <c r="B105" s="2"/>
      <c r="C105" s="2"/>
      <c r="E105" s="9"/>
      <c r="F105" s="150"/>
      <c r="G105" s="151"/>
      <c r="H105" s="9"/>
      <c r="I105" s="4"/>
      <c r="J105" s="2"/>
      <c r="K105" s="2"/>
      <c r="L105" s="2"/>
      <c r="O105" s="2"/>
      <c r="P105" s="2"/>
    </row>
    <row r="106">
      <c r="A106" s="2"/>
      <c r="B106" s="2"/>
      <c r="C106" s="2"/>
      <c r="E106" s="9"/>
      <c r="F106" s="150"/>
      <c r="G106" s="151"/>
      <c r="H106" s="9"/>
      <c r="I106" s="4"/>
      <c r="J106" s="2"/>
      <c r="K106" s="2"/>
      <c r="L106" s="2"/>
      <c r="O106" s="2"/>
      <c r="P106" s="2"/>
    </row>
    <row r="107">
      <c r="A107" s="2"/>
      <c r="B107" s="2"/>
      <c r="C107" s="2"/>
      <c r="E107" s="9"/>
      <c r="F107" s="150"/>
      <c r="G107" s="151"/>
      <c r="H107" s="9"/>
      <c r="I107" s="4"/>
      <c r="J107" s="2"/>
      <c r="K107" s="2"/>
      <c r="L107" s="2"/>
      <c r="O107" s="2"/>
      <c r="P107" s="2"/>
    </row>
    <row r="108">
      <c r="A108" s="2"/>
      <c r="B108" s="2"/>
      <c r="C108" s="2"/>
      <c r="E108" s="9"/>
      <c r="F108" s="150"/>
      <c r="G108" s="151"/>
      <c r="H108" s="9"/>
      <c r="I108" s="4"/>
      <c r="J108" s="2"/>
      <c r="K108" s="2"/>
      <c r="L108" s="2"/>
      <c r="O108" s="2"/>
      <c r="P108" s="2"/>
    </row>
    <row r="109">
      <c r="A109" s="2"/>
      <c r="B109" s="2"/>
      <c r="C109" s="2"/>
      <c r="E109" s="9"/>
      <c r="F109" s="150"/>
      <c r="G109" s="151"/>
      <c r="H109" s="9"/>
      <c r="I109" s="4"/>
      <c r="J109" s="2"/>
      <c r="K109" s="2"/>
      <c r="L109" s="2"/>
      <c r="O109" s="2"/>
      <c r="P109" s="2"/>
    </row>
    <row r="110">
      <c r="A110" s="2"/>
      <c r="B110" s="2"/>
      <c r="C110" s="2"/>
      <c r="E110" s="9"/>
      <c r="F110" s="150"/>
      <c r="G110" s="151"/>
      <c r="H110" s="9"/>
      <c r="I110" s="4"/>
      <c r="J110" s="2"/>
      <c r="K110" s="2"/>
      <c r="L110" s="2"/>
      <c r="O110" s="2"/>
      <c r="P110" s="2"/>
    </row>
    <row r="111">
      <c r="A111" s="2"/>
      <c r="B111" s="2"/>
      <c r="C111" s="2"/>
      <c r="E111" s="9"/>
      <c r="F111" s="150"/>
      <c r="G111" s="151"/>
      <c r="H111" s="9"/>
      <c r="I111" s="4"/>
      <c r="J111" s="2"/>
      <c r="K111" s="2"/>
      <c r="L111" s="2"/>
      <c r="O111" s="2"/>
      <c r="P111" s="2"/>
    </row>
    <row r="112">
      <c r="A112" s="2"/>
      <c r="B112" s="2"/>
      <c r="C112" s="2"/>
      <c r="E112" s="9"/>
      <c r="F112" s="9"/>
      <c r="G112" s="151"/>
      <c r="H112" s="9"/>
      <c r="I112" s="4"/>
      <c r="J112" s="2"/>
      <c r="K112" s="2"/>
      <c r="L112" s="2"/>
      <c r="O112" s="2"/>
      <c r="P112" s="2"/>
    </row>
    <row r="113">
      <c r="A113" s="2"/>
      <c r="B113" s="2"/>
      <c r="C113" s="2"/>
      <c r="E113" s="9"/>
      <c r="F113" s="9"/>
      <c r="G113" s="151"/>
      <c r="H113" s="9"/>
      <c r="I113" s="4"/>
      <c r="J113" s="2"/>
      <c r="K113" s="2"/>
      <c r="L113" s="2"/>
      <c r="O113" s="2"/>
      <c r="P113" s="2"/>
    </row>
    <row r="114">
      <c r="A114" s="2"/>
      <c r="B114" s="2"/>
      <c r="C114" s="2"/>
      <c r="E114" s="9"/>
      <c r="F114" s="9"/>
      <c r="G114" s="151"/>
      <c r="H114" s="9"/>
      <c r="I114" s="4"/>
      <c r="J114" s="2"/>
      <c r="K114" s="2"/>
      <c r="L114" s="2"/>
      <c r="O114" s="2"/>
      <c r="P114" s="2"/>
    </row>
    <row r="115">
      <c r="A115" s="2"/>
      <c r="B115" s="2"/>
      <c r="C115" s="2"/>
      <c r="E115" s="9"/>
      <c r="F115" s="9"/>
      <c r="G115" s="151"/>
      <c r="H115" s="9"/>
      <c r="I115" s="4"/>
      <c r="J115" s="2"/>
      <c r="K115" s="2"/>
      <c r="L115" s="2"/>
      <c r="O115" s="2"/>
      <c r="P115" s="2"/>
    </row>
    <row r="116">
      <c r="A116" s="2"/>
      <c r="B116" s="2"/>
      <c r="C116" s="2"/>
      <c r="E116" s="9"/>
      <c r="F116" s="9"/>
      <c r="G116" s="151"/>
      <c r="H116" s="9"/>
      <c r="I116" s="4"/>
      <c r="J116" s="2"/>
      <c r="K116" s="2"/>
      <c r="L116" s="2"/>
      <c r="O116" s="2"/>
      <c r="P116" s="2"/>
    </row>
    <row r="117">
      <c r="A117" s="2"/>
      <c r="B117" s="2"/>
      <c r="C117" s="2"/>
      <c r="E117" s="9"/>
      <c r="F117" s="9"/>
      <c r="G117" s="151"/>
      <c r="H117" s="9"/>
      <c r="I117" s="4"/>
      <c r="J117" s="2"/>
      <c r="K117" s="2"/>
      <c r="L117" s="2"/>
      <c r="O117" s="2"/>
      <c r="P117" s="2"/>
    </row>
    <row r="118">
      <c r="A118" s="2"/>
      <c r="B118" s="2"/>
      <c r="C118" s="2"/>
      <c r="E118" s="9"/>
      <c r="F118" s="9"/>
      <c r="G118" s="151"/>
      <c r="H118" s="9"/>
      <c r="I118" s="4"/>
      <c r="J118" s="2"/>
      <c r="K118" s="2"/>
      <c r="L118" s="2"/>
      <c r="O118" s="2"/>
      <c r="P118" s="2"/>
    </row>
    <row r="119">
      <c r="A119" s="2"/>
      <c r="B119" s="2"/>
      <c r="C119" s="2"/>
      <c r="E119" s="9"/>
      <c r="F119" s="9"/>
      <c r="G119" s="151"/>
      <c r="H119" s="9"/>
      <c r="I119" s="4"/>
      <c r="J119" s="2"/>
      <c r="K119" s="2"/>
      <c r="L119" s="2"/>
      <c r="O119" s="2"/>
      <c r="P119" s="2"/>
    </row>
    <row r="120">
      <c r="A120" s="2"/>
      <c r="B120" s="2"/>
      <c r="C120" s="2"/>
      <c r="E120" s="9"/>
      <c r="F120" s="9"/>
      <c r="G120" s="151"/>
      <c r="H120" s="9"/>
      <c r="I120" s="4"/>
      <c r="J120" s="2"/>
      <c r="K120" s="2"/>
      <c r="L120" s="2"/>
      <c r="O120" s="2"/>
      <c r="P120" s="2"/>
    </row>
    <row r="121">
      <c r="A121" s="2"/>
      <c r="B121" s="2"/>
      <c r="C121" s="2"/>
      <c r="E121" s="9"/>
      <c r="F121" s="9"/>
      <c r="G121" s="151"/>
      <c r="H121" s="9"/>
      <c r="I121" s="4"/>
      <c r="J121" s="2"/>
      <c r="K121" s="2"/>
      <c r="L121" s="2"/>
      <c r="O121" s="2"/>
      <c r="P121" s="2"/>
    </row>
    <row r="122">
      <c r="A122" s="2"/>
      <c r="B122" s="2"/>
      <c r="C122" s="2"/>
      <c r="E122" s="9"/>
      <c r="F122" s="9"/>
      <c r="G122" s="151"/>
      <c r="H122" s="9"/>
      <c r="I122" s="4"/>
      <c r="J122" s="2"/>
      <c r="K122" s="2"/>
      <c r="L122" s="2"/>
      <c r="O122" s="2"/>
      <c r="P122" s="2"/>
    </row>
    <row r="123">
      <c r="A123" s="2"/>
      <c r="B123" s="2"/>
      <c r="C123" s="2"/>
      <c r="E123" s="9"/>
      <c r="F123" s="9"/>
      <c r="G123" s="151"/>
      <c r="H123" s="9"/>
      <c r="I123" s="4"/>
      <c r="J123" s="2"/>
      <c r="K123" s="2"/>
      <c r="L123" s="2"/>
      <c r="O123" s="2"/>
      <c r="P123" s="2"/>
    </row>
    <row r="124">
      <c r="A124" s="2"/>
      <c r="B124" s="2"/>
      <c r="C124" s="2"/>
      <c r="E124" s="9"/>
      <c r="F124" s="9"/>
      <c r="G124" s="151"/>
      <c r="H124" s="9"/>
      <c r="I124" s="4"/>
      <c r="J124" s="2"/>
      <c r="K124" s="2"/>
      <c r="L124" s="2"/>
      <c r="O124" s="2"/>
      <c r="P124" s="2"/>
    </row>
    <row r="125">
      <c r="A125" s="2"/>
      <c r="B125" s="2"/>
      <c r="C125" s="2"/>
      <c r="E125" s="9"/>
      <c r="F125" s="9"/>
      <c r="G125" s="151"/>
      <c r="H125" s="9"/>
      <c r="I125" s="4"/>
      <c r="J125" s="2"/>
      <c r="K125" s="2"/>
      <c r="L125" s="2"/>
      <c r="O125" s="2"/>
      <c r="P125" s="2"/>
    </row>
    <row r="126">
      <c r="A126" s="2"/>
      <c r="B126" s="2"/>
      <c r="C126" s="2"/>
      <c r="E126" s="9"/>
      <c r="F126" s="9"/>
      <c r="G126" s="151"/>
      <c r="H126" s="9"/>
      <c r="I126" s="4"/>
      <c r="J126" s="2"/>
      <c r="K126" s="2"/>
      <c r="L126" s="2"/>
      <c r="O126" s="2"/>
      <c r="P126" s="2"/>
    </row>
    <row r="127">
      <c r="A127" s="2"/>
      <c r="B127" s="2"/>
      <c r="C127" s="2"/>
      <c r="E127" s="9"/>
      <c r="F127" s="9"/>
      <c r="G127" s="151"/>
      <c r="H127" s="9"/>
      <c r="I127" s="4"/>
      <c r="J127" s="2"/>
      <c r="K127" s="2"/>
      <c r="L127" s="2"/>
      <c r="O127" s="2"/>
      <c r="P127" s="2"/>
    </row>
    <row r="128">
      <c r="A128" s="2"/>
      <c r="B128" s="2"/>
      <c r="C128" s="2"/>
      <c r="E128" s="9"/>
      <c r="F128" s="9"/>
      <c r="G128" s="151"/>
      <c r="H128" s="9"/>
      <c r="I128" s="4"/>
      <c r="J128" s="2"/>
      <c r="K128" s="2"/>
      <c r="L128" s="2"/>
      <c r="O128" s="2"/>
      <c r="P128" s="2"/>
    </row>
    <row r="129">
      <c r="A129" s="2"/>
      <c r="B129" s="2"/>
      <c r="C129" s="2"/>
      <c r="E129" s="9"/>
      <c r="F129" s="9"/>
      <c r="G129" s="151"/>
      <c r="H129" s="9"/>
      <c r="I129" s="4"/>
      <c r="J129" s="2"/>
      <c r="K129" s="2"/>
      <c r="L129" s="2"/>
      <c r="O129" s="2"/>
      <c r="P129" s="2"/>
    </row>
    <row r="130">
      <c r="A130" s="2"/>
      <c r="B130" s="2"/>
      <c r="C130" s="2"/>
      <c r="E130" s="9"/>
      <c r="F130" s="9"/>
      <c r="G130" s="151"/>
      <c r="H130" s="9"/>
      <c r="I130" s="4"/>
      <c r="J130" s="2"/>
      <c r="K130" s="2"/>
      <c r="L130" s="2"/>
      <c r="O130" s="2"/>
      <c r="P130" s="2"/>
    </row>
    <row r="131">
      <c r="A131" s="2"/>
      <c r="B131" s="2"/>
      <c r="C131" s="2"/>
      <c r="E131" s="9"/>
      <c r="F131" s="9"/>
      <c r="G131" s="151"/>
      <c r="H131" s="9"/>
      <c r="I131" s="4"/>
      <c r="J131" s="2"/>
      <c r="K131" s="2"/>
      <c r="L131" s="2"/>
      <c r="O131" s="2"/>
      <c r="P131" s="2"/>
    </row>
    <row r="132">
      <c r="A132" s="2"/>
      <c r="B132" s="2"/>
      <c r="C132" s="2"/>
      <c r="E132" s="9"/>
      <c r="F132" s="9"/>
      <c r="G132" s="151"/>
      <c r="H132" s="9"/>
      <c r="I132" s="4"/>
      <c r="J132" s="2"/>
      <c r="K132" s="2"/>
      <c r="L132" s="2"/>
      <c r="O132" s="2"/>
      <c r="P132" s="2"/>
    </row>
    <row r="133">
      <c r="A133" s="2"/>
      <c r="B133" s="2"/>
      <c r="C133" s="2"/>
      <c r="E133" s="9"/>
      <c r="F133" s="9"/>
      <c r="G133" s="151"/>
      <c r="H133" s="9"/>
      <c r="I133" s="4"/>
      <c r="J133" s="2"/>
      <c r="K133" s="2"/>
      <c r="L133" s="2"/>
      <c r="O133" s="2"/>
      <c r="P133" s="2"/>
    </row>
    <row r="134">
      <c r="A134" s="2"/>
      <c r="B134" s="2"/>
      <c r="C134" s="2"/>
      <c r="E134" s="9"/>
      <c r="F134" s="9"/>
      <c r="G134" s="151"/>
      <c r="H134" s="9"/>
      <c r="I134" s="4"/>
      <c r="J134" s="2"/>
      <c r="K134" s="2"/>
      <c r="L134" s="2"/>
      <c r="O134" s="2"/>
      <c r="P134" s="2"/>
    </row>
    <row r="135">
      <c r="A135" s="2"/>
      <c r="B135" s="2"/>
      <c r="C135" s="2"/>
      <c r="E135" s="9"/>
      <c r="F135" s="9"/>
      <c r="G135" s="151"/>
      <c r="H135" s="9"/>
      <c r="I135" s="4"/>
      <c r="J135" s="2"/>
      <c r="K135" s="2"/>
      <c r="L135" s="2"/>
      <c r="O135" s="2"/>
      <c r="P135" s="2"/>
    </row>
    <row r="136">
      <c r="A136" s="2"/>
      <c r="B136" s="2"/>
      <c r="C136" s="2"/>
      <c r="E136" s="9"/>
      <c r="F136" s="9"/>
      <c r="G136" s="151"/>
      <c r="H136" s="9"/>
      <c r="I136" s="4"/>
      <c r="J136" s="2"/>
      <c r="K136" s="2"/>
      <c r="L136" s="2"/>
      <c r="O136" s="2"/>
      <c r="P136" s="2"/>
    </row>
    <row r="137">
      <c r="A137" s="2"/>
      <c r="B137" s="2"/>
      <c r="C137" s="2"/>
      <c r="E137" s="9"/>
      <c r="F137" s="9"/>
      <c r="G137" s="151"/>
      <c r="H137" s="9"/>
      <c r="I137" s="4"/>
      <c r="J137" s="2"/>
      <c r="K137" s="2"/>
      <c r="L137" s="2"/>
      <c r="O137" s="2"/>
      <c r="P137" s="2"/>
    </row>
    <row r="138">
      <c r="A138" s="2"/>
      <c r="B138" s="2"/>
      <c r="C138" s="2"/>
      <c r="E138" s="9"/>
      <c r="F138" s="9"/>
      <c r="G138" s="151"/>
      <c r="H138" s="9"/>
      <c r="I138" s="4"/>
      <c r="J138" s="2"/>
      <c r="K138" s="2"/>
      <c r="L138" s="2"/>
      <c r="O138" s="2"/>
      <c r="P138" s="2"/>
    </row>
    <row r="139">
      <c r="A139" s="2"/>
      <c r="B139" s="2"/>
      <c r="C139" s="2"/>
      <c r="E139" s="9"/>
      <c r="F139" s="9"/>
      <c r="G139" s="151"/>
      <c r="H139" s="9"/>
      <c r="I139" s="4"/>
      <c r="J139" s="2"/>
      <c r="K139" s="2"/>
      <c r="L139" s="2"/>
      <c r="O139" s="2"/>
      <c r="P139" s="2"/>
    </row>
    <row r="140">
      <c r="A140" s="2"/>
      <c r="B140" s="2"/>
      <c r="C140" s="2"/>
      <c r="E140" s="9"/>
      <c r="F140" s="9"/>
      <c r="G140" s="151"/>
      <c r="H140" s="9"/>
      <c r="I140" s="4"/>
      <c r="J140" s="2"/>
      <c r="K140" s="2"/>
      <c r="L140" s="2"/>
      <c r="O140" s="2"/>
      <c r="P140" s="2"/>
    </row>
    <row r="141">
      <c r="A141" s="2"/>
      <c r="B141" s="2"/>
      <c r="C141" s="2"/>
      <c r="E141" s="9"/>
      <c r="F141" s="9"/>
      <c r="G141" s="151"/>
      <c r="H141" s="9"/>
      <c r="I141" s="4"/>
      <c r="J141" s="2"/>
      <c r="K141" s="2"/>
      <c r="L141" s="2"/>
      <c r="O141" s="2"/>
      <c r="P141" s="2"/>
    </row>
    <row r="142">
      <c r="A142" s="2"/>
      <c r="B142" s="2"/>
      <c r="C142" s="2"/>
      <c r="E142" s="9"/>
      <c r="F142" s="9"/>
      <c r="G142" s="151"/>
      <c r="H142" s="9"/>
      <c r="I142" s="4"/>
      <c r="J142" s="2"/>
      <c r="K142" s="2"/>
      <c r="L142" s="2"/>
      <c r="O142" s="2"/>
      <c r="P142" s="2"/>
    </row>
    <row r="143">
      <c r="A143" s="2"/>
      <c r="B143" s="2"/>
      <c r="C143" s="2"/>
      <c r="E143" s="9"/>
      <c r="F143" s="9"/>
      <c r="G143" s="151"/>
      <c r="H143" s="9"/>
      <c r="I143" s="4"/>
      <c r="J143" s="2"/>
      <c r="K143" s="2"/>
      <c r="L143" s="2"/>
      <c r="O143" s="2"/>
      <c r="P143" s="2"/>
    </row>
    <row r="144">
      <c r="A144" s="2"/>
      <c r="B144" s="2"/>
      <c r="C144" s="2"/>
      <c r="E144" s="9"/>
      <c r="F144" s="9"/>
      <c r="G144" s="151"/>
      <c r="H144" s="9"/>
      <c r="I144" s="4"/>
      <c r="J144" s="2"/>
      <c r="K144" s="2"/>
      <c r="L144" s="2"/>
      <c r="O144" s="2"/>
      <c r="P144" s="2"/>
    </row>
    <row r="145">
      <c r="A145" s="2"/>
      <c r="B145" s="2"/>
      <c r="C145" s="2"/>
      <c r="E145" s="9"/>
      <c r="F145" s="9"/>
      <c r="G145" s="151"/>
      <c r="H145" s="9"/>
      <c r="I145" s="4"/>
      <c r="J145" s="2"/>
      <c r="K145" s="2"/>
      <c r="L145" s="2"/>
      <c r="O145" s="2"/>
      <c r="P145" s="2"/>
    </row>
    <row r="146">
      <c r="A146" s="2"/>
      <c r="B146" s="2"/>
      <c r="C146" s="2"/>
      <c r="E146" s="9"/>
      <c r="F146" s="9"/>
      <c r="G146" s="151"/>
      <c r="H146" s="9"/>
      <c r="I146" s="4"/>
      <c r="J146" s="2"/>
      <c r="K146" s="2"/>
      <c r="L146" s="2"/>
      <c r="O146" s="2"/>
      <c r="P146" s="2"/>
    </row>
    <row r="147">
      <c r="A147" s="2"/>
      <c r="B147" s="2"/>
      <c r="C147" s="2"/>
      <c r="E147" s="9"/>
      <c r="F147" s="9"/>
      <c r="G147" s="151"/>
      <c r="H147" s="9"/>
      <c r="I147" s="4"/>
      <c r="J147" s="2"/>
      <c r="K147" s="2"/>
      <c r="L147" s="2"/>
      <c r="O147" s="2"/>
      <c r="P147" s="2"/>
    </row>
    <row r="148">
      <c r="A148" s="2"/>
      <c r="B148" s="2"/>
      <c r="C148" s="2"/>
      <c r="E148" s="9"/>
      <c r="F148" s="9"/>
      <c r="G148" s="151"/>
      <c r="H148" s="9"/>
      <c r="I148" s="4"/>
      <c r="J148" s="2"/>
      <c r="K148" s="2"/>
      <c r="L148" s="2"/>
      <c r="O148" s="2"/>
      <c r="P148" s="2"/>
    </row>
    <row r="149">
      <c r="A149" s="2"/>
      <c r="B149" s="2"/>
      <c r="C149" s="2"/>
      <c r="E149" s="9"/>
      <c r="F149" s="9"/>
      <c r="G149" s="151"/>
      <c r="H149" s="9"/>
      <c r="I149" s="4"/>
      <c r="J149" s="2"/>
      <c r="K149" s="2"/>
      <c r="L149" s="2"/>
      <c r="O149" s="2"/>
      <c r="P149" s="2"/>
    </row>
    <row r="150">
      <c r="A150" s="2"/>
      <c r="B150" s="2"/>
      <c r="C150" s="2"/>
      <c r="E150" s="9"/>
      <c r="F150" s="9"/>
      <c r="G150" s="151"/>
      <c r="H150" s="9"/>
      <c r="I150" s="4"/>
      <c r="J150" s="2"/>
      <c r="K150" s="2"/>
      <c r="L150" s="2"/>
      <c r="O150" s="2"/>
      <c r="P150" s="2"/>
    </row>
    <row r="151">
      <c r="A151" s="2"/>
      <c r="B151" s="2"/>
      <c r="C151" s="2"/>
      <c r="E151" s="9"/>
      <c r="F151" s="9"/>
      <c r="G151" s="151"/>
      <c r="H151" s="9"/>
      <c r="I151" s="4"/>
      <c r="J151" s="2"/>
      <c r="K151" s="2"/>
      <c r="L151" s="2"/>
      <c r="O151" s="2"/>
      <c r="P151" s="2"/>
    </row>
    <row r="152">
      <c r="A152" s="2"/>
      <c r="B152" s="2"/>
      <c r="C152" s="2"/>
      <c r="E152" s="9"/>
      <c r="F152" s="9"/>
      <c r="G152" s="151"/>
      <c r="H152" s="9"/>
      <c r="I152" s="4"/>
      <c r="J152" s="2"/>
      <c r="K152" s="2"/>
      <c r="L152" s="2"/>
      <c r="O152" s="2"/>
      <c r="P152" s="2"/>
    </row>
    <row r="153">
      <c r="A153" s="2"/>
      <c r="B153" s="2"/>
      <c r="C153" s="2"/>
      <c r="E153" s="9"/>
      <c r="F153" s="9"/>
      <c r="G153" s="151"/>
      <c r="H153" s="9"/>
      <c r="I153" s="4"/>
      <c r="J153" s="2"/>
      <c r="K153" s="2"/>
      <c r="L153" s="2"/>
      <c r="O153" s="2"/>
      <c r="P153" s="2"/>
    </row>
    <row r="154">
      <c r="A154" s="2"/>
      <c r="B154" s="2"/>
      <c r="C154" s="2"/>
      <c r="E154" s="9"/>
      <c r="F154" s="9"/>
      <c r="G154" s="151"/>
      <c r="H154" s="9"/>
      <c r="I154" s="4"/>
      <c r="J154" s="2"/>
      <c r="K154" s="2"/>
      <c r="L154" s="2"/>
      <c r="O154" s="2"/>
      <c r="P154" s="2"/>
    </row>
    <row r="155">
      <c r="A155" s="2"/>
      <c r="B155" s="2"/>
      <c r="C155" s="2"/>
      <c r="E155" s="9"/>
      <c r="F155" s="9"/>
      <c r="G155" s="151"/>
      <c r="H155" s="9"/>
      <c r="I155" s="4"/>
      <c r="J155" s="2"/>
      <c r="K155" s="2"/>
      <c r="L155" s="2"/>
      <c r="O155" s="2"/>
      <c r="P155" s="2"/>
    </row>
    <row r="156">
      <c r="A156" s="2"/>
      <c r="B156" s="2"/>
      <c r="C156" s="2"/>
      <c r="E156" s="9"/>
      <c r="F156" s="9"/>
      <c r="G156" s="151"/>
      <c r="H156" s="9"/>
      <c r="I156" s="4"/>
      <c r="J156" s="2"/>
      <c r="K156" s="2"/>
      <c r="L156" s="2"/>
      <c r="O156" s="2"/>
      <c r="P156" s="2"/>
    </row>
    <row r="157">
      <c r="A157" s="2"/>
      <c r="B157" s="2"/>
      <c r="C157" s="2"/>
      <c r="E157" s="9"/>
      <c r="F157" s="9"/>
      <c r="G157" s="151"/>
      <c r="H157" s="9"/>
      <c r="I157" s="4"/>
      <c r="J157" s="2"/>
      <c r="K157" s="2"/>
      <c r="L157" s="2"/>
      <c r="O157" s="2"/>
      <c r="P157" s="2"/>
    </row>
    <row r="158">
      <c r="A158" s="2"/>
      <c r="B158" s="2"/>
      <c r="C158" s="2"/>
      <c r="E158" s="9"/>
      <c r="F158" s="9"/>
      <c r="G158" s="151"/>
      <c r="H158" s="9"/>
      <c r="I158" s="4"/>
      <c r="J158" s="2"/>
      <c r="K158" s="2"/>
      <c r="L158" s="2"/>
      <c r="O158" s="2"/>
      <c r="P158" s="2"/>
    </row>
    <row r="159">
      <c r="A159" s="2"/>
      <c r="B159" s="2"/>
      <c r="C159" s="2"/>
      <c r="E159" s="9"/>
      <c r="F159" s="9"/>
      <c r="G159" s="151"/>
      <c r="H159" s="9"/>
      <c r="I159" s="4"/>
      <c r="J159" s="2"/>
      <c r="K159" s="2"/>
      <c r="L159" s="2"/>
      <c r="O159" s="2"/>
      <c r="P159" s="2"/>
    </row>
    <row r="160">
      <c r="A160" s="2"/>
      <c r="B160" s="2"/>
      <c r="C160" s="2"/>
      <c r="E160" s="9"/>
      <c r="F160" s="9"/>
      <c r="G160" s="151"/>
      <c r="H160" s="9"/>
      <c r="I160" s="4"/>
      <c r="J160" s="2"/>
      <c r="K160" s="2"/>
      <c r="L160" s="2"/>
      <c r="O160" s="2"/>
      <c r="P160" s="2"/>
    </row>
    <row r="161">
      <c r="A161" s="2"/>
      <c r="B161" s="2"/>
      <c r="C161" s="2"/>
      <c r="E161" s="9"/>
      <c r="F161" s="9"/>
      <c r="G161" s="151"/>
      <c r="H161" s="9"/>
      <c r="I161" s="4"/>
      <c r="J161" s="2"/>
      <c r="K161" s="2"/>
      <c r="L161" s="2"/>
      <c r="O161" s="2"/>
      <c r="P161" s="2"/>
    </row>
    <row r="162">
      <c r="A162" s="2"/>
      <c r="B162" s="2"/>
      <c r="C162" s="2"/>
      <c r="E162" s="9"/>
      <c r="F162" s="9"/>
      <c r="G162" s="151"/>
      <c r="H162" s="9"/>
      <c r="I162" s="4"/>
      <c r="J162" s="2"/>
      <c r="K162" s="2"/>
      <c r="L162" s="2"/>
      <c r="O162" s="2"/>
      <c r="P162" s="2"/>
    </row>
    <row r="163">
      <c r="A163" s="2"/>
      <c r="B163" s="2"/>
      <c r="C163" s="2"/>
      <c r="E163" s="9"/>
      <c r="F163" s="9"/>
      <c r="G163" s="151"/>
      <c r="H163" s="9"/>
      <c r="I163" s="4"/>
      <c r="J163" s="2"/>
      <c r="K163" s="2"/>
      <c r="L163" s="2"/>
      <c r="O163" s="2"/>
      <c r="P163" s="2"/>
    </row>
    <row r="164">
      <c r="A164" s="2"/>
      <c r="B164" s="2"/>
      <c r="C164" s="2"/>
      <c r="E164" s="9"/>
      <c r="F164" s="9"/>
      <c r="G164" s="151"/>
      <c r="H164" s="9"/>
      <c r="I164" s="4"/>
      <c r="J164" s="2"/>
      <c r="K164" s="2"/>
      <c r="L164" s="2"/>
      <c r="O164" s="2"/>
      <c r="P164" s="2"/>
    </row>
    <row r="165">
      <c r="A165" s="2"/>
      <c r="B165" s="2"/>
      <c r="C165" s="2"/>
      <c r="E165" s="9"/>
      <c r="F165" s="9"/>
      <c r="G165" s="151"/>
      <c r="H165" s="9"/>
      <c r="I165" s="4"/>
      <c r="J165" s="2"/>
      <c r="K165" s="2"/>
      <c r="L165" s="2"/>
      <c r="O165" s="2"/>
      <c r="P165" s="2"/>
    </row>
    <row r="166">
      <c r="A166" s="2"/>
      <c r="B166" s="2"/>
      <c r="C166" s="2"/>
      <c r="E166" s="9"/>
      <c r="F166" s="9"/>
      <c r="G166" s="151"/>
      <c r="H166" s="9"/>
      <c r="I166" s="4"/>
      <c r="J166" s="2"/>
      <c r="K166" s="2"/>
      <c r="L166" s="2"/>
      <c r="O166" s="2"/>
      <c r="P166" s="2"/>
    </row>
    <row r="167">
      <c r="A167" s="2"/>
      <c r="B167" s="2"/>
      <c r="C167" s="2"/>
      <c r="E167" s="9"/>
      <c r="F167" s="9"/>
      <c r="G167" s="151"/>
      <c r="H167" s="9"/>
      <c r="I167" s="4"/>
      <c r="J167" s="2"/>
      <c r="K167" s="2"/>
      <c r="L167" s="2"/>
      <c r="O167" s="2"/>
      <c r="P167" s="2"/>
    </row>
    <row r="168">
      <c r="A168" s="2"/>
      <c r="B168" s="2"/>
      <c r="C168" s="2"/>
      <c r="E168" s="9"/>
      <c r="F168" s="9"/>
      <c r="G168" s="151"/>
      <c r="H168" s="9"/>
      <c r="I168" s="4"/>
      <c r="J168" s="2"/>
      <c r="K168" s="2"/>
      <c r="L168" s="2"/>
      <c r="O168" s="2"/>
      <c r="P168" s="2"/>
    </row>
    <row r="169">
      <c r="A169" s="2"/>
      <c r="B169" s="2"/>
      <c r="C169" s="2"/>
      <c r="E169" s="9"/>
      <c r="F169" s="9"/>
      <c r="G169" s="151"/>
      <c r="H169" s="9"/>
      <c r="I169" s="4"/>
      <c r="J169" s="2"/>
      <c r="K169" s="2"/>
      <c r="L169" s="2"/>
      <c r="O169" s="2"/>
      <c r="P169" s="2"/>
    </row>
    <row r="170">
      <c r="A170" s="2"/>
      <c r="B170" s="2"/>
      <c r="C170" s="2"/>
      <c r="E170" s="9"/>
      <c r="F170" s="9"/>
      <c r="G170" s="151"/>
      <c r="H170" s="9"/>
      <c r="I170" s="4"/>
      <c r="J170" s="2"/>
      <c r="K170" s="2"/>
      <c r="L170" s="2"/>
      <c r="O170" s="2"/>
      <c r="P170" s="2"/>
    </row>
    <row r="171">
      <c r="A171" s="2"/>
      <c r="B171" s="2"/>
      <c r="C171" s="2"/>
      <c r="E171" s="9"/>
      <c r="F171" s="9"/>
      <c r="G171" s="151"/>
      <c r="H171" s="9"/>
      <c r="I171" s="4"/>
      <c r="J171" s="2"/>
      <c r="K171" s="2"/>
      <c r="L171" s="2"/>
      <c r="O171" s="2"/>
      <c r="P171" s="2"/>
    </row>
    <row r="172">
      <c r="A172" s="2"/>
      <c r="B172" s="2"/>
      <c r="C172" s="2"/>
      <c r="E172" s="9"/>
      <c r="F172" s="9"/>
      <c r="G172" s="151"/>
      <c r="H172" s="9"/>
      <c r="I172" s="4"/>
      <c r="J172" s="2"/>
      <c r="K172" s="2"/>
      <c r="L172" s="2"/>
      <c r="O172" s="2"/>
      <c r="P172" s="2"/>
    </row>
    <row r="173">
      <c r="A173" s="2"/>
      <c r="B173" s="2"/>
      <c r="C173" s="2"/>
      <c r="E173" s="9"/>
      <c r="F173" s="9"/>
      <c r="G173" s="151"/>
      <c r="H173" s="9"/>
      <c r="I173" s="4"/>
      <c r="J173" s="2"/>
      <c r="K173" s="2"/>
      <c r="L173" s="2"/>
      <c r="O173" s="2"/>
      <c r="P173" s="2"/>
    </row>
    <row r="174">
      <c r="A174" s="2"/>
      <c r="B174" s="2"/>
      <c r="C174" s="2"/>
      <c r="E174" s="9"/>
      <c r="F174" s="9"/>
      <c r="G174" s="151"/>
      <c r="H174" s="9"/>
      <c r="I174" s="4"/>
      <c r="J174" s="2"/>
      <c r="K174" s="2"/>
      <c r="L174" s="2"/>
      <c r="O174" s="2"/>
      <c r="P174" s="2"/>
    </row>
    <row r="175">
      <c r="A175" s="2"/>
      <c r="B175" s="2"/>
      <c r="C175" s="2"/>
      <c r="E175" s="9"/>
      <c r="F175" s="9"/>
      <c r="G175" s="151"/>
      <c r="H175" s="9"/>
      <c r="I175" s="4"/>
      <c r="J175" s="2"/>
      <c r="K175" s="2"/>
      <c r="L175" s="2"/>
      <c r="O175" s="2"/>
      <c r="P175" s="2"/>
    </row>
    <row r="176">
      <c r="A176" s="2"/>
      <c r="B176" s="2"/>
      <c r="C176" s="2"/>
      <c r="E176" s="9"/>
      <c r="F176" s="9"/>
      <c r="G176" s="151"/>
      <c r="H176" s="9"/>
      <c r="I176" s="4"/>
      <c r="J176" s="2"/>
      <c r="K176" s="2"/>
      <c r="L176" s="2"/>
      <c r="O176" s="2"/>
      <c r="P176" s="2"/>
    </row>
    <row r="177">
      <c r="A177" s="2"/>
      <c r="B177" s="2"/>
      <c r="C177" s="2"/>
      <c r="E177" s="9"/>
      <c r="F177" s="9"/>
      <c r="G177" s="151"/>
      <c r="H177" s="9"/>
      <c r="I177" s="4"/>
      <c r="J177" s="2"/>
      <c r="K177" s="2"/>
      <c r="L177" s="2"/>
      <c r="O177" s="2"/>
      <c r="P177" s="2"/>
    </row>
    <row r="178">
      <c r="A178" s="2"/>
      <c r="B178" s="2"/>
      <c r="C178" s="2"/>
      <c r="E178" s="9"/>
      <c r="F178" s="9"/>
      <c r="G178" s="151"/>
      <c r="H178" s="9"/>
      <c r="I178" s="4"/>
      <c r="J178" s="2"/>
      <c r="K178" s="2"/>
      <c r="L178" s="2"/>
      <c r="O178" s="2"/>
      <c r="P178" s="2"/>
    </row>
    <row r="179">
      <c r="A179" s="2"/>
      <c r="B179" s="2"/>
      <c r="C179" s="2"/>
      <c r="E179" s="9"/>
      <c r="F179" s="9"/>
      <c r="G179" s="151"/>
      <c r="H179" s="9"/>
      <c r="I179" s="4"/>
      <c r="J179" s="2"/>
      <c r="K179" s="2"/>
      <c r="L179" s="2"/>
      <c r="O179" s="2"/>
      <c r="P179" s="2"/>
    </row>
    <row r="180">
      <c r="A180" s="2"/>
      <c r="B180" s="2"/>
      <c r="C180" s="2"/>
      <c r="E180" s="9"/>
      <c r="F180" s="9"/>
      <c r="G180" s="151"/>
      <c r="H180" s="9"/>
      <c r="I180" s="4"/>
      <c r="J180" s="2"/>
      <c r="K180" s="2"/>
      <c r="L180" s="2"/>
      <c r="O180" s="2"/>
      <c r="P180" s="2"/>
    </row>
    <row r="181">
      <c r="A181" s="2"/>
      <c r="B181" s="2"/>
      <c r="C181" s="2"/>
      <c r="E181" s="9"/>
      <c r="F181" s="9"/>
      <c r="G181" s="151"/>
      <c r="H181" s="9"/>
      <c r="I181" s="4"/>
      <c r="J181" s="2"/>
      <c r="K181" s="2"/>
      <c r="L181" s="2"/>
      <c r="O181" s="2"/>
      <c r="P181" s="2"/>
    </row>
    <row r="182">
      <c r="A182" s="2"/>
      <c r="B182" s="2"/>
      <c r="C182" s="2"/>
      <c r="E182" s="9"/>
      <c r="F182" s="9"/>
      <c r="G182" s="151"/>
      <c r="H182" s="9"/>
      <c r="I182" s="4"/>
      <c r="J182" s="2"/>
      <c r="K182" s="2"/>
      <c r="L182" s="2"/>
      <c r="O182" s="2"/>
      <c r="P182" s="2"/>
    </row>
    <row r="183">
      <c r="A183" s="2"/>
      <c r="B183" s="2"/>
      <c r="C183" s="2"/>
      <c r="E183" s="9"/>
      <c r="F183" s="9"/>
      <c r="G183" s="151"/>
      <c r="H183" s="9"/>
      <c r="I183" s="4"/>
      <c r="J183" s="2"/>
      <c r="K183" s="2"/>
      <c r="L183" s="2"/>
      <c r="O183" s="2"/>
      <c r="P183" s="2"/>
    </row>
    <row r="184">
      <c r="A184" s="2"/>
      <c r="B184" s="2"/>
      <c r="C184" s="2"/>
      <c r="E184" s="9"/>
      <c r="F184" s="9"/>
      <c r="G184" s="151"/>
      <c r="H184" s="9"/>
      <c r="I184" s="4"/>
      <c r="J184" s="2"/>
      <c r="K184" s="2"/>
      <c r="L184" s="2"/>
      <c r="O184" s="2"/>
      <c r="P184" s="2"/>
    </row>
    <row r="185">
      <c r="A185" s="2"/>
      <c r="B185" s="2"/>
      <c r="C185" s="2"/>
      <c r="E185" s="9"/>
      <c r="F185" s="9"/>
      <c r="G185" s="151"/>
      <c r="H185" s="9"/>
      <c r="I185" s="4"/>
      <c r="J185" s="2"/>
      <c r="K185" s="2"/>
      <c r="L185" s="2"/>
      <c r="O185" s="2"/>
      <c r="P185" s="2"/>
    </row>
    <row r="186">
      <c r="A186" s="2"/>
      <c r="B186" s="2"/>
      <c r="C186" s="2"/>
      <c r="E186" s="9"/>
      <c r="F186" s="9"/>
      <c r="G186" s="151"/>
      <c r="H186" s="9"/>
      <c r="I186" s="4"/>
      <c r="J186" s="2"/>
      <c r="K186" s="2"/>
      <c r="L186" s="2"/>
      <c r="O186" s="2"/>
      <c r="P186" s="2"/>
    </row>
    <row r="187">
      <c r="A187" s="2"/>
      <c r="B187" s="2"/>
      <c r="C187" s="2"/>
      <c r="E187" s="9"/>
      <c r="F187" s="9"/>
      <c r="G187" s="151"/>
      <c r="H187" s="9"/>
      <c r="I187" s="4"/>
      <c r="J187" s="2"/>
      <c r="K187" s="2"/>
      <c r="L187" s="2"/>
      <c r="O187" s="2"/>
      <c r="P187" s="2"/>
    </row>
    <row r="188">
      <c r="A188" s="2"/>
      <c r="B188" s="2"/>
      <c r="C188" s="2"/>
      <c r="E188" s="9"/>
      <c r="F188" s="9"/>
      <c r="G188" s="151"/>
      <c r="H188" s="9"/>
      <c r="I188" s="4"/>
      <c r="J188" s="2"/>
      <c r="K188" s="2"/>
      <c r="L188" s="2"/>
      <c r="O188" s="2"/>
      <c r="P188" s="2"/>
    </row>
    <row r="189">
      <c r="A189" s="2"/>
      <c r="B189" s="2"/>
      <c r="C189" s="2"/>
      <c r="E189" s="9"/>
      <c r="F189" s="9"/>
      <c r="G189" s="151"/>
      <c r="H189" s="9"/>
      <c r="I189" s="4"/>
      <c r="J189" s="2"/>
      <c r="K189" s="2"/>
      <c r="L189" s="2"/>
      <c r="O189" s="2"/>
      <c r="P189" s="2"/>
    </row>
    <row r="190">
      <c r="A190" s="2"/>
      <c r="B190" s="2"/>
      <c r="C190" s="2"/>
      <c r="E190" s="9"/>
      <c r="F190" s="9"/>
      <c r="G190" s="151"/>
      <c r="H190" s="9"/>
      <c r="I190" s="4"/>
      <c r="J190" s="2"/>
      <c r="K190" s="2"/>
      <c r="L190" s="2"/>
      <c r="O190" s="2"/>
      <c r="P190" s="2"/>
    </row>
    <row r="191">
      <c r="A191" s="2"/>
      <c r="B191" s="2"/>
      <c r="C191" s="2"/>
      <c r="E191" s="9"/>
      <c r="F191" s="9"/>
      <c r="G191" s="151"/>
      <c r="H191" s="9"/>
      <c r="I191" s="4"/>
      <c r="J191" s="2"/>
      <c r="K191" s="2"/>
      <c r="L191" s="2"/>
      <c r="O191" s="2"/>
      <c r="P191" s="2"/>
    </row>
    <row r="192">
      <c r="A192" s="2"/>
      <c r="B192" s="2"/>
      <c r="C192" s="2"/>
      <c r="E192" s="9"/>
      <c r="F192" s="9"/>
      <c r="G192" s="151"/>
      <c r="H192" s="9"/>
      <c r="I192" s="4"/>
      <c r="J192" s="2"/>
      <c r="K192" s="2"/>
      <c r="L192" s="2"/>
      <c r="O192" s="2"/>
      <c r="P192" s="2"/>
    </row>
    <row r="193">
      <c r="A193" s="2"/>
      <c r="B193" s="2"/>
      <c r="C193" s="2"/>
      <c r="E193" s="9"/>
      <c r="F193" s="9"/>
      <c r="G193" s="151"/>
      <c r="H193" s="9"/>
      <c r="I193" s="4"/>
      <c r="J193" s="2"/>
      <c r="K193" s="2"/>
      <c r="L193" s="2"/>
      <c r="O193" s="2"/>
      <c r="P193" s="2"/>
    </row>
    <row r="194">
      <c r="A194" s="2"/>
      <c r="B194" s="2"/>
      <c r="C194" s="2"/>
      <c r="E194" s="9"/>
      <c r="F194" s="9"/>
      <c r="G194" s="151"/>
      <c r="H194" s="9"/>
      <c r="I194" s="4"/>
      <c r="J194" s="2"/>
      <c r="K194" s="2"/>
      <c r="L194" s="2"/>
      <c r="O194" s="2"/>
      <c r="P194" s="2"/>
    </row>
    <row r="195">
      <c r="A195" s="2"/>
      <c r="B195" s="2"/>
      <c r="C195" s="2"/>
      <c r="E195" s="9"/>
      <c r="F195" s="9"/>
      <c r="G195" s="151"/>
      <c r="H195" s="9"/>
      <c r="I195" s="4"/>
      <c r="J195" s="2"/>
      <c r="K195" s="2"/>
      <c r="L195" s="2"/>
      <c r="O195" s="2"/>
      <c r="P195" s="2"/>
    </row>
    <row r="196">
      <c r="A196" s="2"/>
      <c r="B196" s="2"/>
      <c r="C196" s="2"/>
      <c r="E196" s="9"/>
      <c r="F196" s="9"/>
      <c r="G196" s="151"/>
      <c r="H196" s="9"/>
      <c r="I196" s="4"/>
      <c r="J196" s="2"/>
      <c r="K196" s="2"/>
      <c r="L196" s="2"/>
      <c r="O196" s="2"/>
      <c r="P196" s="2"/>
    </row>
    <row r="197">
      <c r="A197" s="2"/>
      <c r="B197" s="2"/>
      <c r="C197" s="2"/>
      <c r="E197" s="9"/>
      <c r="F197" s="9"/>
      <c r="G197" s="151"/>
      <c r="H197" s="9"/>
      <c r="I197" s="4"/>
      <c r="J197" s="2"/>
      <c r="K197" s="2"/>
      <c r="L197" s="2"/>
      <c r="O197" s="2"/>
      <c r="P197" s="2"/>
    </row>
    <row r="198">
      <c r="A198" s="2"/>
      <c r="B198" s="2"/>
      <c r="C198" s="2"/>
      <c r="E198" s="9"/>
      <c r="F198" s="9"/>
      <c r="G198" s="151"/>
      <c r="H198" s="9"/>
      <c r="I198" s="4"/>
      <c r="J198" s="2"/>
      <c r="K198" s="2"/>
      <c r="L198" s="2"/>
      <c r="O198" s="2"/>
      <c r="P198" s="2"/>
    </row>
    <row r="199">
      <c r="A199" s="2"/>
      <c r="B199" s="2"/>
      <c r="C199" s="2"/>
      <c r="E199" s="9"/>
      <c r="F199" s="9"/>
      <c r="G199" s="151"/>
      <c r="H199" s="9"/>
      <c r="I199" s="4"/>
      <c r="J199" s="2"/>
      <c r="K199" s="2"/>
      <c r="L199" s="2"/>
      <c r="O199" s="2"/>
      <c r="P199" s="2"/>
    </row>
    <row r="200">
      <c r="A200" s="2"/>
      <c r="B200" s="2"/>
      <c r="C200" s="2"/>
      <c r="E200" s="9"/>
      <c r="F200" s="9"/>
      <c r="G200" s="151"/>
      <c r="H200" s="9"/>
      <c r="I200" s="4"/>
      <c r="J200" s="2"/>
      <c r="K200" s="2"/>
      <c r="L200" s="2"/>
      <c r="O200" s="2"/>
      <c r="P200" s="2"/>
    </row>
    <row r="201">
      <c r="A201" s="2"/>
      <c r="B201" s="2"/>
      <c r="C201" s="2"/>
      <c r="E201" s="9"/>
      <c r="F201" s="9"/>
      <c r="G201" s="151"/>
      <c r="H201" s="9"/>
      <c r="I201" s="4"/>
      <c r="J201" s="2"/>
      <c r="K201" s="2"/>
      <c r="L201" s="2"/>
      <c r="O201" s="2"/>
      <c r="P201" s="2"/>
    </row>
    <row r="202">
      <c r="A202" s="2"/>
      <c r="B202" s="2"/>
      <c r="C202" s="2"/>
      <c r="E202" s="9"/>
      <c r="F202" s="9"/>
      <c r="G202" s="151"/>
      <c r="H202" s="9"/>
      <c r="I202" s="4"/>
      <c r="J202" s="2"/>
      <c r="K202" s="2"/>
      <c r="L202" s="2"/>
      <c r="O202" s="2"/>
      <c r="P202" s="2"/>
    </row>
    <row r="203">
      <c r="A203" s="2"/>
      <c r="B203" s="2"/>
      <c r="C203" s="2"/>
      <c r="E203" s="9"/>
      <c r="F203" s="9"/>
      <c r="G203" s="151"/>
      <c r="H203" s="9"/>
      <c r="I203" s="4"/>
      <c r="J203" s="2"/>
      <c r="K203" s="2"/>
      <c r="L203" s="2"/>
      <c r="O203" s="2"/>
      <c r="P203" s="2"/>
    </row>
    <row r="204">
      <c r="A204" s="2"/>
      <c r="B204" s="2"/>
      <c r="C204" s="2"/>
      <c r="E204" s="9"/>
      <c r="F204" s="9"/>
      <c r="G204" s="151"/>
      <c r="H204" s="9"/>
      <c r="I204" s="4"/>
      <c r="J204" s="2"/>
      <c r="K204" s="2"/>
      <c r="L204" s="2"/>
      <c r="O204" s="2"/>
      <c r="P204" s="2"/>
    </row>
    <row r="205">
      <c r="A205" s="2"/>
      <c r="B205" s="2"/>
      <c r="C205" s="2"/>
      <c r="E205" s="9"/>
      <c r="F205" s="9"/>
      <c r="G205" s="151"/>
      <c r="H205" s="9"/>
      <c r="I205" s="4"/>
      <c r="J205" s="2"/>
      <c r="K205" s="2"/>
      <c r="L205" s="2"/>
      <c r="O205" s="2"/>
      <c r="P205" s="2"/>
    </row>
    <row r="206">
      <c r="A206" s="2"/>
      <c r="B206" s="2"/>
      <c r="C206" s="2"/>
      <c r="E206" s="9"/>
      <c r="F206" s="9"/>
      <c r="G206" s="151"/>
      <c r="H206" s="9"/>
      <c r="I206" s="4"/>
      <c r="J206" s="2"/>
      <c r="K206" s="2"/>
      <c r="L206" s="2"/>
      <c r="O206" s="2"/>
      <c r="P206" s="2"/>
    </row>
    <row r="207">
      <c r="A207" s="2"/>
      <c r="B207" s="2"/>
      <c r="C207" s="2"/>
      <c r="E207" s="9"/>
      <c r="F207" s="9"/>
      <c r="G207" s="151"/>
      <c r="H207" s="9"/>
      <c r="I207" s="4"/>
      <c r="J207" s="2"/>
      <c r="K207" s="2"/>
      <c r="L207" s="2"/>
      <c r="O207" s="2"/>
      <c r="P207" s="2"/>
    </row>
    <row r="208">
      <c r="A208" s="2"/>
      <c r="B208" s="2"/>
      <c r="C208" s="2"/>
      <c r="E208" s="9"/>
      <c r="F208" s="9"/>
      <c r="G208" s="151"/>
      <c r="H208" s="9"/>
      <c r="I208" s="4"/>
      <c r="J208" s="2"/>
      <c r="K208" s="2"/>
      <c r="L208" s="2"/>
      <c r="O208" s="2"/>
      <c r="P208" s="2"/>
    </row>
    <row r="209">
      <c r="A209" s="2"/>
      <c r="B209" s="2"/>
      <c r="C209" s="2"/>
      <c r="E209" s="9"/>
      <c r="F209" s="9"/>
      <c r="G209" s="151"/>
      <c r="H209" s="9"/>
      <c r="I209" s="4"/>
      <c r="J209" s="2"/>
      <c r="K209" s="2"/>
      <c r="L209" s="2"/>
      <c r="O209" s="2"/>
      <c r="P209" s="2"/>
    </row>
    <row r="210">
      <c r="A210" s="2"/>
      <c r="B210" s="2"/>
      <c r="C210" s="2"/>
      <c r="E210" s="9"/>
      <c r="F210" s="9"/>
      <c r="G210" s="151"/>
      <c r="H210" s="9"/>
      <c r="I210" s="4"/>
      <c r="J210" s="2"/>
      <c r="K210" s="2"/>
      <c r="L210" s="2"/>
      <c r="O210" s="2"/>
      <c r="P210" s="2"/>
    </row>
    <row r="211">
      <c r="A211" s="2"/>
      <c r="B211" s="2"/>
      <c r="C211" s="2"/>
      <c r="E211" s="9"/>
      <c r="F211" s="9"/>
      <c r="G211" s="151"/>
      <c r="H211" s="9"/>
      <c r="I211" s="4"/>
      <c r="J211" s="2"/>
      <c r="K211" s="2"/>
      <c r="L211" s="2"/>
      <c r="O211" s="2"/>
      <c r="P211" s="2"/>
    </row>
    <row r="212">
      <c r="A212" s="2"/>
      <c r="B212" s="2"/>
      <c r="C212" s="2"/>
      <c r="E212" s="9"/>
      <c r="F212" s="9"/>
      <c r="G212" s="151"/>
      <c r="H212" s="9"/>
      <c r="I212" s="4"/>
      <c r="J212" s="2"/>
      <c r="K212" s="2"/>
      <c r="L212" s="2"/>
      <c r="O212" s="2"/>
      <c r="P212" s="2"/>
    </row>
    <row r="213">
      <c r="A213" s="2"/>
      <c r="B213" s="2"/>
      <c r="C213" s="2"/>
      <c r="E213" s="9"/>
      <c r="F213" s="9"/>
      <c r="G213" s="151"/>
      <c r="H213" s="9"/>
      <c r="I213" s="4"/>
      <c r="J213" s="2"/>
      <c r="K213" s="2"/>
      <c r="L213" s="2"/>
      <c r="O213" s="2"/>
      <c r="P213" s="2"/>
    </row>
    <row r="214">
      <c r="A214" s="2"/>
      <c r="B214" s="2"/>
      <c r="C214" s="2"/>
      <c r="E214" s="9"/>
      <c r="F214" s="9"/>
      <c r="G214" s="151"/>
      <c r="H214" s="9"/>
      <c r="I214" s="4"/>
      <c r="J214" s="2"/>
      <c r="K214" s="2"/>
      <c r="L214" s="2"/>
      <c r="O214" s="2"/>
      <c r="P214" s="2"/>
    </row>
    <row r="215">
      <c r="A215" s="2"/>
      <c r="B215" s="2"/>
      <c r="C215" s="2"/>
      <c r="E215" s="9"/>
      <c r="F215" s="9"/>
      <c r="G215" s="151"/>
      <c r="H215" s="9"/>
      <c r="I215" s="4"/>
      <c r="J215" s="2"/>
      <c r="K215" s="2"/>
      <c r="L215" s="2"/>
      <c r="O215" s="2"/>
      <c r="P215" s="2"/>
    </row>
    <row r="216">
      <c r="A216" s="2"/>
      <c r="B216" s="2"/>
      <c r="C216" s="2"/>
      <c r="E216" s="9"/>
      <c r="F216" s="9"/>
      <c r="G216" s="151"/>
      <c r="H216" s="9"/>
      <c r="I216" s="4"/>
      <c r="J216" s="2"/>
      <c r="K216" s="2"/>
      <c r="L216" s="2"/>
      <c r="O216" s="2"/>
      <c r="P216" s="2"/>
    </row>
    <row r="217">
      <c r="A217" s="2"/>
      <c r="B217" s="2"/>
      <c r="C217" s="2"/>
      <c r="E217" s="9"/>
      <c r="F217" s="9"/>
      <c r="G217" s="151"/>
      <c r="H217" s="9"/>
      <c r="I217" s="4"/>
      <c r="J217" s="2"/>
      <c r="K217" s="2"/>
      <c r="L217" s="2"/>
      <c r="O217" s="2"/>
      <c r="P217" s="2"/>
    </row>
    <row r="218">
      <c r="A218" s="2"/>
      <c r="B218" s="2"/>
      <c r="C218" s="2"/>
      <c r="E218" s="9"/>
      <c r="F218" s="9"/>
      <c r="G218" s="151"/>
      <c r="H218" s="9"/>
      <c r="I218" s="4"/>
      <c r="J218" s="2"/>
      <c r="K218" s="2"/>
      <c r="L218" s="2"/>
      <c r="O218" s="2"/>
      <c r="P218" s="2"/>
    </row>
    <row r="219">
      <c r="A219" s="2"/>
      <c r="B219" s="2"/>
      <c r="C219" s="2"/>
      <c r="E219" s="9"/>
      <c r="F219" s="9"/>
      <c r="G219" s="151"/>
      <c r="H219" s="9"/>
      <c r="I219" s="4"/>
      <c r="J219" s="2"/>
      <c r="K219" s="2"/>
      <c r="L219" s="2"/>
      <c r="O219" s="2"/>
      <c r="P219" s="2"/>
    </row>
    <row r="220">
      <c r="A220" s="2"/>
      <c r="B220" s="2"/>
      <c r="C220" s="2"/>
      <c r="E220" s="9"/>
      <c r="F220" s="9"/>
      <c r="G220" s="151"/>
      <c r="H220" s="9"/>
      <c r="I220" s="4"/>
      <c r="J220" s="2"/>
      <c r="K220" s="2"/>
      <c r="L220" s="2"/>
      <c r="O220" s="2"/>
      <c r="P220" s="2"/>
    </row>
    <row r="221">
      <c r="A221" s="2"/>
      <c r="B221" s="2"/>
      <c r="C221" s="2"/>
      <c r="E221" s="9"/>
      <c r="F221" s="9"/>
      <c r="G221" s="151"/>
      <c r="H221" s="9"/>
      <c r="I221" s="4"/>
      <c r="J221" s="2"/>
      <c r="K221" s="2"/>
      <c r="L221" s="2"/>
      <c r="O221" s="2"/>
      <c r="P221" s="2"/>
    </row>
    <row r="222">
      <c r="A222" s="2"/>
      <c r="B222" s="2"/>
      <c r="C222" s="2"/>
      <c r="E222" s="9"/>
      <c r="F222" s="9"/>
      <c r="G222" s="151"/>
      <c r="H222" s="9"/>
      <c r="I222" s="4"/>
      <c r="J222" s="2"/>
      <c r="K222" s="2"/>
      <c r="L222" s="2"/>
      <c r="O222" s="2"/>
      <c r="P222" s="2"/>
    </row>
    <row r="223">
      <c r="A223" s="2"/>
      <c r="B223" s="2"/>
      <c r="C223" s="2"/>
      <c r="E223" s="9"/>
      <c r="F223" s="9"/>
      <c r="G223" s="151"/>
      <c r="H223" s="9"/>
      <c r="I223" s="4"/>
      <c r="J223" s="2"/>
      <c r="K223" s="2"/>
      <c r="L223" s="2"/>
      <c r="O223" s="2"/>
      <c r="P223" s="2"/>
    </row>
    <row r="224">
      <c r="A224" s="2"/>
      <c r="B224" s="2"/>
      <c r="C224" s="2"/>
      <c r="E224" s="9"/>
      <c r="F224" s="9"/>
      <c r="G224" s="151"/>
      <c r="H224" s="9"/>
      <c r="I224" s="4"/>
      <c r="J224" s="2"/>
      <c r="K224" s="2"/>
      <c r="L224" s="2"/>
      <c r="O224" s="2"/>
      <c r="P224" s="2"/>
    </row>
    <row r="225">
      <c r="A225" s="2"/>
      <c r="B225" s="2"/>
      <c r="C225" s="2"/>
      <c r="E225" s="9"/>
      <c r="F225" s="9"/>
      <c r="G225" s="151"/>
      <c r="H225" s="9"/>
      <c r="I225" s="4"/>
      <c r="J225" s="2"/>
      <c r="K225" s="2"/>
      <c r="L225" s="2"/>
      <c r="O225" s="2"/>
      <c r="P225" s="2"/>
    </row>
    <row r="226">
      <c r="A226" s="2"/>
      <c r="B226" s="2"/>
      <c r="C226" s="2"/>
      <c r="E226" s="9"/>
      <c r="F226" s="9"/>
      <c r="G226" s="151"/>
      <c r="H226" s="9"/>
      <c r="I226" s="4"/>
      <c r="J226" s="2"/>
      <c r="K226" s="2"/>
      <c r="L226" s="2"/>
      <c r="O226" s="2"/>
      <c r="P226" s="2"/>
    </row>
    <row r="227">
      <c r="A227" s="2"/>
      <c r="B227" s="2"/>
      <c r="C227" s="2"/>
      <c r="E227" s="9"/>
      <c r="F227" s="9"/>
      <c r="G227" s="151"/>
      <c r="H227" s="9"/>
      <c r="I227" s="4"/>
      <c r="J227" s="2"/>
      <c r="K227" s="2"/>
      <c r="L227" s="2"/>
      <c r="O227" s="2"/>
      <c r="P227" s="2"/>
    </row>
    <row r="228">
      <c r="A228" s="2"/>
      <c r="B228" s="2"/>
      <c r="C228" s="2"/>
      <c r="E228" s="9"/>
      <c r="F228" s="9"/>
      <c r="G228" s="151"/>
      <c r="H228" s="9"/>
      <c r="I228" s="4"/>
      <c r="J228" s="2"/>
      <c r="K228" s="2"/>
      <c r="L228" s="2"/>
      <c r="O228" s="2"/>
      <c r="P228" s="2"/>
    </row>
    <row r="229">
      <c r="A229" s="2"/>
      <c r="B229" s="2"/>
      <c r="C229" s="2"/>
      <c r="E229" s="9"/>
      <c r="F229" s="9"/>
      <c r="G229" s="151"/>
      <c r="H229" s="9"/>
      <c r="I229" s="4"/>
      <c r="J229" s="2"/>
      <c r="K229" s="2"/>
      <c r="L229" s="2"/>
      <c r="O229" s="2"/>
      <c r="P229" s="2"/>
    </row>
    <row r="230">
      <c r="A230" s="2"/>
      <c r="B230" s="2"/>
      <c r="C230" s="2"/>
      <c r="E230" s="9"/>
      <c r="F230" s="9"/>
      <c r="G230" s="151"/>
      <c r="H230" s="9"/>
      <c r="I230" s="4"/>
      <c r="J230" s="2"/>
      <c r="K230" s="2"/>
      <c r="L230" s="2"/>
      <c r="O230" s="2"/>
      <c r="P230" s="2"/>
    </row>
    <row r="231">
      <c r="A231" s="2"/>
      <c r="B231" s="2"/>
      <c r="C231" s="2"/>
      <c r="E231" s="9"/>
      <c r="F231" s="9"/>
      <c r="G231" s="151"/>
      <c r="H231" s="9"/>
      <c r="I231" s="4"/>
      <c r="J231" s="2"/>
      <c r="K231" s="2"/>
      <c r="L231" s="2"/>
      <c r="O231" s="2"/>
      <c r="P231" s="2"/>
    </row>
    <row r="232">
      <c r="A232" s="2"/>
      <c r="B232" s="2"/>
      <c r="C232" s="2"/>
      <c r="E232" s="9"/>
      <c r="F232" s="9"/>
      <c r="G232" s="151"/>
      <c r="H232" s="9"/>
      <c r="I232" s="4"/>
      <c r="J232" s="2"/>
      <c r="K232" s="2"/>
      <c r="L232" s="2"/>
      <c r="O232" s="2"/>
      <c r="P232" s="2"/>
    </row>
    <row r="233">
      <c r="A233" s="2"/>
      <c r="B233" s="2"/>
      <c r="C233" s="2"/>
      <c r="E233" s="9"/>
      <c r="F233" s="9"/>
      <c r="G233" s="151"/>
      <c r="H233" s="9"/>
      <c r="I233" s="4"/>
      <c r="J233" s="2"/>
      <c r="K233" s="2"/>
      <c r="L233" s="2"/>
      <c r="O233" s="2"/>
      <c r="P233" s="2"/>
    </row>
    <row r="234">
      <c r="A234" s="2"/>
      <c r="B234" s="2"/>
      <c r="C234" s="2"/>
      <c r="E234" s="9"/>
      <c r="F234" s="9"/>
      <c r="G234" s="151"/>
      <c r="H234" s="9"/>
      <c r="I234" s="4"/>
      <c r="J234" s="2"/>
      <c r="K234" s="2"/>
      <c r="L234" s="2"/>
      <c r="O234" s="2"/>
      <c r="P234" s="2"/>
    </row>
    <row r="235">
      <c r="A235" s="2"/>
      <c r="B235" s="2"/>
      <c r="C235" s="2"/>
      <c r="E235" s="9"/>
      <c r="F235" s="9"/>
      <c r="G235" s="151"/>
      <c r="H235" s="9"/>
      <c r="I235" s="4"/>
      <c r="J235" s="2"/>
      <c r="K235" s="2"/>
      <c r="L235" s="2"/>
      <c r="O235" s="2"/>
      <c r="P235" s="2"/>
    </row>
    <row r="236">
      <c r="A236" s="2"/>
      <c r="B236" s="2"/>
      <c r="C236" s="2"/>
      <c r="E236" s="9"/>
      <c r="F236" s="9"/>
      <c r="G236" s="151"/>
      <c r="H236" s="9"/>
      <c r="I236" s="4"/>
      <c r="J236" s="2"/>
      <c r="K236" s="2"/>
      <c r="L236" s="2"/>
      <c r="O236" s="2"/>
      <c r="P236" s="2"/>
    </row>
    <row r="237">
      <c r="A237" s="2"/>
      <c r="B237" s="2"/>
      <c r="C237" s="2"/>
      <c r="E237" s="9"/>
      <c r="F237" s="9"/>
      <c r="G237" s="151"/>
      <c r="H237" s="9"/>
      <c r="I237" s="4"/>
      <c r="J237" s="2"/>
      <c r="K237" s="2"/>
      <c r="L237" s="2"/>
      <c r="O237" s="2"/>
      <c r="P237" s="2"/>
    </row>
    <row r="238">
      <c r="A238" s="2"/>
      <c r="B238" s="2"/>
      <c r="C238" s="2"/>
      <c r="E238" s="9"/>
      <c r="F238" s="9"/>
      <c r="G238" s="151"/>
      <c r="H238" s="9"/>
      <c r="I238" s="4"/>
      <c r="J238" s="2"/>
      <c r="K238" s="2"/>
      <c r="L238" s="2"/>
      <c r="O238" s="2"/>
      <c r="P238" s="2"/>
    </row>
    <row r="239">
      <c r="A239" s="2"/>
      <c r="B239" s="2"/>
      <c r="C239" s="2"/>
      <c r="E239" s="9"/>
      <c r="F239" s="9"/>
      <c r="G239" s="151"/>
      <c r="H239" s="9"/>
      <c r="I239" s="4"/>
      <c r="J239" s="2"/>
      <c r="K239" s="2"/>
      <c r="L239" s="2"/>
      <c r="O239" s="2"/>
      <c r="P239" s="2"/>
    </row>
    <row r="240">
      <c r="A240" s="2"/>
      <c r="B240" s="2"/>
      <c r="C240" s="2"/>
      <c r="E240" s="9"/>
      <c r="F240" s="9"/>
      <c r="G240" s="151"/>
      <c r="H240" s="9"/>
      <c r="I240" s="4"/>
      <c r="J240" s="2"/>
      <c r="K240" s="2"/>
      <c r="L240" s="2"/>
      <c r="O240" s="2"/>
      <c r="P240" s="2"/>
    </row>
    <row r="241">
      <c r="A241" s="2"/>
      <c r="B241" s="2"/>
      <c r="C241" s="2"/>
      <c r="E241" s="9"/>
      <c r="F241" s="9"/>
      <c r="G241" s="151"/>
      <c r="H241" s="9"/>
      <c r="I241" s="4"/>
      <c r="J241" s="2"/>
      <c r="K241" s="2"/>
      <c r="L241" s="2"/>
      <c r="O241" s="2"/>
      <c r="P241" s="2"/>
    </row>
    <row r="242">
      <c r="A242" s="2"/>
      <c r="B242" s="2"/>
      <c r="C242" s="2"/>
      <c r="E242" s="9"/>
      <c r="F242" s="9"/>
      <c r="G242" s="151"/>
      <c r="H242" s="9"/>
      <c r="I242" s="4"/>
      <c r="J242" s="2"/>
      <c r="K242" s="2"/>
      <c r="L242" s="2"/>
      <c r="O242" s="2"/>
      <c r="P242" s="2"/>
    </row>
    <row r="243">
      <c r="A243" s="2"/>
      <c r="B243" s="2"/>
      <c r="C243" s="2"/>
      <c r="E243" s="9"/>
      <c r="F243" s="9"/>
      <c r="G243" s="151"/>
      <c r="H243" s="9"/>
      <c r="I243" s="4"/>
      <c r="J243" s="2"/>
      <c r="K243" s="2"/>
      <c r="L243" s="2"/>
      <c r="O243" s="2"/>
      <c r="P243" s="2"/>
    </row>
    <row r="244">
      <c r="A244" s="2"/>
      <c r="B244" s="2"/>
      <c r="C244" s="2"/>
      <c r="E244" s="9"/>
      <c r="F244" s="9"/>
      <c r="G244" s="151"/>
      <c r="H244" s="9"/>
      <c r="I244" s="4"/>
      <c r="J244" s="2"/>
      <c r="K244" s="2"/>
      <c r="L244" s="2"/>
      <c r="O244" s="2"/>
      <c r="P244" s="2"/>
    </row>
    <row r="245">
      <c r="A245" s="2"/>
      <c r="B245" s="2"/>
      <c r="C245" s="2"/>
      <c r="E245" s="9"/>
      <c r="F245" s="9"/>
      <c r="G245" s="151"/>
      <c r="H245" s="9"/>
      <c r="I245" s="4"/>
      <c r="J245" s="2"/>
      <c r="K245" s="2"/>
      <c r="L245" s="2"/>
      <c r="O245" s="2"/>
      <c r="P245" s="2"/>
    </row>
    <row r="246">
      <c r="A246" s="2"/>
      <c r="B246" s="2"/>
      <c r="C246" s="2"/>
      <c r="E246" s="9"/>
      <c r="F246" s="9"/>
      <c r="G246" s="151"/>
      <c r="H246" s="9"/>
      <c r="I246" s="4"/>
      <c r="J246" s="2"/>
      <c r="K246" s="2"/>
      <c r="L246" s="2"/>
      <c r="O246" s="2"/>
      <c r="P246" s="2"/>
    </row>
    <row r="247">
      <c r="A247" s="2"/>
      <c r="B247" s="2"/>
      <c r="C247" s="2"/>
      <c r="E247" s="9"/>
      <c r="F247" s="9"/>
      <c r="G247" s="151"/>
      <c r="H247" s="9"/>
      <c r="I247" s="4"/>
      <c r="J247" s="2"/>
      <c r="K247" s="2"/>
      <c r="L247" s="2"/>
      <c r="O247" s="2"/>
      <c r="P247" s="2"/>
    </row>
    <row r="248">
      <c r="A248" s="2"/>
      <c r="B248" s="2"/>
      <c r="C248" s="2"/>
      <c r="E248" s="9"/>
      <c r="F248" s="9"/>
      <c r="G248" s="151"/>
      <c r="H248" s="9"/>
      <c r="I248" s="4"/>
      <c r="J248" s="2"/>
      <c r="K248" s="2"/>
      <c r="L248" s="2"/>
      <c r="O248" s="2"/>
      <c r="P248" s="2"/>
    </row>
    <row r="249">
      <c r="A249" s="2"/>
      <c r="B249" s="2"/>
      <c r="C249" s="2"/>
      <c r="E249" s="9"/>
      <c r="F249" s="9"/>
      <c r="G249" s="151"/>
      <c r="H249" s="9"/>
      <c r="I249" s="4"/>
      <c r="J249" s="2"/>
      <c r="K249" s="2"/>
      <c r="L249" s="2"/>
      <c r="O249" s="2"/>
      <c r="P249" s="2"/>
    </row>
    <row r="250">
      <c r="A250" s="2"/>
      <c r="B250" s="2"/>
      <c r="C250" s="2"/>
      <c r="E250" s="9"/>
      <c r="F250" s="9"/>
      <c r="G250" s="151"/>
      <c r="H250" s="9"/>
      <c r="I250" s="4"/>
      <c r="J250" s="2"/>
      <c r="K250" s="2"/>
      <c r="L250" s="2"/>
      <c r="O250" s="2"/>
      <c r="P250" s="2"/>
    </row>
    <row r="251">
      <c r="A251" s="2"/>
      <c r="B251" s="2"/>
      <c r="C251" s="2"/>
      <c r="E251" s="9"/>
      <c r="F251" s="9"/>
      <c r="G251" s="151"/>
      <c r="H251" s="9"/>
      <c r="I251" s="4"/>
      <c r="J251" s="2"/>
      <c r="K251" s="2"/>
      <c r="L251" s="2"/>
      <c r="O251" s="2"/>
      <c r="P251" s="2"/>
    </row>
    <row r="252">
      <c r="A252" s="2"/>
      <c r="B252" s="2"/>
      <c r="C252" s="2"/>
      <c r="E252" s="9"/>
      <c r="F252" s="9"/>
      <c r="G252" s="151"/>
      <c r="H252" s="9"/>
      <c r="I252" s="4"/>
      <c r="J252" s="2"/>
      <c r="K252" s="2"/>
      <c r="L252" s="2"/>
      <c r="O252" s="2"/>
      <c r="P252" s="2"/>
    </row>
    <row r="253">
      <c r="A253" s="2"/>
      <c r="B253" s="2"/>
      <c r="C253" s="2"/>
      <c r="E253" s="9"/>
      <c r="F253" s="9"/>
      <c r="G253" s="151"/>
      <c r="H253" s="9"/>
      <c r="I253" s="4"/>
      <c r="J253" s="2"/>
      <c r="K253" s="2"/>
      <c r="L253" s="2"/>
      <c r="O253" s="2"/>
      <c r="P253" s="2"/>
    </row>
    <row r="254">
      <c r="A254" s="2"/>
      <c r="B254" s="2"/>
      <c r="C254" s="2"/>
      <c r="E254" s="9"/>
      <c r="F254" s="9"/>
      <c r="G254" s="151"/>
      <c r="H254" s="9"/>
      <c r="I254" s="4"/>
      <c r="J254" s="2"/>
      <c r="K254" s="2"/>
      <c r="L254" s="2"/>
      <c r="O254" s="2"/>
      <c r="P254" s="2"/>
    </row>
    <row r="255">
      <c r="A255" s="2"/>
      <c r="B255" s="2"/>
      <c r="C255" s="2"/>
      <c r="E255" s="9"/>
      <c r="F255" s="9"/>
      <c r="G255" s="151"/>
      <c r="H255" s="9"/>
      <c r="I255" s="4"/>
      <c r="J255" s="2"/>
      <c r="K255" s="2"/>
      <c r="L255" s="2"/>
      <c r="O255" s="2"/>
      <c r="P255" s="2"/>
    </row>
    <row r="256">
      <c r="A256" s="2"/>
      <c r="B256" s="2"/>
      <c r="C256" s="2"/>
      <c r="E256" s="9"/>
      <c r="F256" s="9"/>
      <c r="G256" s="151"/>
      <c r="H256" s="9"/>
      <c r="I256" s="4"/>
      <c r="J256" s="2"/>
      <c r="K256" s="2"/>
      <c r="L256" s="2"/>
      <c r="O256" s="2"/>
      <c r="P256" s="2"/>
    </row>
    <row r="257">
      <c r="A257" s="2"/>
      <c r="B257" s="2"/>
      <c r="C257" s="2"/>
      <c r="E257" s="9"/>
      <c r="F257" s="9"/>
      <c r="G257" s="151"/>
      <c r="H257" s="9"/>
      <c r="I257" s="4"/>
      <c r="J257" s="2"/>
      <c r="K257" s="2"/>
      <c r="L257" s="2"/>
      <c r="O257" s="2"/>
      <c r="P257" s="2"/>
    </row>
    <row r="258">
      <c r="A258" s="2"/>
      <c r="B258" s="2"/>
      <c r="C258" s="2"/>
      <c r="E258" s="9"/>
      <c r="F258" s="9"/>
      <c r="G258" s="151"/>
      <c r="H258" s="9"/>
      <c r="I258" s="4"/>
      <c r="J258" s="2"/>
      <c r="K258" s="2"/>
      <c r="L258" s="2"/>
      <c r="O258" s="2"/>
      <c r="P258" s="2"/>
    </row>
    <row r="259">
      <c r="A259" s="2"/>
      <c r="B259" s="2"/>
      <c r="C259" s="2"/>
      <c r="E259" s="9"/>
      <c r="F259" s="9"/>
      <c r="G259" s="151"/>
      <c r="H259" s="9"/>
      <c r="I259" s="4"/>
      <c r="J259" s="2"/>
      <c r="K259" s="2"/>
      <c r="L259" s="2"/>
      <c r="O259" s="2"/>
      <c r="P259" s="2"/>
    </row>
    <row r="260">
      <c r="A260" s="2"/>
      <c r="B260" s="2"/>
      <c r="C260" s="2"/>
      <c r="E260" s="9"/>
      <c r="F260" s="9"/>
      <c r="G260" s="151"/>
      <c r="H260" s="9"/>
      <c r="I260" s="4"/>
      <c r="J260" s="2"/>
      <c r="K260" s="2"/>
      <c r="L260" s="2"/>
      <c r="O260" s="2"/>
      <c r="P260" s="2"/>
    </row>
    <row r="261">
      <c r="A261" s="2"/>
      <c r="B261" s="2"/>
      <c r="C261" s="2"/>
      <c r="E261" s="9"/>
      <c r="F261" s="9"/>
      <c r="G261" s="151"/>
      <c r="H261" s="9"/>
      <c r="I261" s="4"/>
      <c r="J261" s="2"/>
      <c r="K261" s="2"/>
      <c r="L261" s="2"/>
      <c r="O261" s="2"/>
      <c r="P261" s="2"/>
    </row>
    <row r="262">
      <c r="A262" s="2"/>
      <c r="B262" s="2"/>
      <c r="C262" s="2"/>
      <c r="E262" s="9"/>
      <c r="F262" s="9"/>
      <c r="G262" s="151"/>
      <c r="H262" s="9"/>
      <c r="I262" s="4"/>
      <c r="J262" s="2"/>
      <c r="K262" s="2"/>
      <c r="L262" s="2"/>
      <c r="O262" s="2"/>
      <c r="P262" s="2"/>
    </row>
    <row r="263">
      <c r="A263" s="2"/>
      <c r="B263" s="2"/>
      <c r="C263" s="2"/>
      <c r="E263" s="9"/>
      <c r="F263" s="9"/>
      <c r="G263" s="151"/>
      <c r="H263" s="9"/>
      <c r="I263" s="4"/>
      <c r="J263" s="2"/>
      <c r="K263" s="2"/>
      <c r="L263" s="2"/>
      <c r="O263" s="2"/>
      <c r="P263" s="2"/>
    </row>
    <row r="264">
      <c r="A264" s="2"/>
      <c r="B264" s="2"/>
      <c r="C264" s="2"/>
      <c r="E264" s="9"/>
      <c r="F264" s="9"/>
      <c r="G264" s="151"/>
      <c r="H264" s="9"/>
      <c r="I264" s="4"/>
      <c r="J264" s="2"/>
      <c r="K264" s="2"/>
      <c r="L264" s="2"/>
      <c r="O264" s="2"/>
      <c r="P264" s="2"/>
    </row>
    <row r="265">
      <c r="A265" s="2"/>
      <c r="B265" s="2"/>
      <c r="C265" s="2"/>
      <c r="E265" s="9"/>
      <c r="F265" s="9"/>
      <c r="G265" s="151"/>
      <c r="H265" s="9"/>
      <c r="I265" s="4"/>
      <c r="J265" s="2"/>
      <c r="K265" s="2"/>
      <c r="L265" s="2"/>
      <c r="O265" s="2"/>
      <c r="P265" s="2"/>
    </row>
    <row r="266">
      <c r="A266" s="2"/>
      <c r="B266" s="2"/>
      <c r="C266" s="2"/>
      <c r="E266" s="9"/>
      <c r="F266" s="9"/>
      <c r="G266" s="151"/>
      <c r="H266" s="9"/>
      <c r="I266" s="4"/>
      <c r="J266" s="2"/>
      <c r="K266" s="2"/>
      <c r="L266" s="2"/>
      <c r="O266" s="2"/>
      <c r="P266" s="2"/>
    </row>
    <row r="267">
      <c r="A267" s="2"/>
      <c r="B267" s="2"/>
      <c r="C267" s="2"/>
      <c r="E267" s="9"/>
      <c r="F267" s="9"/>
      <c r="G267" s="151"/>
      <c r="H267" s="9"/>
      <c r="I267" s="4"/>
      <c r="J267" s="2"/>
      <c r="K267" s="2"/>
      <c r="L267" s="2"/>
      <c r="O267" s="2"/>
      <c r="P267" s="2"/>
    </row>
    <row r="268">
      <c r="A268" s="2"/>
      <c r="B268" s="2"/>
      <c r="C268" s="2"/>
      <c r="E268" s="9"/>
      <c r="F268" s="9"/>
      <c r="G268" s="151"/>
      <c r="H268" s="9"/>
      <c r="I268" s="4"/>
      <c r="J268" s="2"/>
      <c r="K268" s="2"/>
      <c r="L268" s="2"/>
      <c r="O268" s="2"/>
      <c r="P268" s="2"/>
    </row>
    <row r="269">
      <c r="A269" s="2"/>
      <c r="B269" s="2"/>
      <c r="C269" s="2"/>
      <c r="E269" s="9"/>
      <c r="F269" s="9"/>
      <c r="G269" s="151"/>
      <c r="H269" s="9"/>
      <c r="I269" s="4"/>
      <c r="J269" s="2"/>
      <c r="K269" s="2"/>
      <c r="L269" s="2"/>
      <c r="O269" s="2"/>
      <c r="P269" s="2"/>
    </row>
    <row r="270">
      <c r="A270" s="2"/>
      <c r="B270" s="2"/>
      <c r="C270" s="2"/>
      <c r="E270" s="9"/>
      <c r="F270" s="9"/>
      <c r="G270" s="151"/>
      <c r="H270" s="9"/>
      <c r="I270" s="4"/>
      <c r="J270" s="2"/>
      <c r="K270" s="2"/>
      <c r="L270" s="2"/>
      <c r="O270" s="2"/>
      <c r="P270" s="2"/>
    </row>
    <row r="271">
      <c r="A271" s="2"/>
      <c r="B271" s="2"/>
      <c r="C271" s="2"/>
      <c r="E271" s="9"/>
      <c r="F271" s="9"/>
      <c r="G271" s="151"/>
      <c r="H271" s="9"/>
      <c r="I271" s="4"/>
      <c r="J271" s="2"/>
      <c r="K271" s="2"/>
      <c r="L271" s="2"/>
      <c r="O271" s="2"/>
      <c r="P271" s="2"/>
    </row>
    <row r="272">
      <c r="A272" s="2"/>
      <c r="B272" s="2"/>
      <c r="C272" s="2"/>
      <c r="E272" s="9"/>
      <c r="F272" s="9"/>
      <c r="G272" s="151"/>
      <c r="H272" s="9"/>
      <c r="I272" s="4"/>
      <c r="J272" s="2"/>
      <c r="K272" s="2"/>
      <c r="L272" s="2"/>
      <c r="O272" s="2"/>
      <c r="P272" s="2"/>
    </row>
    <row r="273">
      <c r="A273" s="2"/>
      <c r="B273" s="2"/>
      <c r="C273" s="2"/>
      <c r="E273" s="9"/>
      <c r="F273" s="9"/>
      <c r="G273" s="151"/>
      <c r="H273" s="9"/>
      <c r="I273" s="4"/>
      <c r="J273" s="2"/>
      <c r="K273" s="2"/>
      <c r="L273" s="2"/>
      <c r="O273" s="2"/>
      <c r="P273" s="2"/>
    </row>
    <row r="274">
      <c r="A274" s="2"/>
      <c r="B274" s="2"/>
      <c r="C274" s="2"/>
      <c r="E274" s="9"/>
      <c r="F274" s="9"/>
      <c r="G274" s="151"/>
      <c r="H274" s="9"/>
      <c r="I274" s="4"/>
      <c r="J274" s="2"/>
      <c r="K274" s="2"/>
      <c r="L274" s="2"/>
      <c r="O274" s="2"/>
      <c r="P274" s="2"/>
    </row>
    <row r="275">
      <c r="A275" s="2"/>
      <c r="B275" s="2"/>
      <c r="C275" s="2"/>
      <c r="E275" s="9"/>
      <c r="F275" s="9"/>
      <c r="G275" s="151"/>
      <c r="H275" s="9"/>
      <c r="I275" s="4"/>
      <c r="J275" s="2"/>
      <c r="K275" s="2"/>
      <c r="L275" s="2"/>
      <c r="O275" s="2"/>
      <c r="P275" s="2"/>
    </row>
    <row r="276">
      <c r="A276" s="2"/>
      <c r="B276" s="2"/>
      <c r="C276" s="2"/>
      <c r="E276" s="9"/>
      <c r="F276" s="9"/>
      <c r="G276" s="151"/>
      <c r="H276" s="9"/>
      <c r="I276" s="4"/>
      <c r="J276" s="2"/>
      <c r="K276" s="2"/>
      <c r="L276" s="2"/>
      <c r="O276" s="2"/>
      <c r="P276" s="2"/>
    </row>
    <row r="277">
      <c r="A277" s="2"/>
      <c r="B277" s="2"/>
      <c r="C277" s="2"/>
      <c r="E277" s="9"/>
      <c r="F277" s="9"/>
      <c r="G277" s="151"/>
      <c r="H277" s="9"/>
      <c r="I277" s="4"/>
      <c r="J277" s="2"/>
      <c r="K277" s="2"/>
      <c r="L277" s="2"/>
      <c r="O277" s="2"/>
      <c r="P277" s="2"/>
    </row>
    <row r="278">
      <c r="A278" s="2"/>
      <c r="B278" s="2"/>
      <c r="C278" s="2"/>
      <c r="E278" s="9"/>
      <c r="F278" s="9"/>
      <c r="G278" s="151"/>
      <c r="H278" s="9"/>
      <c r="I278" s="4"/>
      <c r="J278" s="2"/>
      <c r="K278" s="2"/>
      <c r="L278" s="2"/>
      <c r="O278" s="2"/>
      <c r="P278" s="2"/>
    </row>
    <row r="279">
      <c r="A279" s="2"/>
      <c r="B279" s="2"/>
      <c r="C279" s="2"/>
      <c r="E279" s="9"/>
      <c r="F279" s="9"/>
      <c r="G279" s="151"/>
      <c r="H279" s="9"/>
      <c r="I279" s="4"/>
      <c r="J279" s="2"/>
      <c r="K279" s="2"/>
      <c r="L279" s="2"/>
      <c r="O279" s="2"/>
      <c r="P279" s="2"/>
    </row>
    <row r="280">
      <c r="A280" s="2"/>
      <c r="B280" s="2"/>
      <c r="C280" s="2"/>
      <c r="E280" s="9"/>
      <c r="F280" s="9"/>
      <c r="G280" s="151"/>
      <c r="H280" s="9"/>
      <c r="I280" s="4"/>
      <c r="J280" s="2"/>
      <c r="K280" s="2"/>
      <c r="L280" s="2"/>
      <c r="O280" s="2"/>
      <c r="P280" s="2"/>
    </row>
    <row r="281">
      <c r="A281" s="2"/>
      <c r="B281" s="2"/>
      <c r="C281" s="2"/>
      <c r="E281" s="9"/>
      <c r="F281" s="9"/>
      <c r="G281" s="151"/>
      <c r="H281" s="9"/>
      <c r="I281" s="4"/>
      <c r="J281" s="2"/>
      <c r="K281" s="2"/>
      <c r="L281" s="2"/>
      <c r="O281" s="2"/>
      <c r="P281" s="2"/>
    </row>
    <row r="282">
      <c r="A282" s="2"/>
      <c r="B282" s="2"/>
      <c r="C282" s="2"/>
      <c r="E282" s="9"/>
      <c r="F282" s="9"/>
      <c r="G282" s="151"/>
      <c r="H282" s="9"/>
      <c r="I282" s="4"/>
      <c r="J282" s="2"/>
      <c r="K282" s="2"/>
      <c r="L282" s="2"/>
      <c r="O282" s="2"/>
      <c r="P282" s="2"/>
    </row>
    <row r="283">
      <c r="A283" s="2"/>
      <c r="B283" s="2"/>
      <c r="C283" s="2"/>
      <c r="E283" s="9"/>
      <c r="F283" s="9"/>
      <c r="G283" s="151"/>
      <c r="H283" s="9"/>
      <c r="I283" s="4"/>
      <c r="J283" s="2"/>
      <c r="K283" s="2"/>
      <c r="L283" s="2"/>
      <c r="O283" s="2"/>
      <c r="P283" s="2"/>
    </row>
    <row r="284">
      <c r="A284" s="2"/>
      <c r="B284" s="2"/>
      <c r="C284" s="2"/>
      <c r="E284" s="9"/>
      <c r="F284" s="9"/>
      <c r="G284" s="151"/>
      <c r="H284" s="9"/>
      <c r="I284" s="4"/>
      <c r="J284" s="2"/>
      <c r="K284" s="2"/>
      <c r="L284" s="2"/>
      <c r="O284" s="2"/>
      <c r="P284" s="2"/>
    </row>
    <row r="285">
      <c r="A285" s="2"/>
      <c r="B285" s="2"/>
      <c r="C285" s="2"/>
      <c r="E285" s="9"/>
      <c r="F285" s="9"/>
      <c r="G285" s="151"/>
      <c r="H285" s="9"/>
      <c r="I285" s="4"/>
      <c r="J285" s="2"/>
      <c r="K285" s="2"/>
      <c r="L285" s="2"/>
      <c r="O285" s="2"/>
      <c r="P285" s="2"/>
    </row>
    <row r="286">
      <c r="A286" s="2"/>
      <c r="B286" s="2"/>
      <c r="C286" s="2"/>
      <c r="E286" s="9"/>
      <c r="F286" s="9"/>
      <c r="G286" s="151"/>
      <c r="H286" s="9"/>
      <c r="I286" s="4"/>
      <c r="J286" s="2"/>
      <c r="K286" s="2"/>
      <c r="L286" s="2"/>
      <c r="O286" s="2"/>
      <c r="P286" s="2"/>
    </row>
    <row r="287">
      <c r="A287" s="2"/>
      <c r="B287" s="2"/>
      <c r="C287" s="2"/>
      <c r="E287" s="9"/>
      <c r="F287" s="9"/>
      <c r="G287" s="151"/>
      <c r="H287" s="9"/>
      <c r="I287" s="4"/>
      <c r="J287" s="2"/>
      <c r="K287" s="2"/>
      <c r="L287" s="2"/>
      <c r="O287" s="2"/>
      <c r="P287" s="2"/>
    </row>
    <row r="288">
      <c r="A288" s="2"/>
      <c r="B288" s="2"/>
      <c r="C288" s="2"/>
      <c r="E288" s="9"/>
      <c r="F288" s="9"/>
      <c r="G288" s="151"/>
      <c r="H288" s="9"/>
      <c r="I288" s="4"/>
      <c r="J288" s="2"/>
      <c r="K288" s="2"/>
      <c r="L288" s="2"/>
      <c r="O288" s="2"/>
      <c r="P288" s="2"/>
    </row>
    <row r="289">
      <c r="A289" s="2"/>
      <c r="B289" s="2"/>
      <c r="C289" s="2"/>
      <c r="E289" s="9"/>
      <c r="F289" s="9"/>
      <c r="G289" s="151"/>
      <c r="H289" s="9"/>
      <c r="I289" s="4"/>
      <c r="J289" s="2"/>
      <c r="K289" s="2"/>
      <c r="L289" s="2"/>
      <c r="O289" s="2"/>
      <c r="P289" s="2"/>
    </row>
    <row r="290">
      <c r="A290" s="2"/>
      <c r="B290" s="2"/>
      <c r="C290" s="2"/>
      <c r="E290" s="9"/>
      <c r="F290" s="9"/>
      <c r="G290" s="151"/>
      <c r="H290" s="9"/>
      <c r="I290" s="4"/>
      <c r="J290" s="2"/>
      <c r="K290" s="2"/>
      <c r="L290" s="2"/>
      <c r="O290" s="2"/>
      <c r="P290" s="2"/>
    </row>
    <row r="291">
      <c r="A291" s="2"/>
      <c r="B291" s="2"/>
      <c r="C291" s="2"/>
      <c r="E291" s="9"/>
      <c r="F291" s="9"/>
      <c r="G291" s="151"/>
      <c r="H291" s="9"/>
      <c r="I291" s="4"/>
      <c r="J291" s="2"/>
      <c r="K291" s="2"/>
      <c r="L291" s="2"/>
      <c r="O291" s="2"/>
      <c r="P291" s="2"/>
    </row>
    <row r="292">
      <c r="A292" s="2"/>
      <c r="B292" s="2"/>
      <c r="C292" s="2"/>
      <c r="E292" s="9"/>
      <c r="F292" s="9"/>
      <c r="G292" s="151"/>
      <c r="H292" s="9"/>
      <c r="I292" s="4"/>
      <c r="J292" s="2"/>
      <c r="K292" s="2"/>
      <c r="L292" s="2"/>
      <c r="O292" s="2"/>
      <c r="P292" s="2"/>
    </row>
    <row r="293">
      <c r="A293" s="2"/>
      <c r="B293" s="2"/>
      <c r="C293" s="2"/>
      <c r="E293" s="9"/>
      <c r="F293" s="9"/>
      <c r="G293" s="151"/>
      <c r="H293" s="9"/>
      <c r="I293" s="4"/>
      <c r="J293" s="2"/>
      <c r="K293" s="2"/>
      <c r="L293" s="2"/>
      <c r="O293" s="2"/>
      <c r="P293" s="2"/>
    </row>
    <row r="294">
      <c r="A294" s="2"/>
      <c r="B294" s="2"/>
      <c r="C294" s="2"/>
      <c r="E294" s="9"/>
      <c r="F294" s="9"/>
      <c r="G294" s="151"/>
      <c r="H294" s="9"/>
      <c r="I294" s="4"/>
      <c r="J294" s="2"/>
      <c r="K294" s="2"/>
      <c r="L294" s="2"/>
      <c r="O294" s="2"/>
      <c r="P294" s="2"/>
    </row>
    <row r="295">
      <c r="A295" s="2"/>
      <c r="B295" s="2"/>
      <c r="C295" s="2"/>
      <c r="E295" s="9"/>
      <c r="F295" s="9"/>
      <c r="G295" s="151"/>
      <c r="H295" s="9"/>
      <c r="I295" s="4"/>
      <c r="J295" s="2"/>
      <c r="K295" s="2"/>
      <c r="L295" s="2"/>
      <c r="O295" s="2"/>
      <c r="P295" s="2"/>
    </row>
    <row r="296">
      <c r="A296" s="2"/>
      <c r="B296" s="2"/>
      <c r="C296" s="2"/>
      <c r="E296" s="9"/>
      <c r="F296" s="9"/>
      <c r="G296" s="151"/>
      <c r="H296" s="9"/>
      <c r="I296" s="4"/>
      <c r="J296" s="2"/>
      <c r="K296" s="2"/>
      <c r="L296" s="2"/>
      <c r="O296" s="2"/>
      <c r="P296" s="2"/>
    </row>
    <row r="297">
      <c r="A297" s="2"/>
      <c r="B297" s="2"/>
      <c r="C297" s="2"/>
      <c r="E297" s="9"/>
      <c r="F297" s="9"/>
      <c r="G297" s="151"/>
      <c r="H297" s="9"/>
      <c r="I297" s="4"/>
      <c r="J297" s="2"/>
      <c r="K297" s="2"/>
      <c r="L297" s="2"/>
      <c r="O297" s="2"/>
      <c r="P297" s="2"/>
    </row>
    <row r="298">
      <c r="A298" s="2"/>
      <c r="B298" s="2"/>
      <c r="C298" s="2"/>
      <c r="E298" s="9"/>
      <c r="F298" s="9"/>
      <c r="G298" s="151"/>
      <c r="H298" s="9"/>
      <c r="I298" s="4"/>
      <c r="J298" s="2"/>
      <c r="K298" s="2"/>
      <c r="L298" s="2"/>
      <c r="O298" s="2"/>
      <c r="P298" s="2"/>
    </row>
    <row r="299">
      <c r="A299" s="2"/>
      <c r="B299" s="2"/>
      <c r="C299" s="2"/>
      <c r="E299" s="9"/>
      <c r="F299" s="9"/>
      <c r="G299" s="151"/>
      <c r="H299" s="9"/>
      <c r="I299" s="4"/>
      <c r="J299" s="2"/>
      <c r="K299" s="2"/>
      <c r="L299" s="2"/>
      <c r="O299" s="2"/>
      <c r="P299" s="2"/>
    </row>
    <row r="300">
      <c r="A300" s="2"/>
      <c r="B300" s="2"/>
      <c r="C300" s="2"/>
      <c r="E300" s="9"/>
      <c r="F300" s="9"/>
      <c r="G300" s="151"/>
      <c r="H300" s="9"/>
      <c r="I300" s="4"/>
      <c r="J300" s="2"/>
      <c r="K300" s="2"/>
      <c r="L300" s="2"/>
      <c r="O300" s="2"/>
      <c r="P300" s="2"/>
    </row>
    <row r="301">
      <c r="A301" s="2"/>
      <c r="B301" s="2"/>
      <c r="C301" s="2"/>
      <c r="E301" s="9"/>
      <c r="F301" s="9"/>
      <c r="G301" s="151"/>
      <c r="H301" s="9"/>
      <c r="I301" s="4"/>
      <c r="J301" s="2"/>
      <c r="K301" s="2"/>
      <c r="L301" s="2"/>
      <c r="O301" s="2"/>
      <c r="P301" s="2"/>
    </row>
    <row r="302">
      <c r="A302" s="2"/>
      <c r="B302" s="2"/>
      <c r="C302" s="2"/>
      <c r="E302" s="9"/>
      <c r="F302" s="9"/>
      <c r="G302" s="151"/>
      <c r="H302" s="9"/>
      <c r="I302" s="4"/>
      <c r="J302" s="2"/>
      <c r="K302" s="2"/>
      <c r="L302" s="2"/>
      <c r="O302" s="2"/>
      <c r="P302" s="2"/>
    </row>
    <row r="303">
      <c r="A303" s="2"/>
      <c r="B303" s="2"/>
      <c r="C303" s="2"/>
      <c r="E303" s="9"/>
      <c r="F303" s="9"/>
      <c r="G303" s="151"/>
      <c r="H303" s="9"/>
      <c r="I303" s="4"/>
      <c r="J303" s="2"/>
      <c r="K303" s="2"/>
      <c r="L303" s="2"/>
      <c r="O303" s="2"/>
      <c r="P303" s="2"/>
    </row>
    <row r="304">
      <c r="A304" s="2"/>
      <c r="B304" s="2"/>
      <c r="C304" s="2"/>
      <c r="E304" s="9"/>
      <c r="F304" s="9"/>
      <c r="G304" s="151"/>
      <c r="H304" s="9"/>
      <c r="I304" s="4"/>
      <c r="J304" s="2"/>
      <c r="K304" s="2"/>
      <c r="L304" s="2"/>
      <c r="O304" s="2"/>
      <c r="P304" s="2"/>
    </row>
    <row r="305">
      <c r="A305" s="2"/>
      <c r="B305" s="2"/>
      <c r="C305" s="2"/>
      <c r="E305" s="9"/>
      <c r="F305" s="9"/>
      <c r="G305" s="151"/>
      <c r="H305" s="9"/>
      <c r="I305" s="4"/>
      <c r="J305" s="2"/>
      <c r="K305" s="2"/>
      <c r="L305" s="2"/>
      <c r="O305" s="2"/>
      <c r="P305" s="2"/>
    </row>
    <row r="306">
      <c r="A306" s="2"/>
      <c r="B306" s="2"/>
      <c r="C306" s="2"/>
      <c r="E306" s="9"/>
      <c r="F306" s="9"/>
      <c r="G306" s="151"/>
      <c r="H306" s="9"/>
      <c r="I306" s="4"/>
      <c r="J306" s="2"/>
      <c r="K306" s="2"/>
      <c r="L306" s="2"/>
      <c r="O306" s="2"/>
      <c r="P306" s="2"/>
    </row>
    <row r="307">
      <c r="A307" s="2"/>
      <c r="B307" s="2"/>
      <c r="C307" s="2"/>
      <c r="E307" s="9"/>
      <c r="F307" s="9"/>
      <c r="G307" s="151"/>
      <c r="H307" s="9"/>
      <c r="I307" s="4"/>
      <c r="J307" s="2"/>
      <c r="K307" s="2"/>
      <c r="L307" s="2"/>
      <c r="O307" s="2"/>
      <c r="P307" s="2"/>
    </row>
    <row r="308">
      <c r="A308" s="2"/>
      <c r="B308" s="2"/>
      <c r="C308" s="2"/>
      <c r="E308" s="9"/>
      <c r="F308" s="9"/>
      <c r="G308" s="151"/>
      <c r="H308" s="9"/>
      <c r="I308" s="4"/>
      <c r="J308" s="2"/>
      <c r="K308" s="2"/>
      <c r="L308" s="2"/>
      <c r="O308" s="2"/>
      <c r="P308" s="2"/>
    </row>
    <row r="309">
      <c r="A309" s="2"/>
      <c r="B309" s="2"/>
      <c r="C309" s="2"/>
      <c r="E309" s="9"/>
      <c r="F309" s="9"/>
      <c r="G309" s="151"/>
      <c r="H309" s="9"/>
      <c r="I309" s="4"/>
      <c r="J309" s="2"/>
      <c r="K309" s="2"/>
      <c r="L309" s="2"/>
      <c r="O309" s="2"/>
      <c r="P309" s="2"/>
    </row>
    <row r="310">
      <c r="A310" s="2"/>
      <c r="B310" s="2"/>
      <c r="C310" s="2"/>
      <c r="E310" s="9"/>
      <c r="F310" s="9"/>
      <c r="G310" s="151"/>
      <c r="H310" s="9"/>
      <c r="I310" s="4"/>
      <c r="J310" s="2"/>
      <c r="K310" s="2"/>
      <c r="L310" s="2"/>
      <c r="O310" s="2"/>
      <c r="P310" s="2"/>
    </row>
    <row r="311">
      <c r="A311" s="2"/>
      <c r="B311" s="2"/>
      <c r="C311" s="2"/>
      <c r="E311" s="9"/>
      <c r="F311" s="9"/>
      <c r="G311" s="151"/>
      <c r="H311" s="9"/>
      <c r="I311" s="4"/>
      <c r="J311" s="2"/>
      <c r="K311" s="2"/>
      <c r="L311" s="2"/>
      <c r="O311" s="2"/>
      <c r="P311" s="2"/>
    </row>
    <row r="312">
      <c r="A312" s="2"/>
      <c r="B312" s="2"/>
      <c r="C312" s="2"/>
      <c r="E312" s="9"/>
      <c r="F312" s="9"/>
      <c r="G312" s="151"/>
      <c r="H312" s="9"/>
      <c r="I312" s="4"/>
      <c r="J312" s="2"/>
      <c r="K312" s="2"/>
      <c r="L312" s="2"/>
      <c r="O312" s="2"/>
      <c r="P312" s="2"/>
    </row>
    <row r="313">
      <c r="A313" s="2"/>
      <c r="B313" s="2"/>
      <c r="C313" s="2"/>
      <c r="E313" s="9"/>
      <c r="F313" s="9"/>
      <c r="G313" s="151"/>
      <c r="H313" s="9"/>
      <c r="I313" s="4"/>
      <c r="J313" s="2"/>
      <c r="K313" s="2"/>
      <c r="L313" s="2"/>
      <c r="O313" s="2"/>
      <c r="P313" s="2"/>
    </row>
    <row r="314">
      <c r="A314" s="2"/>
      <c r="B314" s="2"/>
      <c r="C314" s="2"/>
      <c r="E314" s="9"/>
      <c r="F314" s="9"/>
      <c r="G314" s="151"/>
      <c r="H314" s="9"/>
      <c r="I314" s="4"/>
      <c r="J314" s="2"/>
      <c r="K314" s="2"/>
      <c r="L314" s="2"/>
      <c r="O314" s="2"/>
      <c r="P314" s="2"/>
    </row>
    <row r="315">
      <c r="A315" s="2"/>
      <c r="B315" s="2"/>
      <c r="C315" s="2"/>
      <c r="E315" s="9"/>
      <c r="F315" s="9"/>
      <c r="G315" s="151"/>
      <c r="H315" s="9"/>
      <c r="I315" s="4"/>
      <c r="J315" s="2"/>
      <c r="K315" s="2"/>
      <c r="L315" s="2"/>
      <c r="O315" s="2"/>
      <c r="P315" s="2"/>
    </row>
    <row r="316">
      <c r="A316" s="2"/>
      <c r="B316" s="2"/>
      <c r="C316" s="2"/>
      <c r="E316" s="9"/>
      <c r="F316" s="9"/>
      <c r="G316" s="151"/>
      <c r="H316" s="9"/>
      <c r="I316" s="4"/>
      <c r="J316" s="2"/>
      <c r="K316" s="2"/>
      <c r="L316" s="2"/>
      <c r="O316" s="2"/>
      <c r="P316" s="2"/>
    </row>
    <row r="317">
      <c r="A317" s="2"/>
      <c r="B317" s="2"/>
      <c r="C317" s="2"/>
      <c r="E317" s="9"/>
      <c r="F317" s="9"/>
      <c r="G317" s="151"/>
      <c r="H317" s="9"/>
      <c r="I317" s="4"/>
      <c r="J317" s="2"/>
      <c r="K317" s="2"/>
      <c r="L317" s="2"/>
      <c r="O317" s="2"/>
      <c r="P317" s="2"/>
    </row>
    <row r="318">
      <c r="A318" s="2"/>
      <c r="B318" s="2"/>
      <c r="C318" s="2"/>
      <c r="E318" s="9"/>
      <c r="F318" s="9"/>
      <c r="G318" s="151"/>
      <c r="H318" s="9"/>
      <c r="I318" s="4"/>
      <c r="J318" s="2"/>
      <c r="K318" s="2"/>
      <c r="L318" s="2"/>
      <c r="O318" s="2"/>
      <c r="P318" s="2"/>
    </row>
    <row r="319">
      <c r="A319" s="2"/>
      <c r="B319" s="2"/>
      <c r="C319" s="2"/>
      <c r="E319" s="9"/>
      <c r="F319" s="9"/>
      <c r="G319" s="151"/>
      <c r="H319" s="9"/>
      <c r="I319" s="4"/>
      <c r="J319" s="2"/>
      <c r="K319" s="2"/>
      <c r="L319" s="2"/>
      <c r="O319" s="2"/>
      <c r="P319" s="2"/>
    </row>
    <row r="320">
      <c r="A320" s="2"/>
      <c r="B320" s="2"/>
      <c r="C320" s="2"/>
      <c r="E320" s="9"/>
      <c r="F320" s="9"/>
      <c r="G320" s="151"/>
      <c r="H320" s="9"/>
      <c r="I320" s="4"/>
      <c r="J320" s="2"/>
      <c r="K320" s="2"/>
      <c r="L320" s="2"/>
      <c r="O320" s="2"/>
      <c r="P320" s="2"/>
    </row>
    <row r="321">
      <c r="A321" s="2"/>
      <c r="B321" s="2"/>
      <c r="C321" s="2"/>
      <c r="E321" s="9"/>
      <c r="F321" s="9"/>
      <c r="G321" s="151"/>
      <c r="H321" s="9"/>
      <c r="I321" s="4"/>
      <c r="J321" s="2"/>
      <c r="K321" s="2"/>
      <c r="L321" s="2"/>
      <c r="O321" s="2"/>
      <c r="P321" s="2"/>
    </row>
    <row r="322">
      <c r="A322" s="2"/>
      <c r="B322" s="2"/>
      <c r="C322" s="2"/>
      <c r="E322" s="9"/>
      <c r="F322" s="9"/>
      <c r="G322" s="151"/>
      <c r="H322" s="9"/>
      <c r="I322" s="4"/>
      <c r="J322" s="2"/>
      <c r="K322" s="2"/>
      <c r="L322" s="2"/>
      <c r="O322" s="2"/>
      <c r="P322" s="2"/>
    </row>
    <row r="323">
      <c r="A323" s="2"/>
      <c r="B323" s="2"/>
      <c r="C323" s="2"/>
      <c r="E323" s="9"/>
      <c r="F323" s="9"/>
      <c r="G323" s="151"/>
      <c r="H323" s="9"/>
      <c r="I323" s="4"/>
      <c r="J323" s="2"/>
      <c r="K323" s="2"/>
      <c r="L323" s="2"/>
      <c r="O323" s="2"/>
      <c r="P323" s="2"/>
    </row>
    <row r="324">
      <c r="A324" s="2"/>
      <c r="B324" s="2"/>
      <c r="C324" s="2"/>
      <c r="E324" s="9"/>
      <c r="F324" s="9"/>
      <c r="G324" s="151"/>
      <c r="H324" s="9"/>
      <c r="I324" s="4"/>
      <c r="J324" s="2"/>
      <c r="K324" s="2"/>
      <c r="L324" s="2"/>
      <c r="O324" s="2"/>
      <c r="P324" s="2"/>
    </row>
    <row r="325">
      <c r="A325" s="2"/>
      <c r="B325" s="2"/>
      <c r="C325" s="2"/>
      <c r="E325" s="9"/>
      <c r="F325" s="9"/>
      <c r="G325" s="151"/>
      <c r="H325" s="9"/>
      <c r="I325" s="4"/>
      <c r="J325" s="2"/>
      <c r="K325" s="2"/>
      <c r="L325" s="2"/>
      <c r="O325" s="2"/>
      <c r="P325" s="2"/>
    </row>
    <row r="326">
      <c r="A326" s="2"/>
      <c r="B326" s="2"/>
      <c r="C326" s="2"/>
      <c r="E326" s="9"/>
      <c r="F326" s="9"/>
      <c r="G326" s="151"/>
      <c r="H326" s="9"/>
      <c r="I326" s="4"/>
      <c r="J326" s="2"/>
      <c r="K326" s="2"/>
      <c r="L326" s="2"/>
      <c r="O326" s="2"/>
      <c r="P326" s="2"/>
    </row>
    <row r="327">
      <c r="A327" s="2"/>
      <c r="B327" s="2"/>
      <c r="C327" s="2"/>
      <c r="E327" s="9"/>
      <c r="F327" s="9"/>
      <c r="G327" s="151"/>
      <c r="H327" s="9"/>
      <c r="I327" s="4"/>
      <c r="J327" s="2"/>
      <c r="K327" s="2"/>
      <c r="L327" s="2"/>
      <c r="O327" s="2"/>
      <c r="P327" s="2"/>
    </row>
    <row r="328">
      <c r="A328" s="2"/>
      <c r="B328" s="2"/>
      <c r="C328" s="2"/>
      <c r="E328" s="9"/>
      <c r="F328" s="9"/>
      <c r="G328" s="151"/>
      <c r="H328" s="9"/>
      <c r="I328" s="4"/>
      <c r="J328" s="2"/>
      <c r="K328" s="2"/>
      <c r="L328" s="2"/>
      <c r="O328" s="2"/>
      <c r="P328" s="2"/>
    </row>
    <row r="329">
      <c r="A329" s="2"/>
      <c r="B329" s="2"/>
      <c r="C329" s="2"/>
      <c r="E329" s="9"/>
      <c r="F329" s="9"/>
      <c r="G329" s="151"/>
      <c r="H329" s="9"/>
      <c r="I329" s="4"/>
      <c r="J329" s="2"/>
      <c r="K329" s="2"/>
      <c r="L329" s="2"/>
      <c r="O329" s="2"/>
      <c r="P329" s="2"/>
    </row>
    <row r="330">
      <c r="A330" s="2"/>
      <c r="B330" s="2"/>
      <c r="C330" s="2"/>
      <c r="E330" s="9"/>
      <c r="F330" s="9"/>
      <c r="G330" s="151"/>
      <c r="H330" s="9"/>
      <c r="I330" s="4"/>
      <c r="J330" s="2"/>
      <c r="K330" s="2"/>
      <c r="L330" s="2"/>
      <c r="O330" s="2"/>
      <c r="P330" s="2"/>
    </row>
    <row r="331">
      <c r="A331" s="2"/>
      <c r="B331" s="2"/>
      <c r="C331" s="2"/>
      <c r="E331" s="9"/>
      <c r="F331" s="9"/>
      <c r="G331" s="151"/>
      <c r="H331" s="9"/>
      <c r="I331" s="4"/>
      <c r="J331" s="2"/>
      <c r="K331" s="2"/>
      <c r="L331" s="2"/>
      <c r="O331" s="2"/>
      <c r="P331" s="2"/>
    </row>
    <row r="332">
      <c r="A332" s="2"/>
      <c r="B332" s="2"/>
      <c r="C332" s="2"/>
      <c r="E332" s="9"/>
      <c r="F332" s="9"/>
      <c r="G332" s="151"/>
      <c r="H332" s="9"/>
      <c r="I332" s="4"/>
      <c r="J332" s="2"/>
      <c r="K332" s="2"/>
      <c r="L332" s="2"/>
      <c r="O332" s="2"/>
      <c r="P332" s="2"/>
    </row>
    <row r="333">
      <c r="A333" s="2"/>
      <c r="B333" s="2"/>
      <c r="C333" s="2"/>
      <c r="E333" s="9"/>
      <c r="F333" s="9"/>
      <c r="G333" s="151"/>
      <c r="H333" s="9"/>
      <c r="I333" s="4"/>
      <c r="J333" s="2"/>
      <c r="K333" s="2"/>
      <c r="L333" s="2"/>
      <c r="O333" s="2"/>
      <c r="P333" s="2"/>
    </row>
    <row r="334">
      <c r="A334" s="2"/>
      <c r="B334" s="2"/>
      <c r="C334" s="2"/>
      <c r="E334" s="9"/>
      <c r="F334" s="9"/>
      <c r="G334" s="151"/>
      <c r="H334" s="9"/>
      <c r="I334" s="4"/>
      <c r="J334" s="2"/>
      <c r="K334" s="2"/>
      <c r="L334" s="2"/>
      <c r="O334" s="2"/>
      <c r="P334" s="2"/>
    </row>
    <row r="335">
      <c r="A335" s="2"/>
      <c r="B335" s="2"/>
      <c r="C335" s="2"/>
      <c r="E335" s="9"/>
      <c r="F335" s="9"/>
      <c r="G335" s="151"/>
      <c r="H335" s="9"/>
      <c r="I335" s="4"/>
      <c r="J335" s="2"/>
      <c r="K335" s="2"/>
      <c r="L335" s="2"/>
      <c r="O335" s="2"/>
      <c r="P335" s="2"/>
    </row>
    <row r="336">
      <c r="A336" s="2"/>
      <c r="B336" s="2"/>
      <c r="C336" s="2"/>
      <c r="E336" s="9"/>
      <c r="F336" s="9"/>
      <c r="G336" s="151"/>
      <c r="H336" s="9"/>
      <c r="I336" s="4"/>
      <c r="J336" s="2"/>
      <c r="K336" s="2"/>
      <c r="L336" s="2"/>
      <c r="O336" s="2"/>
      <c r="P336" s="2"/>
    </row>
    <row r="337">
      <c r="A337" s="2"/>
      <c r="B337" s="2"/>
      <c r="C337" s="2"/>
      <c r="E337" s="9"/>
      <c r="F337" s="9"/>
      <c r="G337" s="151"/>
      <c r="H337" s="9"/>
      <c r="I337" s="4"/>
      <c r="J337" s="2"/>
      <c r="K337" s="2"/>
      <c r="L337" s="2"/>
      <c r="O337" s="2"/>
      <c r="P337" s="2"/>
    </row>
    <row r="338">
      <c r="A338" s="2"/>
      <c r="B338" s="2"/>
      <c r="C338" s="2"/>
      <c r="E338" s="9"/>
      <c r="F338" s="9"/>
      <c r="G338" s="151"/>
      <c r="H338" s="9"/>
      <c r="I338" s="4"/>
      <c r="J338" s="2"/>
      <c r="K338" s="2"/>
      <c r="L338" s="2"/>
      <c r="O338" s="2"/>
      <c r="P338" s="2"/>
    </row>
    <row r="339">
      <c r="A339" s="2"/>
      <c r="B339" s="2"/>
      <c r="C339" s="2"/>
      <c r="E339" s="9"/>
      <c r="F339" s="9"/>
      <c r="G339" s="151"/>
      <c r="H339" s="9"/>
      <c r="I339" s="4"/>
      <c r="J339" s="2"/>
      <c r="K339" s="2"/>
      <c r="L339" s="2"/>
      <c r="O339" s="2"/>
      <c r="P339" s="2"/>
    </row>
    <row r="340">
      <c r="A340" s="2"/>
      <c r="B340" s="2"/>
      <c r="C340" s="2"/>
      <c r="E340" s="9"/>
      <c r="F340" s="9"/>
      <c r="G340" s="151"/>
      <c r="H340" s="9"/>
      <c r="I340" s="4"/>
      <c r="J340" s="2"/>
      <c r="K340" s="2"/>
      <c r="L340" s="2"/>
      <c r="O340" s="2"/>
      <c r="P340" s="2"/>
    </row>
    <row r="341">
      <c r="A341" s="2"/>
      <c r="B341" s="2"/>
      <c r="C341" s="2"/>
      <c r="E341" s="9"/>
      <c r="F341" s="9"/>
      <c r="G341" s="151"/>
      <c r="H341" s="9"/>
      <c r="I341" s="4"/>
      <c r="J341" s="2"/>
      <c r="K341" s="2"/>
      <c r="L341" s="2"/>
      <c r="O341" s="2"/>
      <c r="P341" s="2"/>
    </row>
    <row r="342">
      <c r="A342" s="2"/>
      <c r="B342" s="2"/>
      <c r="C342" s="2"/>
      <c r="E342" s="9"/>
      <c r="F342" s="9"/>
      <c r="G342" s="151"/>
      <c r="H342" s="9"/>
      <c r="I342" s="4"/>
      <c r="J342" s="2"/>
      <c r="K342" s="2"/>
      <c r="L342" s="2"/>
      <c r="O342" s="2"/>
      <c r="P342" s="2"/>
    </row>
    <row r="343">
      <c r="A343" s="2"/>
      <c r="B343" s="2"/>
      <c r="C343" s="2"/>
      <c r="E343" s="9"/>
      <c r="F343" s="9"/>
      <c r="G343" s="151"/>
      <c r="H343" s="9"/>
      <c r="I343" s="4"/>
      <c r="J343" s="2"/>
      <c r="K343" s="2"/>
      <c r="L343" s="2"/>
      <c r="O343" s="2"/>
      <c r="P343" s="2"/>
    </row>
    <row r="344">
      <c r="A344" s="2"/>
      <c r="B344" s="2"/>
      <c r="C344" s="2"/>
      <c r="E344" s="9"/>
      <c r="F344" s="9"/>
      <c r="G344" s="151"/>
      <c r="H344" s="9"/>
      <c r="I344" s="4"/>
      <c r="J344" s="2"/>
      <c r="K344" s="2"/>
      <c r="L344" s="2"/>
      <c r="O344" s="2"/>
      <c r="P344" s="2"/>
    </row>
    <row r="345">
      <c r="A345" s="2"/>
      <c r="B345" s="2"/>
      <c r="C345" s="2"/>
      <c r="E345" s="9"/>
      <c r="F345" s="9"/>
      <c r="G345" s="151"/>
      <c r="H345" s="9"/>
      <c r="I345" s="4"/>
      <c r="J345" s="2"/>
      <c r="K345" s="2"/>
      <c r="L345" s="2"/>
      <c r="O345" s="2"/>
      <c r="P345" s="2"/>
    </row>
    <row r="346">
      <c r="A346" s="2"/>
      <c r="B346" s="2"/>
      <c r="C346" s="2"/>
      <c r="E346" s="9"/>
      <c r="F346" s="9"/>
      <c r="G346" s="151"/>
      <c r="H346" s="9"/>
      <c r="I346" s="4"/>
      <c r="J346" s="2"/>
      <c r="K346" s="2"/>
      <c r="L346" s="2"/>
      <c r="O346" s="2"/>
      <c r="P346" s="2"/>
    </row>
    <row r="347">
      <c r="A347" s="2"/>
      <c r="B347" s="2"/>
      <c r="C347" s="2"/>
      <c r="E347" s="9"/>
      <c r="F347" s="9"/>
      <c r="G347" s="151"/>
      <c r="H347" s="9"/>
      <c r="I347" s="4"/>
      <c r="J347" s="2"/>
      <c r="K347" s="2"/>
      <c r="L347" s="2"/>
      <c r="O347" s="2"/>
      <c r="P347" s="2"/>
    </row>
    <row r="348">
      <c r="A348" s="2"/>
      <c r="B348" s="2"/>
      <c r="C348" s="2"/>
      <c r="E348" s="9"/>
      <c r="F348" s="9"/>
      <c r="G348" s="151"/>
      <c r="H348" s="9"/>
      <c r="I348" s="4"/>
      <c r="J348" s="2"/>
      <c r="K348" s="2"/>
      <c r="L348" s="2"/>
      <c r="O348" s="2"/>
      <c r="P348" s="2"/>
    </row>
    <row r="349">
      <c r="A349" s="2"/>
      <c r="B349" s="2"/>
      <c r="C349" s="2"/>
      <c r="E349" s="9"/>
      <c r="F349" s="9"/>
      <c r="G349" s="151"/>
      <c r="H349" s="9"/>
      <c r="I349" s="4"/>
      <c r="J349" s="2"/>
      <c r="K349" s="2"/>
      <c r="L349" s="2"/>
      <c r="O349" s="2"/>
      <c r="P349" s="2"/>
    </row>
    <row r="350">
      <c r="A350" s="2"/>
      <c r="B350" s="2"/>
      <c r="C350" s="2"/>
      <c r="E350" s="9"/>
      <c r="F350" s="9"/>
      <c r="G350" s="151"/>
      <c r="H350" s="9"/>
      <c r="I350" s="4"/>
      <c r="J350" s="2"/>
      <c r="K350" s="2"/>
      <c r="L350" s="2"/>
      <c r="O350" s="2"/>
      <c r="P350" s="2"/>
    </row>
    <row r="351">
      <c r="A351" s="2"/>
      <c r="B351" s="2"/>
      <c r="C351" s="2"/>
      <c r="E351" s="9"/>
      <c r="F351" s="9"/>
      <c r="G351" s="151"/>
      <c r="H351" s="9"/>
      <c r="I351" s="4"/>
      <c r="J351" s="2"/>
      <c r="K351" s="2"/>
      <c r="L351" s="2"/>
      <c r="O351" s="2"/>
      <c r="P351" s="2"/>
    </row>
    <row r="352">
      <c r="A352" s="2"/>
      <c r="B352" s="2"/>
      <c r="C352" s="2"/>
      <c r="E352" s="9"/>
      <c r="F352" s="9"/>
      <c r="G352" s="151"/>
      <c r="H352" s="9"/>
      <c r="I352" s="4"/>
      <c r="J352" s="2"/>
      <c r="K352" s="2"/>
      <c r="L352" s="2"/>
      <c r="O352" s="2"/>
      <c r="P352" s="2"/>
    </row>
    <row r="353">
      <c r="A353" s="2"/>
      <c r="B353" s="2"/>
      <c r="C353" s="2"/>
      <c r="E353" s="9"/>
      <c r="F353" s="9"/>
      <c r="G353" s="151"/>
      <c r="H353" s="9"/>
      <c r="I353" s="4"/>
      <c r="J353" s="2"/>
      <c r="K353" s="2"/>
      <c r="L353" s="2"/>
      <c r="O353" s="2"/>
      <c r="P353" s="2"/>
    </row>
    <row r="354">
      <c r="A354" s="2"/>
      <c r="B354" s="2"/>
      <c r="C354" s="2"/>
      <c r="E354" s="9"/>
      <c r="F354" s="9"/>
      <c r="G354" s="151"/>
      <c r="H354" s="9"/>
      <c r="I354" s="4"/>
      <c r="J354" s="2"/>
      <c r="K354" s="2"/>
      <c r="L354" s="2"/>
      <c r="O354" s="2"/>
      <c r="P354" s="2"/>
    </row>
    <row r="355">
      <c r="A355" s="2"/>
      <c r="B355" s="2"/>
      <c r="C355" s="2"/>
      <c r="E355" s="9"/>
      <c r="F355" s="9"/>
      <c r="G355" s="151"/>
      <c r="H355" s="9"/>
      <c r="I355" s="4"/>
      <c r="J355" s="2"/>
      <c r="K355" s="2"/>
      <c r="L355" s="2"/>
      <c r="O355" s="2"/>
      <c r="P355" s="2"/>
    </row>
    <row r="356">
      <c r="A356" s="2"/>
      <c r="B356" s="2"/>
      <c r="C356" s="2"/>
      <c r="E356" s="9"/>
      <c r="F356" s="9"/>
      <c r="G356" s="151"/>
      <c r="H356" s="9"/>
      <c r="I356" s="4"/>
      <c r="J356" s="2"/>
      <c r="K356" s="2"/>
      <c r="L356" s="2"/>
      <c r="O356" s="2"/>
      <c r="P356" s="2"/>
    </row>
    <row r="357">
      <c r="A357" s="2"/>
      <c r="B357" s="2"/>
      <c r="C357" s="2"/>
      <c r="E357" s="9"/>
      <c r="F357" s="9"/>
      <c r="G357" s="151"/>
      <c r="H357" s="9"/>
      <c r="I357" s="4"/>
      <c r="J357" s="2"/>
      <c r="K357" s="2"/>
      <c r="L357" s="2"/>
      <c r="O357" s="2"/>
      <c r="P357" s="2"/>
    </row>
    <row r="358">
      <c r="A358" s="2"/>
      <c r="B358" s="2"/>
      <c r="C358" s="2"/>
      <c r="E358" s="9"/>
      <c r="F358" s="9"/>
      <c r="G358" s="151"/>
      <c r="H358" s="9"/>
      <c r="I358" s="4"/>
      <c r="J358" s="2"/>
      <c r="K358" s="2"/>
      <c r="L358" s="2"/>
      <c r="O358" s="2"/>
      <c r="P358" s="2"/>
    </row>
    <row r="359">
      <c r="A359" s="2"/>
      <c r="B359" s="2"/>
      <c r="C359" s="2"/>
      <c r="E359" s="9"/>
      <c r="F359" s="9"/>
      <c r="G359" s="151"/>
      <c r="H359" s="9"/>
      <c r="I359" s="4"/>
      <c r="J359" s="2"/>
      <c r="K359" s="2"/>
      <c r="L359" s="2"/>
      <c r="O359" s="2"/>
      <c r="P359" s="2"/>
    </row>
    <row r="360">
      <c r="A360" s="2"/>
      <c r="B360" s="2"/>
      <c r="C360" s="2"/>
      <c r="E360" s="9"/>
      <c r="F360" s="9"/>
      <c r="G360" s="151"/>
      <c r="H360" s="9"/>
      <c r="I360" s="4"/>
      <c r="J360" s="2"/>
      <c r="K360" s="2"/>
      <c r="L360" s="2"/>
      <c r="O360" s="2"/>
      <c r="P360" s="2"/>
    </row>
    <row r="361">
      <c r="A361" s="2"/>
      <c r="B361" s="2"/>
      <c r="C361" s="2"/>
      <c r="E361" s="9"/>
      <c r="F361" s="9"/>
      <c r="G361" s="151"/>
      <c r="H361" s="9"/>
      <c r="I361" s="4"/>
      <c r="J361" s="2"/>
      <c r="K361" s="2"/>
      <c r="L361" s="2"/>
      <c r="O361" s="2"/>
      <c r="P361" s="2"/>
    </row>
    <row r="362">
      <c r="A362" s="2"/>
      <c r="B362" s="2"/>
      <c r="C362" s="2"/>
      <c r="E362" s="9"/>
      <c r="F362" s="9"/>
      <c r="G362" s="151"/>
      <c r="H362" s="9"/>
      <c r="I362" s="4"/>
      <c r="J362" s="2"/>
      <c r="K362" s="2"/>
      <c r="L362" s="2"/>
      <c r="O362" s="2"/>
      <c r="P362" s="2"/>
    </row>
    <row r="363">
      <c r="A363" s="2"/>
      <c r="B363" s="2"/>
      <c r="C363" s="2"/>
      <c r="E363" s="9"/>
      <c r="F363" s="9"/>
      <c r="G363" s="151"/>
      <c r="H363" s="9"/>
      <c r="I363" s="4"/>
      <c r="J363" s="2"/>
      <c r="K363" s="2"/>
      <c r="L363" s="2"/>
      <c r="O363" s="2"/>
      <c r="P363" s="2"/>
    </row>
    <row r="364">
      <c r="A364" s="2"/>
      <c r="B364" s="2"/>
      <c r="C364" s="2"/>
      <c r="E364" s="9"/>
      <c r="F364" s="9"/>
      <c r="G364" s="151"/>
      <c r="H364" s="9"/>
      <c r="I364" s="4"/>
      <c r="J364" s="2"/>
      <c r="K364" s="2"/>
      <c r="L364" s="2"/>
      <c r="O364" s="2"/>
      <c r="P364" s="2"/>
    </row>
    <row r="365">
      <c r="A365" s="2"/>
      <c r="B365" s="2"/>
      <c r="C365" s="2"/>
      <c r="E365" s="9"/>
      <c r="F365" s="9"/>
      <c r="G365" s="151"/>
      <c r="H365" s="9"/>
      <c r="I365" s="4"/>
      <c r="J365" s="2"/>
      <c r="K365" s="2"/>
      <c r="L365" s="2"/>
      <c r="O365" s="2"/>
      <c r="P365" s="2"/>
    </row>
    <row r="366">
      <c r="A366" s="2"/>
      <c r="B366" s="2"/>
      <c r="C366" s="2"/>
      <c r="E366" s="9"/>
      <c r="F366" s="9"/>
      <c r="G366" s="151"/>
      <c r="H366" s="9"/>
      <c r="I366" s="4"/>
      <c r="J366" s="2"/>
      <c r="K366" s="2"/>
      <c r="L366" s="2"/>
      <c r="O366" s="2"/>
      <c r="P366" s="2"/>
    </row>
    <row r="367">
      <c r="A367" s="2"/>
      <c r="B367" s="2"/>
      <c r="C367" s="2"/>
      <c r="E367" s="9"/>
      <c r="F367" s="9"/>
      <c r="G367" s="151"/>
      <c r="H367" s="9"/>
      <c r="I367" s="4"/>
      <c r="J367" s="2"/>
      <c r="K367" s="2"/>
      <c r="L367" s="2"/>
      <c r="O367" s="2"/>
      <c r="P367" s="2"/>
    </row>
    <row r="368">
      <c r="A368" s="2"/>
      <c r="B368" s="2"/>
      <c r="C368" s="2"/>
      <c r="E368" s="9"/>
      <c r="F368" s="9"/>
      <c r="G368" s="151"/>
      <c r="H368" s="9"/>
      <c r="I368" s="4"/>
      <c r="J368" s="2"/>
      <c r="K368" s="2"/>
      <c r="L368" s="2"/>
      <c r="O368" s="2"/>
      <c r="P368" s="2"/>
    </row>
    <row r="369">
      <c r="A369" s="2"/>
      <c r="B369" s="2"/>
      <c r="C369" s="2"/>
      <c r="E369" s="9"/>
      <c r="F369" s="9"/>
      <c r="G369" s="151"/>
      <c r="H369" s="9"/>
      <c r="I369" s="4"/>
      <c r="J369" s="2"/>
      <c r="K369" s="2"/>
      <c r="L369" s="2"/>
      <c r="O369" s="2"/>
      <c r="P369" s="2"/>
    </row>
    <row r="370">
      <c r="A370" s="2"/>
      <c r="B370" s="2"/>
      <c r="C370" s="2"/>
      <c r="E370" s="9"/>
      <c r="F370" s="9"/>
      <c r="G370" s="151"/>
      <c r="H370" s="9"/>
      <c r="I370" s="4"/>
      <c r="J370" s="2"/>
      <c r="K370" s="2"/>
      <c r="L370" s="2"/>
      <c r="O370" s="2"/>
      <c r="P370" s="2"/>
    </row>
    <row r="371">
      <c r="A371" s="2"/>
      <c r="B371" s="2"/>
      <c r="C371" s="2"/>
      <c r="E371" s="9"/>
      <c r="F371" s="9"/>
      <c r="G371" s="151"/>
      <c r="H371" s="9"/>
      <c r="I371" s="4"/>
      <c r="J371" s="2"/>
      <c r="K371" s="2"/>
      <c r="L371" s="2"/>
      <c r="O371" s="2"/>
      <c r="P371" s="2"/>
    </row>
    <row r="372">
      <c r="A372" s="2"/>
      <c r="B372" s="2"/>
      <c r="C372" s="2"/>
      <c r="E372" s="9"/>
      <c r="F372" s="9"/>
      <c r="G372" s="151"/>
      <c r="H372" s="9"/>
      <c r="I372" s="4"/>
      <c r="J372" s="2"/>
      <c r="K372" s="2"/>
      <c r="L372" s="2"/>
      <c r="O372" s="2"/>
      <c r="P372" s="2"/>
    </row>
    <row r="373">
      <c r="A373" s="2"/>
      <c r="B373" s="2"/>
      <c r="C373" s="2"/>
      <c r="E373" s="9"/>
      <c r="F373" s="9"/>
      <c r="G373" s="151"/>
      <c r="H373" s="9"/>
      <c r="I373" s="4"/>
      <c r="J373" s="2"/>
      <c r="K373" s="2"/>
      <c r="L373" s="2"/>
      <c r="O373" s="2"/>
      <c r="P373" s="2"/>
    </row>
    <row r="374">
      <c r="A374" s="2"/>
      <c r="B374" s="2"/>
      <c r="C374" s="2"/>
      <c r="E374" s="9"/>
      <c r="F374" s="9"/>
      <c r="G374" s="151"/>
      <c r="H374" s="9"/>
      <c r="I374" s="4"/>
      <c r="J374" s="2"/>
      <c r="K374" s="2"/>
      <c r="L374" s="2"/>
      <c r="O374" s="2"/>
      <c r="P374" s="2"/>
    </row>
    <row r="375">
      <c r="A375" s="2"/>
      <c r="B375" s="2"/>
      <c r="C375" s="2"/>
      <c r="E375" s="9"/>
      <c r="F375" s="9"/>
      <c r="G375" s="151"/>
      <c r="H375" s="9"/>
      <c r="I375" s="4"/>
      <c r="J375" s="2"/>
      <c r="K375" s="2"/>
      <c r="L375" s="2"/>
      <c r="O375" s="2"/>
      <c r="P375" s="2"/>
    </row>
    <row r="376">
      <c r="A376" s="2"/>
      <c r="B376" s="2"/>
      <c r="C376" s="2"/>
      <c r="E376" s="9"/>
      <c r="F376" s="9"/>
      <c r="G376" s="151"/>
      <c r="H376" s="9"/>
      <c r="I376" s="4"/>
      <c r="J376" s="2"/>
      <c r="K376" s="2"/>
      <c r="L376" s="2"/>
      <c r="O376" s="2"/>
      <c r="P376" s="2"/>
    </row>
    <row r="377">
      <c r="A377" s="2"/>
      <c r="B377" s="2"/>
      <c r="C377" s="2"/>
      <c r="E377" s="9"/>
      <c r="F377" s="9"/>
      <c r="G377" s="151"/>
      <c r="H377" s="9"/>
      <c r="I377" s="4"/>
      <c r="J377" s="2"/>
      <c r="K377" s="2"/>
      <c r="L377" s="2"/>
      <c r="O377" s="2"/>
      <c r="P377" s="2"/>
    </row>
    <row r="378">
      <c r="A378" s="2"/>
      <c r="B378" s="2"/>
      <c r="C378" s="2"/>
      <c r="E378" s="9"/>
      <c r="F378" s="9"/>
      <c r="G378" s="151"/>
      <c r="H378" s="9"/>
      <c r="I378" s="4"/>
      <c r="J378" s="2"/>
      <c r="K378" s="2"/>
      <c r="L378" s="2"/>
      <c r="O378" s="2"/>
      <c r="P378" s="2"/>
    </row>
    <row r="379">
      <c r="A379" s="2"/>
      <c r="B379" s="2"/>
      <c r="C379" s="2"/>
      <c r="E379" s="9"/>
      <c r="F379" s="9"/>
      <c r="G379" s="151"/>
      <c r="H379" s="9"/>
      <c r="I379" s="4"/>
      <c r="J379" s="2"/>
      <c r="K379" s="2"/>
      <c r="L379" s="2"/>
      <c r="O379" s="2"/>
      <c r="P379" s="2"/>
    </row>
    <row r="380">
      <c r="A380" s="2"/>
      <c r="B380" s="2"/>
      <c r="C380" s="2"/>
      <c r="E380" s="9"/>
      <c r="F380" s="9"/>
      <c r="G380" s="151"/>
      <c r="H380" s="9"/>
      <c r="I380" s="4"/>
      <c r="J380" s="2"/>
      <c r="K380" s="2"/>
      <c r="L380" s="2"/>
      <c r="O380" s="2"/>
      <c r="P380" s="2"/>
    </row>
    <row r="381">
      <c r="A381" s="2"/>
      <c r="B381" s="2"/>
      <c r="C381" s="2"/>
      <c r="E381" s="9"/>
      <c r="F381" s="9"/>
      <c r="G381" s="151"/>
      <c r="H381" s="9"/>
      <c r="I381" s="4"/>
      <c r="J381" s="2"/>
      <c r="K381" s="2"/>
      <c r="L381" s="2"/>
      <c r="O381" s="2"/>
      <c r="P381" s="2"/>
    </row>
    <row r="382">
      <c r="A382" s="2"/>
      <c r="B382" s="2"/>
      <c r="C382" s="2"/>
      <c r="E382" s="9"/>
      <c r="F382" s="9"/>
      <c r="G382" s="151"/>
      <c r="H382" s="9"/>
      <c r="I382" s="4"/>
      <c r="J382" s="2"/>
      <c r="K382" s="2"/>
      <c r="L382" s="2"/>
      <c r="O382" s="2"/>
      <c r="P382" s="2"/>
    </row>
    <row r="383">
      <c r="A383" s="2"/>
      <c r="B383" s="2"/>
      <c r="C383" s="2"/>
      <c r="E383" s="9"/>
      <c r="F383" s="9"/>
      <c r="G383" s="151"/>
      <c r="H383" s="9"/>
      <c r="I383" s="4"/>
      <c r="J383" s="2"/>
      <c r="K383" s="2"/>
      <c r="L383" s="2"/>
      <c r="O383" s="2"/>
      <c r="P383" s="2"/>
    </row>
    <row r="384">
      <c r="A384" s="2"/>
      <c r="B384" s="2"/>
      <c r="C384" s="2"/>
      <c r="E384" s="9"/>
      <c r="F384" s="9"/>
      <c r="G384" s="151"/>
      <c r="H384" s="9"/>
      <c r="I384" s="4"/>
      <c r="J384" s="2"/>
      <c r="K384" s="2"/>
      <c r="L384" s="2"/>
      <c r="O384" s="2"/>
      <c r="P384" s="2"/>
    </row>
    <row r="385">
      <c r="A385" s="2"/>
      <c r="B385" s="2"/>
      <c r="C385" s="2"/>
      <c r="E385" s="9"/>
      <c r="F385" s="9"/>
      <c r="G385" s="151"/>
      <c r="H385" s="9"/>
      <c r="I385" s="4"/>
      <c r="J385" s="2"/>
      <c r="K385" s="2"/>
      <c r="L385" s="2"/>
      <c r="O385" s="2"/>
      <c r="P385" s="2"/>
    </row>
    <row r="386">
      <c r="A386" s="2"/>
      <c r="B386" s="2"/>
      <c r="C386" s="2"/>
      <c r="E386" s="9"/>
      <c r="F386" s="9"/>
      <c r="G386" s="151"/>
      <c r="H386" s="9"/>
      <c r="I386" s="4"/>
      <c r="J386" s="2"/>
      <c r="K386" s="2"/>
      <c r="L386" s="2"/>
      <c r="O386" s="2"/>
      <c r="P386" s="2"/>
    </row>
    <row r="387">
      <c r="A387" s="2"/>
      <c r="B387" s="2"/>
      <c r="C387" s="2"/>
      <c r="E387" s="9"/>
      <c r="F387" s="9"/>
      <c r="G387" s="151"/>
      <c r="H387" s="9"/>
      <c r="I387" s="4"/>
      <c r="J387" s="2"/>
      <c r="K387" s="2"/>
      <c r="L387" s="2"/>
      <c r="O387" s="2"/>
      <c r="P387" s="2"/>
    </row>
    <row r="388">
      <c r="A388" s="2"/>
      <c r="B388" s="2"/>
      <c r="C388" s="2"/>
      <c r="E388" s="9"/>
      <c r="F388" s="9"/>
      <c r="G388" s="151"/>
      <c r="H388" s="9"/>
      <c r="I388" s="4"/>
      <c r="J388" s="2"/>
      <c r="K388" s="2"/>
      <c r="L388" s="2"/>
      <c r="O388" s="2"/>
      <c r="P388" s="2"/>
    </row>
    <row r="389">
      <c r="A389" s="2"/>
      <c r="B389" s="2"/>
      <c r="C389" s="2"/>
      <c r="E389" s="9"/>
      <c r="F389" s="9"/>
      <c r="G389" s="151"/>
      <c r="H389" s="9"/>
      <c r="I389" s="4"/>
      <c r="J389" s="2"/>
      <c r="K389" s="2"/>
      <c r="L389" s="2"/>
      <c r="O389" s="2"/>
      <c r="P389" s="2"/>
    </row>
    <row r="390">
      <c r="A390" s="2"/>
      <c r="B390" s="2"/>
      <c r="C390" s="2"/>
      <c r="E390" s="9"/>
      <c r="F390" s="9"/>
      <c r="G390" s="151"/>
      <c r="H390" s="9"/>
      <c r="I390" s="4"/>
      <c r="J390" s="2"/>
      <c r="K390" s="2"/>
      <c r="L390" s="2"/>
      <c r="O390" s="2"/>
      <c r="P390" s="2"/>
    </row>
    <row r="391">
      <c r="A391" s="2"/>
      <c r="B391" s="2"/>
      <c r="C391" s="2"/>
      <c r="E391" s="9"/>
      <c r="F391" s="9"/>
      <c r="G391" s="151"/>
      <c r="H391" s="9"/>
      <c r="I391" s="4"/>
      <c r="J391" s="2"/>
      <c r="K391" s="2"/>
      <c r="L391" s="2"/>
      <c r="O391" s="2"/>
      <c r="P391" s="2"/>
    </row>
    <row r="392">
      <c r="A392" s="2"/>
      <c r="B392" s="2"/>
      <c r="C392" s="2"/>
      <c r="E392" s="9"/>
      <c r="F392" s="9"/>
      <c r="G392" s="151"/>
      <c r="H392" s="9"/>
      <c r="I392" s="4"/>
      <c r="J392" s="2"/>
      <c r="K392" s="2"/>
      <c r="L392" s="2"/>
      <c r="O392" s="2"/>
      <c r="P392" s="2"/>
    </row>
    <row r="393">
      <c r="A393" s="2"/>
      <c r="B393" s="2"/>
      <c r="C393" s="2"/>
      <c r="E393" s="9"/>
      <c r="F393" s="9"/>
      <c r="G393" s="151"/>
      <c r="H393" s="9"/>
      <c r="I393" s="4"/>
      <c r="J393" s="2"/>
      <c r="K393" s="2"/>
      <c r="L393" s="2"/>
      <c r="O393" s="2"/>
      <c r="P393" s="2"/>
    </row>
    <row r="394">
      <c r="A394" s="2"/>
      <c r="B394" s="2"/>
      <c r="C394" s="2"/>
      <c r="E394" s="9"/>
      <c r="F394" s="9"/>
      <c r="G394" s="151"/>
      <c r="H394" s="9"/>
      <c r="I394" s="4"/>
      <c r="J394" s="2"/>
      <c r="K394" s="2"/>
      <c r="L394" s="2"/>
      <c r="O394" s="2"/>
      <c r="P394" s="2"/>
    </row>
    <row r="395">
      <c r="A395" s="2"/>
      <c r="B395" s="2"/>
      <c r="C395" s="2"/>
      <c r="E395" s="9"/>
      <c r="F395" s="9"/>
      <c r="G395" s="151"/>
      <c r="H395" s="9"/>
      <c r="I395" s="4"/>
      <c r="J395" s="2"/>
      <c r="K395" s="2"/>
      <c r="L395" s="2"/>
      <c r="O395" s="2"/>
      <c r="P395" s="2"/>
    </row>
    <row r="396">
      <c r="A396" s="2"/>
      <c r="B396" s="2"/>
      <c r="C396" s="2"/>
      <c r="E396" s="9"/>
      <c r="F396" s="9"/>
      <c r="G396" s="151"/>
      <c r="H396" s="9"/>
      <c r="I396" s="4"/>
      <c r="J396" s="2"/>
      <c r="K396" s="2"/>
      <c r="L396" s="2"/>
      <c r="O396" s="2"/>
      <c r="P396" s="2"/>
    </row>
    <row r="397">
      <c r="A397" s="2"/>
      <c r="B397" s="2"/>
      <c r="C397" s="2"/>
      <c r="E397" s="9"/>
      <c r="F397" s="9"/>
      <c r="G397" s="151"/>
      <c r="H397" s="9"/>
      <c r="I397" s="4"/>
      <c r="J397" s="2"/>
      <c r="K397" s="2"/>
      <c r="L397" s="2"/>
      <c r="O397" s="2"/>
      <c r="P397" s="2"/>
    </row>
    <row r="398">
      <c r="A398" s="2"/>
      <c r="B398" s="2"/>
      <c r="C398" s="2"/>
      <c r="E398" s="9"/>
      <c r="F398" s="9"/>
      <c r="G398" s="151"/>
      <c r="H398" s="9"/>
      <c r="I398" s="4"/>
      <c r="J398" s="2"/>
      <c r="K398" s="2"/>
      <c r="L398" s="2"/>
      <c r="O398" s="2"/>
      <c r="P398" s="2"/>
    </row>
    <row r="399">
      <c r="A399" s="2"/>
      <c r="B399" s="2"/>
      <c r="C399" s="2"/>
      <c r="E399" s="9"/>
      <c r="F399" s="9"/>
      <c r="G399" s="151"/>
      <c r="H399" s="9"/>
      <c r="I399" s="4"/>
      <c r="J399" s="2"/>
      <c r="K399" s="2"/>
      <c r="L399" s="2"/>
      <c r="O399" s="2"/>
      <c r="P399" s="2"/>
    </row>
    <row r="400">
      <c r="A400" s="2"/>
      <c r="B400" s="2"/>
      <c r="C400" s="2"/>
      <c r="E400" s="9"/>
      <c r="F400" s="9"/>
      <c r="G400" s="151"/>
      <c r="H400" s="9"/>
      <c r="I400" s="4"/>
      <c r="J400" s="2"/>
      <c r="K400" s="2"/>
      <c r="L400" s="2"/>
      <c r="O400" s="2"/>
      <c r="P400" s="2"/>
    </row>
    <row r="401">
      <c r="A401" s="2"/>
      <c r="B401" s="2"/>
      <c r="C401" s="2"/>
      <c r="E401" s="9"/>
      <c r="F401" s="9"/>
      <c r="G401" s="151"/>
      <c r="H401" s="9"/>
      <c r="I401" s="4"/>
      <c r="J401" s="2"/>
      <c r="K401" s="2"/>
      <c r="L401" s="2"/>
      <c r="O401" s="2"/>
      <c r="P401" s="2"/>
    </row>
    <row r="402">
      <c r="A402" s="2"/>
      <c r="B402" s="2"/>
      <c r="C402" s="2"/>
      <c r="E402" s="9"/>
      <c r="F402" s="9"/>
      <c r="G402" s="151"/>
      <c r="H402" s="9"/>
      <c r="I402" s="4"/>
      <c r="J402" s="2"/>
      <c r="K402" s="2"/>
      <c r="L402" s="2"/>
      <c r="O402" s="2"/>
      <c r="P402" s="2"/>
    </row>
    <row r="403">
      <c r="A403" s="2"/>
      <c r="B403" s="2"/>
      <c r="C403" s="2"/>
      <c r="E403" s="9"/>
      <c r="F403" s="9"/>
      <c r="G403" s="151"/>
      <c r="H403" s="9"/>
      <c r="I403" s="4"/>
      <c r="J403" s="2"/>
      <c r="K403" s="2"/>
      <c r="L403" s="2"/>
      <c r="O403" s="2"/>
      <c r="P403" s="2"/>
    </row>
    <row r="404">
      <c r="A404" s="2"/>
      <c r="B404" s="2"/>
      <c r="C404" s="2"/>
      <c r="E404" s="9"/>
      <c r="F404" s="9"/>
      <c r="G404" s="151"/>
      <c r="H404" s="9"/>
      <c r="I404" s="4"/>
      <c r="J404" s="2"/>
      <c r="K404" s="2"/>
      <c r="L404" s="2"/>
      <c r="O404" s="2"/>
      <c r="P404" s="2"/>
    </row>
    <row r="405">
      <c r="A405" s="2"/>
      <c r="B405" s="2"/>
      <c r="C405" s="2"/>
      <c r="E405" s="9"/>
      <c r="F405" s="9"/>
      <c r="G405" s="151"/>
      <c r="H405" s="9"/>
      <c r="I405" s="4"/>
      <c r="J405" s="2"/>
      <c r="K405" s="2"/>
      <c r="L405" s="2"/>
      <c r="O405" s="2"/>
      <c r="P405" s="2"/>
    </row>
    <row r="406">
      <c r="A406" s="2"/>
      <c r="B406" s="2"/>
      <c r="C406" s="2"/>
      <c r="E406" s="9"/>
      <c r="F406" s="9"/>
      <c r="G406" s="151"/>
      <c r="H406" s="9"/>
      <c r="I406" s="4"/>
      <c r="J406" s="2"/>
      <c r="K406" s="2"/>
      <c r="L406" s="2"/>
      <c r="O406" s="2"/>
      <c r="P406" s="2"/>
    </row>
    <row r="407">
      <c r="A407" s="2"/>
      <c r="B407" s="2"/>
      <c r="C407" s="2"/>
      <c r="E407" s="9"/>
      <c r="F407" s="9"/>
      <c r="G407" s="151"/>
      <c r="H407" s="9"/>
      <c r="I407" s="4"/>
      <c r="J407" s="2"/>
      <c r="K407" s="2"/>
      <c r="L407" s="2"/>
      <c r="O407" s="2"/>
      <c r="P407" s="2"/>
    </row>
    <row r="408">
      <c r="A408" s="2"/>
      <c r="B408" s="2"/>
      <c r="C408" s="2"/>
      <c r="E408" s="9"/>
      <c r="F408" s="9"/>
      <c r="G408" s="151"/>
      <c r="H408" s="9"/>
      <c r="I408" s="4"/>
      <c r="J408" s="2"/>
      <c r="K408" s="2"/>
      <c r="L408" s="2"/>
      <c r="O408" s="2"/>
      <c r="P408" s="2"/>
    </row>
    <row r="409">
      <c r="A409" s="2"/>
      <c r="B409" s="2"/>
      <c r="C409" s="2"/>
      <c r="E409" s="9"/>
      <c r="F409" s="9"/>
      <c r="G409" s="151"/>
      <c r="H409" s="9"/>
      <c r="I409" s="4"/>
      <c r="J409" s="2"/>
      <c r="K409" s="2"/>
      <c r="L409" s="2"/>
      <c r="O409" s="2"/>
      <c r="P409" s="2"/>
    </row>
    <row r="410">
      <c r="A410" s="2"/>
      <c r="B410" s="2"/>
      <c r="C410" s="2"/>
      <c r="E410" s="9"/>
      <c r="F410" s="9"/>
      <c r="G410" s="151"/>
      <c r="H410" s="9"/>
      <c r="I410" s="4"/>
      <c r="J410" s="2"/>
      <c r="K410" s="2"/>
      <c r="L410" s="2"/>
      <c r="O410" s="2"/>
      <c r="P410" s="2"/>
    </row>
    <row r="411">
      <c r="A411" s="2"/>
      <c r="B411" s="2"/>
      <c r="C411" s="2"/>
      <c r="E411" s="9"/>
      <c r="F411" s="9"/>
      <c r="G411" s="151"/>
      <c r="H411" s="9"/>
      <c r="I411" s="4"/>
      <c r="J411" s="2"/>
      <c r="K411" s="2"/>
      <c r="L411" s="2"/>
      <c r="O411" s="2"/>
      <c r="P411" s="2"/>
    </row>
    <row r="412">
      <c r="A412" s="2"/>
      <c r="B412" s="2"/>
      <c r="C412" s="2"/>
      <c r="E412" s="9"/>
      <c r="F412" s="9"/>
      <c r="G412" s="151"/>
      <c r="H412" s="9"/>
      <c r="I412" s="4"/>
      <c r="J412" s="2"/>
      <c r="K412" s="2"/>
      <c r="L412" s="2"/>
      <c r="O412" s="2"/>
      <c r="P412" s="2"/>
    </row>
    <row r="413">
      <c r="A413" s="2"/>
      <c r="B413" s="2"/>
      <c r="C413" s="2"/>
      <c r="E413" s="9"/>
      <c r="F413" s="9"/>
      <c r="G413" s="151"/>
      <c r="H413" s="9"/>
      <c r="I413" s="4"/>
      <c r="J413" s="2"/>
      <c r="K413" s="2"/>
      <c r="L413" s="2"/>
      <c r="O413" s="2"/>
      <c r="P413" s="2"/>
    </row>
    <row r="414">
      <c r="A414" s="2"/>
      <c r="B414" s="2"/>
      <c r="C414" s="2"/>
      <c r="E414" s="9"/>
      <c r="F414" s="9"/>
      <c r="G414" s="151"/>
      <c r="H414" s="9"/>
      <c r="I414" s="4"/>
      <c r="J414" s="2"/>
      <c r="K414" s="2"/>
      <c r="L414" s="2"/>
      <c r="O414" s="2"/>
      <c r="P414" s="2"/>
    </row>
    <row r="415">
      <c r="A415" s="2"/>
      <c r="B415" s="2"/>
      <c r="C415" s="2"/>
      <c r="E415" s="9"/>
      <c r="F415" s="9"/>
      <c r="G415" s="151"/>
      <c r="H415" s="9"/>
      <c r="I415" s="4"/>
      <c r="J415" s="2"/>
      <c r="K415" s="2"/>
      <c r="L415" s="2"/>
      <c r="O415" s="2"/>
      <c r="P415" s="2"/>
    </row>
    <row r="416">
      <c r="A416" s="2"/>
      <c r="B416" s="2"/>
      <c r="C416" s="2"/>
      <c r="E416" s="9"/>
      <c r="F416" s="9"/>
      <c r="G416" s="151"/>
      <c r="H416" s="9"/>
      <c r="I416" s="4"/>
      <c r="J416" s="2"/>
      <c r="K416" s="2"/>
      <c r="L416" s="2"/>
      <c r="O416" s="2"/>
      <c r="P416" s="2"/>
    </row>
    <row r="417">
      <c r="A417" s="2"/>
      <c r="B417" s="2"/>
      <c r="C417" s="2"/>
      <c r="E417" s="9"/>
      <c r="F417" s="9"/>
      <c r="G417" s="151"/>
      <c r="H417" s="9"/>
      <c r="I417" s="4"/>
      <c r="J417" s="2"/>
      <c r="K417" s="2"/>
      <c r="L417" s="2"/>
      <c r="O417" s="2"/>
      <c r="P417" s="2"/>
    </row>
    <row r="418">
      <c r="A418" s="2"/>
      <c r="B418" s="2"/>
      <c r="C418" s="2"/>
      <c r="E418" s="9"/>
      <c r="F418" s="9"/>
      <c r="G418" s="151"/>
      <c r="H418" s="9"/>
      <c r="I418" s="4"/>
      <c r="J418" s="2"/>
      <c r="K418" s="2"/>
      <c r="L418" s="2"/>
      <c r="O418" s="2"/>
      <c r="P418" s="2"/>
    </row>
    <row r="419">
      <c r="A419" s="2"/>
      <c r="B419" s="2"/>
      <c r="C419" s="2"/>
      <c r="E419" s="9"/>
      <c r="F419" s="9"/>
      <c r="G419" s="151"/>
      <c r="H419" s="9"/>
      <c r="I419" s="4"/>
      <c r="J419" s="2"/>
      <c r="K419" s="2"/>
      <c r="L419" s="2"/>
      <c r="O419" s="2"/>
      <c r="P419" s="2"/>
    </row>
    <row r="420">
      <c r="A420" s="2"/>
      <c r="B420" s="2"/>
      <c r="C420" s="2"/>
      <c r="E420" s="9"/>
      <c r="F420" s="9"/>
      <c r="G420" s="151"/>
      <c r="H420" s="9"/>
      <c r="I420" s="4"/>
      <c r="J420" s="2"/>
      <c r="K420" s="2"/>
      <c r="L420" s="2"/>
      <c r="O420" s="2"/>
      <c r="P420" s="2"/>
    </row>
    <row r="421">
      <c r="A421" s="2"/>
      <c r="B421" s="2"/>
      <c r="C421" s="2"/>
      <c r="E421" s="9"/>
      <c r="F421" s="9"/>
      <c r="G421" s="151"/>
      <c r="H421" s="9"/>
      <c r="I421" s="4"/>
      <c r="J421" s="2"/>
      <c r="K421" s="2"/>
      <c r="L421" s="2"/>
      <c r="O421" s="2"/>
      <c r="P421" s="2"/>
    </row>
    <row r="422">
      <c r="A422" s="2"/>
      <c r="B422" s="2"/>
      <c r="C422" s="2"/>
      <c r="E422" s="9"/>
      <c r="F422" s="9"/>
      <c r="G422" s="151"/>
      <c r="H422" s="9"/>
      <c r="I422" s="4"/>
      <c r="J422" s="2"/>
      <c r="K422" s="2"/>
      <c r="L422" s="2"/>
      <c r="O422" s="2"/>
      <c r="P422" s="2"/>
    </row>
    <row r="423">
      <c r="A423" s="2"/>
      <c r="B423" s="2"/>
      <c r="C423" s="2"/>
      <c r="E423" s="9"/>
      <c r="F423" s="9"/>
      <c r="G423" s="151"/>
      <c r="H423" s="9"/>
      <c r="I423" s="4"/>
      <c r="J423" s="2"/>
      <c r="K423" s="2"/>
      <c r="L423" s="2"/>
      <c r="O423" s="2"/>
      <c r="P423" s="2"/>
    </row>
    <row r="424">
      <c r="A424" s="2"/>
      <c r="B424" s="2"/>
      <c r="C424" s="2"/>
      <c r="E424" s="9"/>
      <c r="F424" s="9"/>
      <c r="G424" s="151"/>
      <c r="H424" s="9"/>
      <c r="I424" s="4"/>
      <c r="J424" s="2"/>
      <c r="K424" s="2"/>
      <c r="L424" s="2"/>
      <c r="O424" s="2"/>
      <c r="P424" s="2"/>
    </row>
    <row r="425">
      <c r="A425" s="2"/>
      <c r="B425" s="2"/>
      <c r="C425" s="2"/>
      <c r="E425" s="9"/>
      <c r="F425" s="9"/>
      <c r="G425" s="151"/>
      <c r="H425" s="9"/>
      <c r="I425" s="4"/>
      <c r="J425" s="2"/>
      <c r="K425" s="2"/>
      <c r="L425" s="2"/>
      <c r="O425" s="2"/>
      <c r="P425" s="2"/>
    </row>
    <row r="426">
      <c r="A426" s="2"/>
      <c r="B426" s="2"/>
      <c r="C426" s="2"/>
      <c r="E426" s="9"/>
      <c r="F426" s="9"/>
      <c r="G426" s="151"/>
      <c r="H426" s="9"/>
      <c r="I426" s="4"/>
      <c r="J426" s="2"/>
      <c r="K426" s="2"/>
      <c r="L426" s="2"/>
      <c r="O426" s="2"/>
      <c r="P426" s="2"/>
    </row>
    <row r="427">
      <c r="A427" s="2"/>
      <c r="B427" s="2"/>
      <c r="C427" s="2"/>
      <c r="E427" s="9"/>
      <c r="F427" s="9"/>
      <c r="G427" s="151"/>
      <c r="H427" s="9"/>
      <c r="I427" s="4"/>
      <c r="J427" s="2"/>
      <c r="K427" s="2"/>
      <c r="L427" s="2"/>
      <c r="O427" s="2"/>
      <c r="P427" s="2"/>
    </row>
    <row r="428">
      <c r="A428" s="2"/>
      <c r="B428" s="2"/>
      <c r="C428" s="2"/>
      <c r="E428" s="9"/>
      <c r="F428" s="9"/>
      <c r="G428" s="151"/>
      <c r="H428" s="9"/>
      <c r="I428" s="4"/>
      <c r="J428" s="2"/>
      <c r="K428" s="2"/>
      <c r="L428" s="2"/>
      <c r="O428" s="2"/>
      <c r="P428" s="2"/>
    </row>
    <row r="429">
      <c r="A429" s="2"/>
      <c r="B429" s="2"/>
      <c r="C429" s="2"/>
      <c r="E429" s="9"/>
      <c r="F429" s="9"/>
      <c r="G429" s="151"/>
      <c r="H429" s="9"/>
      <c r="I429" s="4"/>
      <c r="J429" s="2"/>
      <c r="K429" s="2"/>
      <c r="L429" s="2"/>
      <c r="O429" s="2"/>
      <c r="P429" s="2"/>
    </row>
    <row r="430">
      <c r="A430" s="2"/>
      <c r="B430" s="2"/>
      <c r="C430" s="2"/>
      <c r="E430" s="9"/>
      <c r="F430" s="9"/>
      <c r="G430" s="151"/>
      <c r="H430" s="9"/>
      <c r="I430" s="4"/>
      <c r="J430" s="2"/>
      <c r="K430" s="2"/>
      <c r="L430" s="2"/>
      <c r="O430" s="2"/>
      <c r="P430" s="2"/>
    </row>
    <row r="431">
      <c r="A431" s="2"/>
      <c r="B431" s="2"/>
      <c r="C431" s="2"/>
      <c r="E431" s="9"/>
      <c r="F431" s="9"/>
      <c r="G431" s="151"/>
      <c r="H431" s="9"/>
      <c r="I431" s="4"/>
      <c r="J431" s="2"/>
      <c r="K431" s="2"/>
      <c r="L431" s="2"/>
      <c r="O431" s="2"/>
      <c r="P431" s="2"/>
    </row>
    <row r="432">
      <c r="A432" s="2"/>
      <c r="B432" s="2"/>
      <c r="C432" s="2"/>
      <c r="E432" s="9"/>
      <c r="F432" s="9"/>
      <c r="G432" s="151"/>
      <c r="H432" s="9"/>
      <c r="I432" s="4"/>
      <c r="J432" s="2"/>
      <c r="K432" s="2"/>
      <c r="L432" s="2"/>
      <c r="O432" s="2"/>
      <c r="P432" s="2"/>
    </row>
    <row r="433">
      <c r="A433" s="2"/>
      <c r="B433" s="2"/>
      <c r="C433" s="2"/>
      <c r="E433" s="9"/>
      <c r="F433" s="9"/>
      <c r="G433" s="151"/>
      <c r="H433" s="9"/>
      <c r="I433" s="4"/>
      <c r="J433" s="2"/>
      <c r="K433" s="2"/>
      <c r="L433" s="2"/>
      <c r="O433" s="2"/>
      <c r="P433" s="2"/>
    </row>
    <row r="434">
      <c r="A434" s="2"/>
      <c r="B434" s="2"/>
      <c r="C434" s="2"/>
      <c r="E434" s="9"/>
      <c r="F434" s="9"/>
      <c r="G434" s="151"/>
      <c r="H434" s="9"/>
      <c r="I434" s="4"/>
      <c r="J434" s="2"/>
      <c r="K434" s="2"/>
      <c r="L434" s="2"/>
      <c r="O434" s="2"/>
      <c r="P434" s="2"/>
    </row>
    <row r="435">
      <c r="A435" s="2"/>
      <c r="B435" s="2"/>
      <c r="C435" s="2"/>
      <c r="E435" s="9"/>
      <c r="F435" s="9"/>
      <c r="G435" s="151"/>
      <c r="H435" s="9"/>
      <c r="I435" s="4"/>
      <c r="J435" s="2"/>
      <c r="K435" s="2"/>
      <c r="L435" s="2"/>
      <c r="O435" s="2"/>
      <c r="P435" s="2"/>
    </row>
    <row r="436">
      <c r="A436" s="2"/>
      <c r="B436" s="2"/>
      <c r="C436" s="2"/>
      <c r="E436" s="9"/>
      <c r="F436" s="9"/>
      <c r="G436" s="151"/>
      <c r="H436" s="9"/>
      <c r="I436" s="4"/>
      <c r="J436" s="2"/>
      <c r="K436" s="2"/>
      <c r="L436" s="2"/>
      <c r="O436" s="2"/>
      <c r="P436" s="2"/>
    </row>
    <row r="437">
      <c r="A437" s="2"/>
      <c r="B437" s="2"/>
      <c r="C437" s="2"/>
      <c r="E437" s="9"/>
      <c r="F437" s="9"/>
      <c r="G437" s="151"/>
      <c r="H437" s="9"/>
      <c r="I437" s="4"/>
      <c r="J437" s="2"/>
      <c r="K437" s="2"/>
      <c r="L437" s="2"/>
      <c r="O437" s="2"/>
      <c r="P437" s="2"/>
    </row>
    <row r="438">
      <c r="A438" s="2"/>
      <c r="B438" s="2"/>
      <c r="C438" s="2"/>
      <c r="E438" s="9"/>
      <c r="F438" s="9"/>
      <c r="G438" s="151"/>
      <c r="H438" s="9"/>
      <c r="I438" s="4"/>
      <c r="J438" s="2"/>
      <c r="K438" s="2"/>
      <c r="L438" s="2"/>
      <c r="O438" s="2"/>
      <c r="P438" s="2"/>
    </row>
    <row r="439">
      <c r="A439" s="2"/>
      <c r="B439" s="2"/>
      <c r="C439" s="2"/>
      <c r="E439" s="9"/>
      <c r="F439" s="9"/>
      <c r="G439" s="151"/>
      <c r="H439" s="9"/>
      <c r="I439" s="4"/>
      <c r="J439" s="2"/>
      <c r="K439" s="2"/>
      <c r="L439" s="2"/>
      <c r="O439" s="2"/>
      <c r="P439" s="2"/>
    </row>
    <row r="440">
      <c r="A440" s="2"/>
      <c r="B440" s="2"/>
      <c r="C440" s="2"/>
      <c r="E440" s="9"/>
      <c r="F440" s="9"/>
      <c r="G440" s="151"/>
      <c r="H440" s="9"/>
      <c r="I440" s="4"/>
      <c r="J440" s="2"/>
      <c r="K440" s="2"/>
      <c r="L440" s="2"/>
      <c r="O440" s="2"/>
      <c r="P440" s="2"/>
    </row>
    <row r="441">
      <c r="A441" s="2"/>
      <c r="B441" s="2"/>
      <c r="C441" s="2"/>
      <c r="E441" s="9"/>
      <c r="F441" s="9"/>
      <c r="G441" s="151"/>
      <c r="H441" s="9"/>
      <c r="I441" s="4"/>
      <c r="J441" s="2"/>
      <c r="K441" s="2"/>
      <c r="L441" s="2"/>
      <c r="O441" s="2"/>
      <c r="P441" s="2"/>
    </row>
    <row r="442">
      <c r="A442" s="2"/>
      <c r="B442" s="2"/>
      <c r="C442" s="2"/>
      <c r="E442" s="9"/>
      <c r="F442" s="9"/>
      <c r="G442" s="151"/>
      <c r="H442" s="9"/>
      <c r="I442" s="4"/>
      <c r="J442" s="2"/>
      <c r="K442" s="2"/>
      <c r="L442" s="2"/>
      <c r="O442" s="2"/>
      <c r="P442" s="2"/>
    </row>
    <row r="443">
      <c r="A443" s="2"/>
      <c r="B443" s="2"/>
      <c r="C443" s="2"/>
      <c r="E443" s="9"/>
      <c r="F443" s="9"/>
      <c r="G443" s="151"/>
      <c r="H443" s="9"/>
      <c r="I443" s="4"/>
      <c r="J443" s="2"/>
      <c r="K443" s="2"/>
      <c r="L443" s="2"/>
      <c r="O443" s="2"/>
      <c r="P443" s="2"/>
    </row>
    <row r="444">
      <c r="A444" s="2"/>
      <c r="B444" s="2"/>
      <c r="C444" s="2"/>
      <c r="E444" s="9"/>
      <c r="F444" s="9"/>
      <c r="G444" s="151"/>
      <c r="H444" s="9"/>
      <c r="I444" s="4"/>
      <c r="J444" s="2"/>
      <c r="K444" s="2"/>
      <c r="L444" s="2"/>
      <c r="O444" s="2"/>
      <c r="P444" s="2"/>
    </row>
    <row r="445">
      <c r="A445" s="2"/>
      <c r="B445" s="2"/>
      <c r="C445" s="2"/>
      <c r="E445" s="9"/>
      <c r="F445" s="9"/>
      <c r="G445" s="151"/>
      <c r="H445" s="9"/>
      <c r="I445" s="4"/>
      <c r="J445" s="2"/>
      <c r="K445" s="2"/>
      <c r="L445" s="2"/>
      <c r="O445" s="2"/>
      <c r="P445" s="2"/>
    </row>
    <row r="446">
      <c r="A446" s="2"/>
      <c r="B446" s="2"/>
      <c r="C446" s="2"/>
      <c r="E446" s="9"/>
      <c r="F446" s="9"/>
      <c r="G446" s="151"/>
      <c r="H446" s="9"/>
      <c r="I446" s="4"/>
      <c r="J446" s="2"/>
      <c r="K446" s="2"/>
      <c r="L446" s="2"/>
      <c r="O446" s="2"/>
      <c r="P446" s="2"/>
    </row>
    <row r="447">
      <c r="A447" s="2"/>
      <c r="B447" s="2"/>
      <c r="C447" s="2"/>
      <c r="E447" s="9"/>
      <c r="F447" s="9"/>
      <c r="G447" s="151"/>
      <c r="H447" s="9"/>
      <c r="I447" s="4"/>
      <c r="J447" s="2"/>
      <c r="K447" s="2"/>
      <c r="L447" s="2"/>
      <c r="O447" s="2"/>
      <c r="P447" s="2"/>
    </row>
    <row r="448">
      <c r="A448" s="2"/>
      <c r="B448" s="2"/>
      <c r="C448" s="2"/>
      <c r="E448" s="9"/>
      <c r="F448" s="9"/>
      <c r="G448" s="151"/>
      <c r="H448" s="9"/>
      <c r="I448" s="4"/>
      <c r="J448" s="2"/>
      <c r="K448" s="2"/>
      <c r="L448" s="2"/>
      <c r="O448" s="2"/>
      <c r="P448" s="2"/>
    </row>
    <row r="449">
      <c r="A449" s="2"/>
      <c r="B449" s="2"/>
      <c r="C449" s="2"/>
      <c r="E449" s="9"/>
      <c r="F449" s="9"/>
      <c r="G449" s="151"/>
      <c r="H449" s="9"/>
      <c r="I449" s="4"/>
      <c r="J449" s="2"/>
      <c r="K449" s="2"/>
      <c r="L449" s="2"/>
      <c r="O449" s="2"/>
      <c r="P449" s="2"/>
    </row>
    <row r="450">
      <c r="A450" s="2"/>
      <c r="B450" s="2"/>
      <c r="C450" s="2"/>
      <c r="E450" s="9"/>
      <c r="F450" s="9"/>
      <c r="G450" s="151"/>
      <c r="H450" s="9"/>
      <c r="I450" s="4"/>
      <c r="J450" s="2"/>
      <c r="K450" s="2"/>
      <c r="L450" s="2"/>
      <c r="O450" s="2"/>
      <c r="P450" s="2"/>
    </row>
    <row r="451">
      <c r="A451" s="2"/>
      <c r="B451" s="2"/>
      <c r="C451" s="2"/>
      <c r="E451" s="9"/>
      <c r="F451" s="9"/>
      <c r="G451" s="151"/>
      <c r="H451" s="9"/>
      <c r="I451" s="4"/>
      <c r="J451" s="2"/>
      <c r="K451" s="2"/>
      <c r="L451" s="2"/>
      <c r="O451" s="2"/>
      <c r="P451" s="2"/>
    </row>
    <row r="452">
      <c r="A452" s="2"/>
      <c r="B452" s="2"/>
      <c r="C452" s="2"/>
      <c r="E452" s="9"/>
      <c r="F452" s="9"/>
      <c r="G452" s="151"/>
      <c r="H452" s="9"/>
      <c r="I452" s="4"/>
      <c r="J452" s="2"/>
      <c r="K452" s="2"/>
      <c r="L452" s="2"/>
      <c r="O452" s="2"/>
      <c r="P452" s="2"/>
    </row>
    <row r="453">
      <c r="A453" s="2"/>
      <c r="B453" s="2"/>
      <c r="C453" s="2"/>
      <c r="E453" s="9"/>
      <c r="F453" s="9"/>
      <c r="G453" s="151"/>
      <c r="H453" s="9"/>
      <c r="I453" s="4"/>
      <c r="J453" s="2"/>
      <c r="K453" s="2"/>
      <c r="L453" s="2"/>
      <c r="O453" s="2"/>
      <c r="P453" s="2"/>
    </row>
    <row r="454">
      <c r="A454" s="2"/>
      <c r="B454" s="2"/>
      <c r="C454" s="2"/>
      <c r="E454" s="9"/>
      <c r="F454" s="9"/>
      <c r="G454" s="151"/>
      <c r="H454" s="9"/>
      <c r="I454" s="4"/>
      <c r="J454" s="2"/>
      <c r="K454" s="2"/>
      <c r="L454" s="2"/>
      <c r="O454" s="2"/>
      <c r="P454" s="2"/>
    </row>
    <row r="455">
      <c r="A455" s="2"/>
      <c r="B455" s="2"/>
      <c r="C455" s="2"/>
      <c r="E455" s="9"/>
      <c r="F455" s="9"/>
      <c r="G455" s="151"/>
      <c r="H455" s="9"/>
      <c r="I455" s="4"/>
      <c r="J455" s="2"/>
      <c r="K455" s="2"/>
      <c r="L455" s="2"/>
      <c r="O455" s="2"/>
      <c r="P455" s="2"/>
    </row>
    <row r="456">
      <c r="A456" s="2"/>
      <c r="B456" s="2"/>
      <c r="C456" s="2"/>
      <c r="E456" s="9"/>
      <c r="F456" s="9"/>
      <c r="G456" s="151"/>
      <c r="H456" s="9"/>
      <c r="I456" s="4"/>
      <c r="J456" s="2"/>
      <c r="K456" s="2"/>
      <c r="L456" s="2"/>
      <c r="O456" s="2"/>
      <c r="P456" s="2"/>
    </row>
    <row r="457">
      <c r="A457" s="2"/>
      <c r="B457" s="2"/>
      <c r="C457" s="2"/>
      <c r="E457" s="9"/>
      <c r="F457" s="9"/>
      <c r="G457" s="151"/>
      <c r="H457" s="9"/>
      <c r="I457" s="4"/>
      <c r="J457" s="2"/>
      <c r="K457" s="2"/>
      <c r="L457" s="2"/>
      <c r="O457" s="2"/>
      <c r="P457" s="2"/>
    </row>
    <row r="458">
      <c r="A458" s="2"/>
      <c r="B458" s="2"/>
      <c r="C458" s="2"/>
      <c r="E458" s="9"/>
      <c r="F458" s="9"/>
      <c r="G458" s="151"/>
      <c r="H458" s="9"/>
      <c r="I458" s="4"/>
      <c r="J458" s="2"/>
      <c r="K458" s="2"/>
      <c r="L458" s="2"/>
      <c r="O458" s="2"/>
      <c r="P458" s="2"/>
    </row>
    <row r="459">
      <c r="A459" s="2"/>
      <c r="B459" s="2"/>
      <c r="C459" s="2"/>
      <c r="E459" s="9"/>
      <c r="F459" s="9"/>
      <c r="G459" s="151"/>
      <c r="H459" s="9"/>
      <c r="I459" s="4"/>
      <c r="J459" s="2"/>
      <c r="K459" s="2"/>
      <c r="L459" s="2"/>
      <c r="O459" s="2"/>
      <c r="P459" s="2"/>
    </row>
    <row r="460">
      <c r="A460" s="2"/>
      <c r="B460" s="2"/>
      <c r="C460" s="2"/>
      <c r="E460" s="9"/>
      <c r="F460" s="9"/>
      <c r="G460" s="151"/>
      <c r="H460" s="9"/>
      <c r="I460" s="4"/>
      <c r="J460" s="2"/>
      <c r="K460" s="2"/>
      <c r="L460" s="2"/>
      <c r="O460" s="2"/>
      <c r="P460" s="2"/>
    </row>
    <row r="461">
      <c r="A461" s="2"/>
      <c r="B461" s="2"/>
      <c r="C461" s="2"/>
      <c r="E461" s="9"/>
      <c r="F461" s="9"/>
      <c r="G461" s="151"/>
      <c r="H461" s="9"/>
      <c r="I461" s="4"/>
      <c r="J461" s="2"/>
      <c r="K461" s="2"/>
      <c r="L461" s="2"/>
      <c r="O461" s="2"/>
      <c r="P461" s="2"/>
    </row>
    <row r="462">
      <c r="A462" s="2"/>
      <c r="B462" s="2"/>
      <c r="C462" s="2"/>
      <c r="E462" s="9"/>
      <c r="F462" s="9"/>
      <c r="G462" s="151"/>
      <c r="H462" s="9"/>
      <c r="I462" s="4"/>
      <c r="J462" s="2"/>
      <c r="K462" s="2"/>
      <c r="L462" s="2"/>
      <c r="O462" s="2"/>
      <c r="P462" s="2"/>
    </row>
    <row r="463">
      <c r="A463" s="2"/>
      <c r="B463" s="2"/>
      <c r="C463" s="2"/>
      <c r="E463" s="9"/>
      <c r="F463" s="9"/>
      <c r="G463" s="151"/>
      <c r="H463" s="9"/>
      <c r="I463" s="4"/>
      <c r="J463" s="2"/>
      <c r="K463" s="2"/>
      <c r="L463" s="2"/>
      <c r="O463" s="2"/>
      <c r="P463" s="2"/>
    </row>
    <row r="464">
      <c r="A464" s="2"/>
      <c r="B464" s="2"/>
      <c r="C464" s="2"/>
      <c r="E464" s="9"/>
      <c r="F464" s="9"/>
      <c r="G464" s="151"/>
      <c r="H464" s="9"/>
      <c r="I464" s="4"/>
      <c r="J464" s="2"/>
      <c r="K464" s="2"/>
      <c r="L464" s="2"/>
      <c r="O464" s="2"/>
      <c r="P464" s="2"/>
    </row>
    <row r="465">
      <c r="A465" s="2"/>
      <c r="B465" s="2"/>
      <c r="C465" s="2"/>
      <c r="E465" s="9"/>
      <c r="F465" s="9"/>
      <c r="G465" s="151"/>
      <c r="H465" s="9"/>
      <c r="I465" s="4"/>
      <c r="J465" s="2"/>
      <c r="K465" s="2"/>
      <c r="L465" s="2"/>
      <c r="O465" s="2"/>
      <c r="P465" s="2"/>
    </row>
    <row r="466">
      <c r="A466" s="2"/>
      <c r="B466" s="2"/>
      <c r="C466" s="2"/>
      <c r="E466" s="9"/>
      <c r="F466" s="9"/>
      <c r="G466" s="151"/>
      <c r="H466" s="9"/>
      <c r="I466" s="4"/>
      <c r="J466" s="2"/>
      <c r="K466" s="2"/>
      <c r="L466" s="2"/>
      <c r="O466" s="2"/>
      <c r="P466" s="2"/>
    </row>
    <row r="467">
      <c r="A467" s="2"/>
      <c r="B467" s="2"/>
      <c r="C467" s="2"/>
      <c r="E467" s="9"/>
      <c r="F467" s="9"/>
      <c r="G467" s="151"/>
      <c r="H467" s="9"/>
      <c r="I467" s="4"/>
      <c r="J467" s="2"/>
      <c r="K467" s="2"/>
      <c r="L467" s="2"/>
      <c r="O467" s="2"/>
      <c r="P467" s="2"/>
    </row>
    <row r="468">
      <c r="A468" s="2"/>
      <c r="B468" s="2"/>
      <c r="C468" s="2"/>
      <c r="E468" s="9"/>
      <c r="F468" s="9"/>
      <c r="G468" s="151"/>
      <c r="H468" s="9"/>
      <c r="I468" s="4"/>
      <c r="J468" s="2"/>
      <c r="K468" s="2"/>
      <c r="L468" s="2"/>
      <c r="O468" s="2"/>
      <c r="P468" s="2"/>
    </row>
    <row r="469">
      <c r="A469" s="2"/>
      <c r="B469" s="2"/>
      <c r="C469" s="2"/>
      <c r="E469" s="9"/>
      <c r="F469" s="9"/>
      <c r="G469" s="151"/>
      <c r="H469" s="9"/>
      <c r="I469" s="4"/>
      <c r="J469" s="2"/>
      <c r="K469" s="2"/>
      <c r="L469" s="2"/>
      <c r="O469" s="2"/>
      <c r="P469" s="2"/>
    </row>
    <row r="470">
      <c r="A470" s="2"/>
      <c r="B470" s="2"/>
      <c r="C470" s="2"/>
      <c r="E470" s="9"/>
      <c r="F470" s="9"/>
      <c r="G470" s="151"/>
      <c r="H470" s="9"/>
      <c r="I470" s="4"/>
      <c r="J470" s="2"/>
      <c r="K470" s="2"/>
      <c r="L470" s="2"/>
      <c r="O470" s="2"/>
      <c r="P470" s="2"/>
    </row>
    <row r="471">
      <c r="A471" s="2"/>
      <c r="B471" s="2"/>
      <c r="C471" s="2"/>
      <c r="E471" s="9"/>
      <c r="F471" s="9"/>
      <c r="G471" s="151"/>
      <c r="H471" s="9"/>
      <c r="I471" s="4"/>
      <c r="J471" s="2"/>
      <c r="K471" s="2"/>
      <c r="L471" s="2"/>
      <c r="O471" s="2"/>
      <c r="P471" s="2"/>
    </row>
    <row r="472">
      <c r="A472" s="2"/>
      <c r="B472" s="2"/>
      <c r="C472" s="2"/>
      <c r="E472" s="9"/>
      <c r="F472" s="9"/>
      <c r="G472" s="151"/>
      <c r="H472" s="9"/>
      <c r="I472" s="4"/>
      <c r="J472" s="2"/>
      <c r="K472" s="2"/>
      <c r="L472" s="2"/>
      <c r="O472" s="2"/>
      <c r="P472" s="2"/>
    </row>
    <row r="473">
      <c r="A473" s="2"/>
      <c r="B473" s="2"/>
      <c r="C473" s="2"/>
      <c r="E473" s="9"/>
      <c r="F473" s="9"/>
      <c r="G473" s="151"/>
      <c r="H473" s="9"/>
      <c r="I473" s="4"/>
      <c r="J473" s="2"/>
      <c r="K473" s="2"/>
      <c r="L473" s="2"/>
      <c r="O473" s="2"/>
      <c r="P473" s="2"/>
    </row>
    <row r="474">
      <c r="A474" s="2"/>
      <c r="B474" s="2"/>
      <c r="C474" s="2"/>
      <c r="E474" s="9"/>
      <c r="F474" s="9"/>
      <c r="G474" s="151"/>
      <c r="H474" s="9"/>
      <c r="I474" s="4"/>
      <c r="J474" s="2"/>
      <c r="K474" s="2"/>
      <c r="L474" s="2"/>
      <c r="O474" s="2"/>
      <c r="P474" s="2"/>
    </row>
    <row r="475">
      <c r="A475" s="2"/>
      <c r="B475" s="2"/>
      <c r="C475" s="2"/>
      <c r="E475" s="9"/>
      <c r="F475" s="9"/>
      <c r="G475" s="151"/>
      <c r="H475" s="9"/>
      <c r="I475" s="4"/>
      <c r="J475" s="2"/>
      <c r="K475" s="2"/>
      <c r="L475" s="2"/>
      <c r="O475" s="2"/>
      <c r="P475" s="2"/>
    </row>
    <row r="476">
      <c r="A476" s="2"/>
      <c r="B476" s="2"/>
      <c r="C476" s="2"/>
      <c r="E476" s="9"/>
      <c r="F476" s="9"/>
      <c r="G476" s="151"/>
      <c r="H476" s="9"/>
      <c r="I476" s="4"/>
      <c r="J476" s="2"/>
      <c r="K476" s="2"/>
      <c r="L476" s="2"/>
      <c r="O476" s="2"/>
      <c r="P476" s="2"/>
    </row>
    <row r="477">
      <c r="A477" s="2"/>
      <c r="B477" s="2"/>
      <c r="C477" s="2"/>
      <c r="E477" s="9"/>
      <c r="F477" s="9"/>
      <c r="G477" s="151"/>
      <c r="H477" s="9"/>
      <c r="I477" s="4"/>
      <c r="J477" s="2"/>
      <c r="K477" s="2"/>
      <c r="L477" s="2"/>
      <c r="O477" s="2"/>
      <c r="P477" s="2"/>
    </row>
    <row r="478">
      <c r="A478" s="2"/>
      <c r="B478" s="2"/>
      <c r="C478" s="2"/>
      <c r="E478" s="9"/>
      <c r="F478" s="9"/>
      <c r="G478" s="151"/>
      <c r="H478" s="9"/>
      <c r="I478" s="4"/>
      <c r="J478" s="2"/>
      <c r="K478" s="2"/>
      <c r="L478" s="2"/>
      <c r="O478" s="2"/>
      <c r="P478" s="2"/>
    </row>
    <row r="479">
      <c r="A479" s="2"/>
      <c r="B479" s="2"/>
      <c r="C479" s="2"/>
      <c r="E479" s="9"/>
      <c r="F479" s="9"/>
      <c r="G479" s="151"/>
      <c r="H479" s="9"/>
      <c r="I479" s="4"/>
      <c r="J479" s="2"/>
      <c r="K479" s="2"/>
      <c r="L479" s="2"/>
      <c r="O479" s="2"/>
      <c r="P479" s="2"/>
    </row>
    <row r="480">
      <c r="A480" s="2"/>
      <c r="B480" s="2"/>
      <c r="C480" s="2"/>
      <c r="E480" s="9"/>
      <c r="F480" s="9"/>
      <c r="G480" s="151"/>
      <c r="H480" s="9"/>
      <c r="I480" s="4"/>
      <c r="J480" s="2"/>
      <c r="K480" s="2"/>
      <c r="L480" s="2"/>
      <c r="O480" s="2"/>
      <c r="P480" s="2"/>
    </row>
    <row r="481">
      <c r="A481" s="2"/>
      <c r="B481" s="2"/>
      <c r="C481" s="2"/>
      <c r="E481" s="9"/>
      <c r="F481" s="9"/>
      <c r="G481" s="151"/>
      <c r="H481" s="9"/>
      <c r="I481" s="4"/>
      <c r="J481" s="2"/>
      <c r="K481" s="2"/>
      <c r="L481" s="2"/>
      <c r="O481" s="2"/>
      <c r="P481" s="2"/>
    </row>
    <row r="482">
      <c r="A482" s="2"/>
      <c r="B482" s="2"/>
      <c r="C482" s="2"/>
      <c r="E482" s="9"/>
      <c r="F482" s="9"/>
      <c r="G482" s="151"/>
      <c r="H482" s="9"/>
      <c r="I482" s="4"/>
      <c r="J482" s="2"/>
      <c r="K482" s="2"/>
      <c r="L482" s="2"/>
      <c r="O482" s="2"/>
      <c r="P482" s="2"/>
    </row>
    <row r="483">
      <c r="A483" s="2"/>
      <c r="B483" s="2"/>
      <c r="C483" s="2"/>
      <c r="E483" s="9"/>
      <c r="F483" s="9"/>
      <c r="G483" s="151"/>
      <c r="H483" s="9"/>
      <c r="I483" s="4"/>
      <c r="J483" s="2"/>
      <c r="K483" s="2"/>
      <c r="L483" s="2"/>
      <c r="O483" s="2"/>
      <c r="P483" s="2"/>
    </row>
    <row r="484">
      <c r="A484" s="2"/>
      <c r="B484" s="2"/>
      <c r="C484" s="2"/>
      <c r="E484" s="9"/>
      <c r="F484" s="9"/>
      <c r="G484" s="151"/>
      <c r="H484" s="9"/>
      <c r="I484" s="4"/>
      <c r="J484" s="2"/>
      <c r="K484" s="2"/>
      <c r="L484" s="2"/>
      <c r="O484" s="2"/>
      <c r="P484" s="2"/>
    </row>
    <row r="485">
      <c r="A485" s="2"/>
      <c r="B485" s="2"/>
      <c r="C485" s="2"/>
      <c r="E485" s="9"/>
      <c r="F485" s="9"/>
      <c r="G485" s="151"/>
      <c r="H485" s="9"/>
      <c r="I485" s="4"/>
      <c r="J485" s="2"/>
      <c r="K485" s="2"/>
      <c r="L485" s="2"/>
      <c r="O485" s="2"/>
      <c r="P485" s="2"/>
    </row>
    <row r="486">
      <c r="A486" s="2"/>
      <c r="B486" s="2"/>
      <c r="C486" s="2"/>
      <c r="E486" s="9"/>
      <c r="F486" s="9"/>
      <c r="G486" s="151"/>
      <c r="H486" s="9"/>
      <c r="I486" s="4"/>
      <c r="J486" s="2"/>
      <c r="K486" s="2"/>
      <c r="L486" s="2"/>
      <c r="O486" s="2"/>
      <c r="P486" s="2"/>
    </row>
    <row r="487">
      <c r="A487" s="2"/>
      <c r="B487" s="2"/>
      <c r="C487" s="2"/>
      <c r="E487" s="9"/>
      <c r="F487" s="9"/>
      <c r="G487" s="151"/>
      <c r="H487" s="9"/>
      <c r="I487" s="4"/>
      <c r="J487" s="2"/>
      <c r="K487" s="2"/>
      <c r="L487" s="2"/>
      <c r="O487" s="2"/>
      <c r="P487" s="2"/>
    </row>
    <row r="488">
      <c r="A488" s="2"/>
      <c r="B488" s="2"/>
      <c r="C488" s="2"/>
      <c r="E488" s="9"/>
      <c r="F488" s="9"/>
      <c r="G488" s="151"/>
      <c r="H488" s="9"/>
      <c r="I488" s="4"/>
      <c r="J488" s="2"/>
      <c r="K488" s="2"/>
      <c r="L488" s="2"/>
      <c r="O488" s="2"/>
      <c r="P488" s="2"/>
    </row>
    <row r="489">
      <c r="A489" s="2"/>
      <c r="B489" s="2"/>
      <c r="C489" s="2"/>
      <c r="E489" s="9"/>
      <c r="F489" s="9"/>
      <c r="G489" s="151"/>
      <c r="H489" s="9"/>
      <c r="I489" s="4"/>
      <c r="J489" s="2"/>
      <c r="K489" s="2"/>
      <c r="L489" s="2"/>
      <c r="O489" s="2"/>
      <c r="P489" s="2"/>
    </row>
    <row r="490">
      <c r="A490" s="2"/>
      <c r="B490" s="2"/>
      <c r="C490" s="2"/>
      <c r="E490" s="9"/>
      <c r="F490" s="9"/>
      <c r="G490" s="151"/>
      <c r="H490" s="9"/>
      <c r="I490" s="4"/>
      <c r="J490" s="2"/>
      <c r="K490" s="2"/>
      <c r="L490" s="2"/>
      <c r="O490" s="2"/>
      <c r="P490" s="2"/>
    </row>
    <row r="491">
      <c r="A491" s="2"/>
      <c r="B491" s="2"/>
      <c r="C491" s="2"/>
      <c r="E491" s="9"/>
      <c r="F491" s="9"/>
      <c r="G491" s="151"/>
      <c r="H491" s="9"/>
      <c r="I491" s="4"/>
      <c r="J491" s="2"/>
      <c r="K491" s="2"/>
      <c r="L491" s="2"/>
      <c r="O491" s="2"/>
      <c r="P491" s="2"/>
    </row>
    <row r="492">
      <c r="A492" s="2"/>
      <c r="B492" s="2"/>
      <c r="C492" s="2"/>
      <c r="E492" s="9"/>
      <c r="F492" s="9"/>
      <c r="G492" s="151"/>
      <c r="H492" s="9"/>
      <c r="I492" s="4"/>
      <c r="J492" s="2"/>
      <c r="K492" s="2"/>
      <c r="L492" s="2"/>
      <c r="O492" s="2"/>
      <c r="P492" s="2"/>
    </row>
    <row r="493">
      <c r="A493" s="2"/>
      <c r="B493" s="2"/>
      <c r="C493" s="2"/>
      <c r="E493" s="9"/>
      <c r="F493" s="9"/>
      <c r="G493" s="151"/>
      <c r="H493" s="9"/>
      <c r="I493" s="4"/>
      <c r="J493" s="2"/>
      <c r="K493" s="2"/>
      <c r="L493" s="2"/>
      <c r="O493" s="2"/>
      <c r="P493" s="2"/>
    </row>
    <row r="494">
      <c r="A494" s="2"/>
      <c r="B494" s="2"/>
      <c r="C494" s="2"/>
      <c r="E494" s="9"/>
      <c r="F494" s="9"/>
      <c r="G494" s="151"/>
      <c r="H494" s="9"/>
      <c r="I494" s="4"/>
      <c r="J494" s="2"/>
      <c r="K494" s="2"/>
      <c r="L494" s="2"/>
      <c r="O494" s="2"/>
      <c r="P494" s="2"/>
    </row>
    <row r="495">
      <c r="A495" s="2"/>
      <c r="B495" s="2"/>
      <c r="C495" s="2"/>
      <c r="E495" s="9"/>
      <c r="F495" s="9"/>
      <c r="G495" s="151"/>
      <c r="H495" s="9"/>
      <c r="I495" s="4"/>
      <c r="J495" s="2"/>
      <c r="K495" s="2"/>
      <c r="L495" s="2"/>
      <c r="O495" s="2"/>
      <c r="P495" s="2"/>
    </row>
    <row r="496">
      <c r="A496" s="2"/>
      <c r="B496" s="2"/>
      <c r="C496" s="2"/>
      <c r="E496" s="9"/>
      <c r="F496" s="9"/>
      <c r="G496" s="151"/>
      <c r="H496" s="9"/>
      <c r="I496" s="4"/>
      <c r="J496" s="2"/>
      <c r="K496" s="2"/>
      <c r="L496" s="2"/>
      <c r="O496" s="2"/>
      <c r="P496" s="2"/>
    </row>
    <row r="497">
      <c r="A497" s="2"/>
      <c r="B497" s="2"/>
      <c r="C497" s="2"/>
      <c r="E497" s="9"/>
      <c r="F497" s="9"/>
      <c r="G497" s="151"/>
      <c r="H497" s="9"/>
      <c r="I497" s="4"/>
      <c r="J497" s="2"/>
      <c r="K497" s="2"/>
      <c r="L497" s="2"/>
      <c r="O497" s="2"/>
      <c r="P497" s="2"/>
    </row>
    <row r="498">
      <c r="A498" s="2"/>
      <c r="B498" s="2"/>
      <c r="C498" s="2"/>
      <c r="E498" s="9"/>
      <c r="F498" s="9"/>
      <c r="G498" s="151"/>
      <c r="H498" s="9"/>
      <c r="I498" s="4"/>
      <c r="J498" s="2"/>
      <c r="K498" s="2"/>
      <c r="L498" s="2"/>
      <c r="O498" s="2"/>
      <c r="P498" s="2"/>
    </row>
    <row r="499">
      <c r="A499" s="2"/>
      <c r="B499" s="2"/>
      <c r="C499" s="2"/>
      <c r="E499" s="9"/>
      <c r="F499" s="9"/>
      <c r="G499" s="151"/>
      <c r="H499" s="9"/>
      <c r="I499" s="4"/>
      <c r="J499" s="2"/>
      <c r="K499" s="2"/>
      <c r="L499" s="2"/>
      <c r="O499" s="2"/>
      <c r="P499" s="2"/>
    </row>
    <row r="500">
      <c r="A500" s="2"/>
      <c r="B500" s="2"/>
      <c r="C500" s="2"/>
      <c r="E500" s="9"/>
      <c r="F500" s="9"/>
      <c r="G500" s="151"/>
      <c r="H500" s="9"/>
      <c r="I500" s="4"/>
      <c r="J500" s="2"/>
      <c r="K500" s="2"/>
      <c r="L500" s="2"/>
      <c r="O500" s="2"/>
      <c r="P500" s="2"/>
    </row>
    <row r="501">
      <c r="A501" s="2"/>
      <c r="B501" s="2"/>
      <c r="C501" s="2"/>
      <c r="E501" s="9"/>
      <c r="F501" s="9"/>
      <c r="G501" s="151"/>
      <c r="H501" s="9"/>
      <c r="I501" s="4"/>
      <c r="J501" s="2"/>
      <c r="K501" s="2"/>
      <c r="L501" s="2"/>
      <c r="O501" s="2"/>
      <c r="P501" s="2"/>
    </row>
    <row r="502">
      <c r="A502" s="2"/>
      <c r="B502" s="2"/>
      <c r="C502" s="2"/>
      <c r="E502" s="9"/>
      <c r="F502" s="9"/>
      <c r="G502" s="151"/>
      <c r="H502" s="9"/>
      <c r="I502" s="4"/>
      <c r="J502" s="2"/>
      <c r="K502" s="2"/>
      <c r="L502" s="2"/>
      <c r="O502" s="2"/>
      <c r="P502" s="2"/>
    </row>
    <row r="503">
      <c r="A503" s="2"/>
      <c r="B503" s="2"/>
      <c r="C503" s="2"/>
      <c r="E503" s="9"/>
      <c r="F503" s="9"/>
      <c r="G503" s="151"/>
      <c r="H503" s="9"/>
      <c r="I503" s="4"/>
      <c r="J503" s="2"/>
      <c r="K503" s="2"/>
      <c r="L503" s="2"/>
      <c r="O503" s="2"/>
      <c r="P503" s="2"/>
    </row>
    <row r="504">
      <c r="A504" s="2"/>
      <c r="B504" s="2"/>
      <c r="C504" s="2"/>
      <c r="E504" s="9"/>
      <c r="F504" s="9"/>
      <c r="G504" s="151"/>
      <c r="H504" s="9"/>
      <c r="I504" s="4"/>
      <c r="J504" s="2"/>
      <c r="K504" s="2"/>
      <c r="L504" s="2"/>
      <c r="O504" s="2"/>
      <c r="P504" s="2"/>
    </row>
    <row r="505">
      <c r="A505" s="2"/>
      <c r="B505" s="2"/>
      <c r="C505" s="2"/>
      <c r="E505" s="9"/>
      <c r="F505" s="9"/>
      <c r="G505" s="151"/>
      <c r="H505" s="9"/>
      <c r="I505" s="4"/>
      <c r="J505" s="2"/>
      <c r="K505" s="2"/>
      <c r="L505" s="2"/>
      <c r="O505" s="2"/>
      <c r="P505" s="2"/>
    </row>
    <row r="506">
      <c r="A506" s="2"/>
      <c r="B506" s="2"/>
      <c r="C506" s="2"/>
      <c r="E506" s="9"/>
      <c r="F506" s="9"/>
      <c r="G506" s="151"/>
      <c r="H506" s="9"/>
      <c r="I506" s="4"/>
      <c r="J506" s="2"/>
      <c r="K506" s="2"/>
      <c r="L506" s="2"/>
      <c r="O506" s="2"/>
      <c r="P506" s="2"/>
    </row>
    <row r="507">
      <c r="A507" s="2"/>
      <c r="B507" s="2"/>
      <c r="C507" s="2"/>
      <c r="E507" s="9"/>
      <c r="F507" s="9"/>
      <c r="G507" s="151"/>
      <c r="H507" s="9"/>
      <c r="I507" s="4"/>
      <c r="J507" s="2"/>
      <c r="K507" s="2"/>
      <c r="L507" s="2"/>
      <c r="O507" s="2"/>
      <c r="P507" s="2"/>
    </row>
    <row r="508">
      <c r="A508" s="2"/>
      <c r="B508" s="2"/>
      <c r="C508" s="2"/>
      <c r="E508" s="9"/>
      <c r="F508" s="9"/>
      <c r="G508" s="151"/>
      <c r="H508" s="9"/>
      <c r="I508" s="4"/>
      <c r="J508" s="2"/>
      <c r="K508" s="2"/>
      <c r="L508" s="2"/>
      <c r="O508" s="2"/>
      <c r="P508" s="2"/>
    </row>
    <row r="509">
      <c r="A509" s="2"/>
      <c r="B509" s="2"/>
      <c r="C509" s="2"/>
      <c r="E509" s="9"/>
      <c r="F509" s="9"/>
      <c r="G509" s="151"/>
      <c r="H509" s="9"/>
      <c r="I509" s="4"/>
      <c r="J509" s="2"/>
      <c r="K509" s="2"/>
      <c r="L509" s="2"/>
      <c r="O509" s="2"/>
      <c r="P509" s="2"/>
    </row>
    <row r="510">
      <c r="A510" s="2"/>
      <c r="B510" s="2"/>
      <c r="C510" s="2"/>
      <c r="E510" s="9"/>
      <c r="F510" s="9"/>
      <c r="G510" s="151"/>
      <c r="H510" s="9"/>
      <c r="I510" s="4"/>
      <c r="J510" s="2"/>
      <c r="K510" s="2"/>
      <c r="L510" s="2"/>
      <c r="O510" s="2"/>
      <c r="P510" s="2"/>
    </row>
    <row r="511">
      <c r="A511" s="2"/>
      <c r="B511" s="2"/>
      <c r="C511" s="2"/>
      <c r="E511" s="9"/>
      <c r="F511" s="9"/>
      <c r="G511" s="151"/>
      <c r="H511" s="9"/>
      <c r="I511" s="4"/>
      <c r="J511" s="2"/>
      <c r="K511" s="2"/>
      <c r="L511" s="2"/>
      <c r="O511" s="2"/>
      <c r="P511" s="2"/>
    </row>
    <row r="512">
      <c r="A512" s="2"/>
      <c r="B512" s="2"/>
      <c r="C512" s="2"/>
      <c r="E512" s="9"/>
      <c r="F512" s="9"/>
      <c r="G512" s="151"/>
      <c r="H512" s="9"/>
      <c r="I512" s="4"/>
      <c r="J512" s="2"/>
      <c r="K512" s="2"/>
      <c r="L512" s="2"/>
      <c r="O512" s="2"/>
      <c r="P512" s="2"/>
    </row>
    <row r="513">
      <c r="A513" s="2"/>
      <c r="B513" s="2"/>
      <c r="C513" s="2"/>
      <c r="E513" s="9"/>
      <c r="F513" s="9"/>
      <c r="G513" s="151"/>
      <c r="H513" s="9"/>
      <c r="I513" s="4"/>
      <c r="J513" s="2"/>
      <c r="K513" s="2"/>
      <c r="L513" s="2"/>
      <c r="O513" s="2"/>
      <c r="P513" s="2"/>
    </row>
    <row r="514">
      <c r="A514" s="2"/>
      <c r="B514" s="2"/>
      <c r="C514" s="2"/>
      <c r="E514" s="9"/>
      <c r="F514" s="9"/>
      <c r="G514" s="151"/>
      <c r="H514" s="9"/>
      <c r="I514" s="4"/>
      <c r="J514" s="2"/>
      <c r="K514" s="2"/>
      <c r="L514" s="2"/>
      <c r="O514" s="2"/>
      <c r="P514" s="2"/>
    </row>
    <row r="515">
      <c r="A515" s="2"/>
      <c r="B515" s="2"/>
      <c r="C515" s="2"/>
      <c r="E515" s="9"/>
      <c r="F515" s="9"/>
      <c r="G515" s="151"/>
      <c r="H515" s="9"/>
      <c r="I515" s="4"/>
      <c r="J515" s="2"/>
      <c r="K515" s="2"/>
      <c r="L515" s="2"/>
      <c r="O515" s="2"/>
      <c r="P515" s="2"/>
    </row>
    <row r="516">
      <c r="A516" s="2"/>
      <c r="B516" s="2"/>
      <c r="C516" s="2"/>
      <c r="E516" s="9"/>
      <c r="F516" s="9"/>
      <c r="G516" s="151"/>
      <c r="H516" s="9"/>
      <c r="I516" s="4"/>
      <c r="J516" s="2"/>
      <c r="K516" s="2"/>
      <c r="L516" s="2"/>
      <c r="O516" s="2"/>
      <c r="P516" s="2"/>
    </row>
    <row r="517">
      <c r="A517" s="2"/>
      <c r="B517" s="2"/>
      <c r="C517" s="2"/>
      <c r="E517" s="9"/>
      <c r="F517" s="9"/>
      <c r="G517" s="151"/>
      <c r="H517" s="9"/>
      <c r="I517" s="4"/>
      <c r="J517" s="2"/>
      <c r="K517" s="2"/>
      <c r="L517" s="2"/>
      <c r="O517" s="2"/>
      <c r="P517" s="2"/>
    </row>
    <row r="518">
      <c r="A518" s="2"/>
      <c r="B518" s="2"/>
      <c r="C518" s="2"/>
      <c r="E518" s="9"/>
      <c r="F518" s="9"/>
      <c r="G518" s="151"/>
      <c r="H518" s="9"/>
      <c r="I518" s="4"/>
      <c r="J518" s="2"/>
      <c r="K518" s="2"/>
      <c r="L518" s="2"/>
      <c r="O518" s="2"/>
      <c r="P518" s="2"/>
    </row>
    <row r="519">
      <c r="A519" s="2"/>
      <c r="B519" s="2"/>
      <c r="C519" s="2"/>
      <c r="E519" s="9"/>
      <c r="F519" s="9"/>
      <c r="G519" s="151"/>
      <c r="H519" s="9"/>
      <c r="I519" s="4"/>
      <c r="J519" s="2"/>
      <c r="K519" s="2"/>
      <c r="L519" s="2"/>
      <c r="O519" s="2"/>
      <c r="P519" s="2"/>
    </row>
    <row r="520">
      <c r="A520" s="2"/>
      <c r="B520" s="2"/>
      <c r="C520" s="2"/>
      <c r="E520" s="9"/>
      <c r="F520" s="9"/>
      <c r="G520" s="151"/>
      <c r="H520" s="9"/>
      <c r="I520" s="4"/>
      <c r="J520" s="2"/>
      <c r="K520" s="2"/>
      <c r="L520" s="2"/>
      <c r="O520" s="2"/>
      <c r="P520" s="2"/>
    </row>
    <row r="521">
      <c r="A521" s="2"/>
      <c r="B521" s="2"/>
      <c r="C521" s="2"/>
      <c r="E521" s="9"/>
      <c r="F521" s="9"/>
      <c r="G521" s="151"/>
      <c r="H521" s="9"/>
      <c r="I521" s="4"/>
      <c r="J521" s="2"/>
      <c r="K521" s="2"/>
      <c r="L521" s="2"/>
      <c r="O521" s="2"/>
      <c r="P521" s="2"/>
    </row>
    <row r="522">
      <c r="A522" s="2"/>
      <c r="B522" s="2"/>
      <c r="C522" s="2"/>
      <c r="E522" s="9"/>
      <c r="F522" s="9"/>
      <c r="G522" s="151"/>
      <c r="H522" s="9"/>
      <c r="I522" s="4"/>
      <c r="J522" s="2"/>
      <c r="K522" s="2"/>
      <c r="L522" s="2"/>
      <c r="O522" s="2"/>
      <c r="P522" s="2"/>
    </row>
    <row r="523">
      <c r="A523" s="2"/>
      <c r="B523" s="2"/>
      <c r="C523" s="2"/>
      <c r="E523" s="9"/>
      <c r="F523" s="9"/>
      <c r="G523" s="151"/>
      <c r="H523" s="9"/>
      <c r="I523" s="4"/>
      <c r="J523" s="2"/>
      <c r="K523" s="2"/>
      <c r="L523" s="2"/>
      <c r="O523" s="2"/>
      <c r="P523" s="2"/>
    </row>
    <row r="524">
      <c r="A524" s="2"/>
      <c r="B524" s="2"/>
      <c r="C524" s="2"/>
      <c r="E524" s="9"/>
      <c r="F524" s="9"/>
      <c r="G524" s="151"/>
      <c r="H524" s="9"/>
      <c r="I524" s="4"/>
      <c r="J524" s="2"/>
      <c r="K524" s="2"/>
      <c r="L524" s="2"/>
      <c r="O524" s="2"/>
      <c r="P524" s="2"/>
    </row>
    <row r="525">
      <c r="A525" s="2"/>
      <c r="B525" s="2"/>
      <c r="C525" s="2"/>
      <c r="E525" s="9"/>
      <c r="F525" s="9"/>
      <c r="G525" s="151"/>
      <c r="H525" s="9"/>
      <c r="I525" s="4"/>
      <c r="J525" s="2"/>
      <c r="K525" s="2"/>
      <c r="L525" s="2"/>
      <c r="O525" s="2"/>
      <c r="P525" s="2"/>
    </row>
    <row r="526">
      <c r="A526" s="2"/>
      <c r="B526" s="2"/>
      <c r="C526" s="2"/>
      <c r="E526" s="9"/>
      <c r="F526" s="9"/>
      <c r="G526" s="151"/>
      <c r="H526" s="9"/>
      <c r="I526" s="4"/>
      <c r="J526" s="2"/>
      <c r="K526" s="2"/>
      <c r="L526" s="2"/>
      <c r="O526" s="2"/>
      <c r="P526" s="2"/>
    </row>
    <row r="527">
      <c r="A527" s="2"/>
      <c r="B527" s="2"/>
      <c r="C527" s="2"/>
      <c r="E527" s="9"/>
      <c r="F527" s="9"/>
      <c r="G527" s="151"/>
      <c r="H527" s="9"/>
      <c r="I527" s="4"/>
      <c r="J527" s="2"/>
      <c r="K527" s="2"/>
      <c r="L527" s="2"/>
      <c r="O527" s="2"/>
      <c r="P527" s="2"/>
    </row>
    <row r="528">
      <c r="A528" s="2"/>
      <c r="B528" s="2"/>
      <c r="C528" s="2"/>
      <c r="E528" s="9"/>
      <c r="F528" s="9"/>
      <c r="G528" s="151"/>
      <c r="H528" s="9"/>
      <c r="I528" s="4"/>
      <c r="J528" s="2"/>
      <c r="K528" s="2"/>
      <c r="L528" s="2"/>
      <c r="O528" s="2"/>
      <c r="P528" s="2"/>
    </row>
    <row r="529">
      <c r="A529" s="2"/>
      <c r="B529" s="2"/>
      <c r="C529" s="2"/>
      <c r="E529" s="9"/>
      <c r="F529" s="9"/>
      <c r="G529" s="151"/>
      <c r="H529" s="9"/>
      <c r="I529" s="4"/>
      <c r="J529" s="2"/>
      <c r="K529" s="2"/>
      <c r="L529" s="2"/>
      <c r="O529" s="2"/>
      <c r="P529" s="2"/>
    </row>
    <row r="530">
      <c r="A530" s="2"/>
      <c r="B530" s="2"/>
      <c r="C530" s="2"/>
      <c r="E530" s="9"/>
      <c r="F530" s="9"/>
      <c r="G530" s="151"/>
      <c r="H530" s="9"/>
      <c r="I530" s="4"/>
      <c r="J530" s="2"/>
      <c r="K530" s="2"/>
      <c r="L530" s="2"/>
      <c r="O530" s="2"/>
      <c r="P530" s="2"/>
    </row>
    <row r="531">
      <c r="A531" s="2"/>
      <c r="B531" s="2"/>
      <c r="C531" s="2"/>
      <c r="E531" s="9"/>
      <c r="F531" s="9"/>
      <c r="G531" s="151"/>
      <c r="H531" s="9"/>
      <c r="I531" s="4"/>
      <c r="J531" s="2"/>
      <c r="K531" s="2"/>
      <c r="L531" s="2"/>
      <c r="O531" s="2"/>
      <c r="P531" s="2"/>
    </row>
    <row r="532">
      <c r="A532" s="2"/>
      <c r="B532" s="2"/>
      <c r="C532" s="2"/>
      <c r="E532" s="9"/>
      <c r="F532" s="9"/>
      <c r="G532" s="151"/>
      <c r="H532" s="9"/>
      <c r="I532" s="4"/>
      <c r="J532" s="2"/>
      <c r="K532" s="2"/>
      <c r="L532" s="2"/>
      <c r="O532" s="2"/>
      <c r="P532" s="2"/>
    </row>
    <row r="533">
      <c r="A533" s="2"/>
      <c r="B533" s="2"/>
      <c r="C533" s="2"/>
      <c r="E533" s="9"/>
      <c r="F533" s="9"/>
      <c r="G533" s="151"/>
      <c r="H533" s="9"/>
      <c r="I533" s="4"/>
      <c r="J533" s="2"/>
      <c r="K533" s="2"/>
      <c r="L533" s="2"/>
      <c r="O533" s="2"/>
      <c r="P533" s="2"/>
    </row>
    <row r="534">
      <c r="A534" s="2"/>
      <c r="B534" s="2"/>
      <c r="C534" s="2"/>
      <c r="E534" s="9"/>
      <c r="F534" s="9"/>
      <c r="G534" s="151"/>
      <c r="H534" s="9"/>
      <c r="I534" s="4"/>
      <c r="J534" s="2"/>
      <c r="K534" s="2"/>
      <c r="L534" s="2"/>
      <c r="O534" s="2"/>
      <c r="P534" s="2"/>
    </row>
    <row r="535">
      <c r="A535" s="2"/>
      <c r="B535" s="2"/>
      <c r="C535" s="2"/>
      <c r="E535" s="9"/>
      <c r="F535" s="9"/>
      <c r="G535" s="151"/>
      <c r="H535" s="9"/>
      <c r="I535" s="4"/>
      <c r="J535" s="2"/>
      <c r="K535" s="2"/>
      <c r="L535" s="2"/>
      <c r="O535" s="2"/>
      <c r="P535" s="2"/>
    </row>
    <row r="536">
      <c r="A536" s="2"/>
      <c r="B536" s="2"/>
      <c r="C536" s="2"/>
      <c r="E536" s="9"/>
      <c r="F536" s="9"/>
      <c r="G536" s="151"/>
      <c r="H536" s="9"/>
      <c r="I536" s="4"/>
      <c r="J536" s="2"/>
      <c r="K536" s="2"/>
      <c r="L536" s="2"/>
      <c r="O536" s="2"/>
      <c r="P536" s="2"/>
    </row>
    <row r="537">
      <c r="A537" s="2"/>
      <c r="B537" s="2"/>
      <c r="C537" s="2"/>
      <c r="E537" s="9"/>
      <c r="F537" s="9"/>
      <c r="G537" s="151"/>
      <c r="H537" s="9"/>
      <c r="I537" s="4"/>
      <c r="J537" s="2"/>
      <c r="K537" s="2"/>
      <c r="L537" s="2"/>
      <c r="O537" s="2"/>
      <c r="P537" s="2"/>
    </row>
    <row r="538">
      <c r="A538" s="2"/>
      <c r="B538" s="2"/>
      <c r="C538" s="2"/>
      <c r="E538" s="9"/>
      <c r="F538" s="9"/>
      <c r="G538" s="151"/>
      <c r="H538" s="9"/>
      <c r="I538" s="4"/>
      <c r="J538" s="2"/>
      <c r="K538" s="2"/>
      <c r="L538" s="2"/>
      <c r="O538" s="2"/>
      <c r="P538" s="2"/>
    </row>
    <row r="539">
      <c r="A539" s="2"/>
      <c r="B539" s="2"/>
      <c r="C539" s="2"/>
      <c r="E539" s="9"/>
      <c r="F539" s="9"/>
      <c r="G539" s="151"/>
      <c r="H539" s="9"/>
      <c r="I539" s="4"/>
      <c r="J539" s="2"/>
      <c r="K539" s="2"/>
      <c r="L539" s="2"/>
      <c r="O539" s="2"/>
      <c r="P539" s="2"/>
    </row>
    <row r="540">
      <c r="A540" s="2"/>
      <c r="B540" s="2"/>
      <c r="C540" s="2"/>
      <c r="E540" s="9"/>
      <c r="F540" s="9"/>
      <c r="G540" s="151"/>
      <c r="H540" s="9"/>
      <c r="I540" s="4"/>
      <c r="J540" s="2"/>
      <c r="K540" s="2"/>
      <c r="L540" s="2"/>
      <c r="O540" s="2"/>
      <c r="P540" s="2"/>
    </row>
    <row r="541">
      <c r="A541" s="2"/>
      <c r="B541" s="2"/>
      <c r="C541" s="2"/>
      <c r="E541" s="9"/>
      <c r="F541" s="9"/>
      <c r="G541" s="151"/>
      <c r="H541" s="9"/>
      <c r="I541" s="4"/>
      <c r="J541" s="2"/>
      <c r="K541" s="2"/>
      <c r="L541" s="2"/>
      <c r="O541" s="2"/>
      <c r="P541" s="2"/>
    </row>
    <row r="542">
      <c r="A542" s="2"/>
      <c r="B542" s="2"/>
      <c r="C542" s="2"/>
      <c r="E542" s="9"/>
      <c r="F542" s="9"/>
      <c r="G542" s="151"/>
      <c r="H542" s="9"/>
      <c r="I542" s="4"/>
      <c r="J542" s="2"/>
      <c r="K542" s="2"/>
      <c r="L542" s="2"/>
      <c r="O542" s="2"/>
      <c r="P542" s="2"/>
    </row>
    <row r="543">
      <c r="A543" s="2"/>
      <c r="B543" s="2"/>
      <c r="C543" s="2"/>
      <c r="E543" s="9"/>
      <c r="F543" s="9"/>
      <c r="G543" s="151"/>
      <c r="H543" s="9"/>
      <c r="I543" s="4"/>
      <c r="J543" s="2"/>
      <c r="K543" s="2"/>
      <c r="L543" s="2"/>
      <c r="O543" s="2"/>
      <c r="P543" s="2"/>
    </row>
    <row r="544">
      <c r="A544" s="2"/>
      <c r="B544" s="2"/>
      <c r="C544" s="2"/>
      <c r="E544" s="9"/>
      <c r="F544" s="9"/>
      <c r="G544" s="151"/>
      <c r="H544" s="9"/>
      <c r="I544" s="4"/>
      <c r="J544" s="2"/>
      <c r="K544" s="2"/>
      <c r="L544" s="2"/>
      <c r="O544" s="2"/>
      <c r="P544" s="2"/>
    </row>
    <row r="545">
      <c r="A545" s="2"/>
      <c r="B545" s="2"/>
      <c r="C545" s="2"/>
      <c r="E545" s="9"/>
      <c r="F545" s="9"/>
      <c r="G545" s="151"/>
      <c r="H545" s="9"/>
      <c r="I545" s="4"/>
      <c r="J545" s="2"/>
      <c r="K545" s="2"/>
      <c r="L545" s="2"/>
      <c r="O545" s="2"/>
      <c r="P545" s="2"/>
    </row>
    <row r="546">
      <c r="A546" s="2"/>
      <c r="B546" s="2"/>
      <c r="C546" s="2"/>
      <c r="E546" s="9"/>
      <c r="F546" s="9"/>
      <c r="G546" s="151"/>
      <c r="H546" s="9"/>
      <c r="I546" s="4"/>
      <c r="J546" s="2"/>
      <c r="K546" s="2"/>
      <c r="L546" s="2"/>
      <c r="O546" s="2"/>
      <c r="P546" s="2"/>
    </row>
    <row r="547">
      <c r="A547" s="2"/>
      <c r="B547" s="2"/>
      <c r="C547" s="2"/>
      <c r="E547" s="9"/>
      <c r="F547" s="9"/>
      <c r="G547" s="151"/>
      <c r="H547" s="9"/>
      <c r="I547" s="4"/>
      <c r="J547" s="2"/>
      <c r="K547" s="2"/>
      <c r="L547" s="2"/>
      <c r="O547" s="2"/>
      <c r="P547" s="2"/>
    </row>
    <row r="548">
      <c r="A548" s="2"/>
      <c r="B548" s="2"/>
      <c r="C548" s="2"/>
      <c r="E548" s="9"/>
      <c r="F548" s="9"/>
      <c r="G548" s="151"/>
      <c r="H548" s="9"/>
      <c r="I548" s="4"/>
      <c r="J548" s="2"/>
      <c r="K548" s="2"/>
      <c r="L548" s="2"/>
      <c r="O548" s="2"/>
      <c r="P548" s="2"/>
    </row>
    <row r="549">
      <c r="A549" s="2"/>
      <c r="B549" s="2"/>
      <c r="C549" s="2"/>
      <c r="E549" s="9"/>
      <c r="F549" s="9"/>
      <c r="G549" s="151"/>
      <c r="H549" s="9"/>
      <c r="I549" s="4"/>
      <c r="J549" s="2"/>
      <c r="K549" s="2"/>
      <c r="L549" s="2"/>
      <c r="O549" s="2"/>
      <c r="P549" s="2"/>
    </row>
    <row r="550">
      <c r="A550" s="2"/>
      <c r="B550" s="2"/>
      <c r="C550" s="2"/>
      <c r="E550" s="9"/>
      <c r="F550" s="9"/>
      <c r="G550" s="151"/>
      <c r="H550" s="9"/>
      <c r="I550" s="4"/>
      <c r="J550" s="2"/>
      <c r="K550" s="2"/>
      <c r="L550" s="2"/>
      <c r="O550" s="2"/>
      <c r="P550" s="2"/>
    </row>
    <row r="551">
      <c r="A551" s="2"/>
      <c r="B551" s="2"/>
      <c r="C551" s="2"/>
      <c r="E551" s="9"/>
      <c r="F551" s="9"/>
      <c r="G551" s="151"/>
      <c r="H551" s="9"/>
      <c r="I551" s="4"/>
      <c r="J551" s="2"/>
      <c r="K551" s="2"/>
      <c r="L551" s="2"/>
      <c r="O551" s="2"/>
      <c r="P551" s="2"/>
    </row>
    <row r="552">
      <c r="A552" s="2"/>
      <c r="B552" s="2"/>
      <c r="C552" s="2"/>
      <c r="E552" s="9"/>
      <c r="F552" s="9"/>
      <c r="G552" s="151"/>
      <c r="H552" s="9"/>
      <c r="I552" s="4"/>
      <c r="J552" s="2"/>
      <c r="K552" s="2"/>
      <c r="L552" s="2"/>
      <c r="O552" s="2"/>
      <c r="P552" s="2"/>
    </row>
    <row r="553">
      <c r="A553" s="2"/>
      <c r="B553" s="2"/>
      <c r="C553" s="2"/>
      <c r="E553" s="9"/>
      <c r="F553" s="9"/>
      <c r="G553" s="151"/>
      <c r="H553" s="9"/>
      <c r="I553" s="4"/>
      <c r="J553" s="2"/>
      <c r="K553" s="2"/>
      <c r="L553" s="2"/>
      <c r="O553" s="2"/>
      <c r="P553" s="2"/>
    </row>
    <row r="554">
      <c r="A554" s="2"/>
      <c r="B554" s="2"/>
      <c r="C554" s="2"/>
      <c r="E554" s="9"/>
      <c r="F554" s="9"/>
      <c r="G554" s="151"/>
      <c r="H554" s="9"/>
      <c r="I554" s="4"/>
      <c r="J554" s="2"/>
      <c r="K554" s="2"/>
      <c r="L554" s="2"/>
      <c r="O554" s="2"/>
      <c r="P554" s="2"/>
    </row>
    <row r="555">
      <c r="A555" s="2"/>
      <c r="B555" s="2"/>
      <c r="C555" s="2"/>
      <c r="E555" s="9"/>
      <c r="F555" s="9"/>
      <c r="G555" s="151"/>
      <c r="H555" s="9"/>
      <c r="I555" s="4"/>
      <c r="J555" s="2"/>
      <c r="K555" s="2"/>
      <c r="L555" s="2"/>
      <c r="O555" s="2"/>
      <c r="P555" s="2"/>
    </row>
    <row r="556">
      <c r="A556" s="2"/>
      <c r="B556" s="2"/>
      <c r="C556" s="2"/>
      <c r="E556" s="9"/>
      <c r="F556" s="9"/>
      <c r="G556" s="151"/>
      <c r="H556" s="9"/>
      <c r="I556" s="4"/>
      <c r="J556" s="2"/>
      <c r="K556" s="2"/>
      <c r="L556" s="2"/>
      <c r="O556" s="2"/>
      <c r="P556" s="2"/>
    </row>
    <row r="557">
      <c r="A557" s="2"/>
      <c r="B557" s="2"/>
      <c r="C557" s="2"/>
      <c r="E557" s="9"/>
      <c r="F557" s="9"/>
      <c r="G557" s="151"/>
      <c r="H557" s="9"/>
      <c r="I557" s="4"/>
      <c r="J557" s="2"/>
      <c r="K557" s="2"/>
      <c r="L557" s="2"/>
      <c r="O557" s="2"/>
      <c r="P557" s="2"/>
    </row>
    <row r="558">
      <c r="A558" s="2"/>
      <c r="B558" s="2"/>
      <c r="C558" s="2"/>
      <c r="E558" s="9"/>
      <c r="F558" s="9"/>
      <c r="G558" s="151"/>
      <c r="H558" s="9"/>
      <c r="I558" s="4"/>
      <c r="J558" s="2"/>
      <c r="K558" s="2"/>
      <c r="L558" s="2"/>
      <c r="O558" s="2"/>
      <c r="P558" s="2"/>
    </row>
    <row r="559">
      <c r="A559" s="2"/>
      <c r="B559" s="2"/>
      <c r="C559" s="2"/>
      <c r="E559" s="9"/>
      <c r="F559" s="9"/>
      <c r="G559" s="151"/>
      <c r="H559" s="9"/>
      <c r="I559" s="4"/>
      <c r="J559" s="2"/>
      <c r="K559" s="2"/>
      <c r="L559" s="2"/>
      <c r="O559" s="2"/>
      <c r="P559" s="2"/>
    </row>
    <row r="560">
      <c r="A560" s="2"/>
      <c r="B560" s="2"/>
      <c r="C560" s="2"/>
      <c r="E560" s="9"/>
      <c r="F560" s="9"/>
      <c r="G560" s="151"/>
      <c r="H560" s="9"/>
      <c r="I560" s="4"/>
      <c r="J560" s="2"/>
      <c r="K560" s="2"/>
      <c r="L560" s="2"/>
      <c r="O560" s="2"/>
      <c r="P560" s="2"/>
    </row>
    <row r="561">
      <c r="A561" s="2"/>
      <c r="B561" s="2"/>
      <c r="C561" s="2"/>
      <c r="E561" s="9"/>
      <c r="F561" s="9"/>
      <c r="G561" s="151"/>
      <c r="H561" s="9"/>
      <c r="I561" s="4"/>
      <c r="J561" s="2"/>
      <c r="K561" s="2"/>
      <c r="L561" s="2"/>
      <c r="O561" s="2"/>
      <c r="P561" s="2"/>
    </row>
    <row r="562">
      <c r="A562" s="2"/>
      <c r="B562" s="2"/>
      <c r="C562" s="2"/>
      <c r="E562" s="9"/>
      <c r="F562" s="9"/>
      <c r="G562" s="151"/>
      <c r="H562" s="9"/>
      <c r="I562" s="4"/>
      <c r="J562" s="2"/>
      <c r="K562" s="2"/>
      <c r="L562" s="2"/>
      <c r="O562" s="2"/>
      <c r="P562" s="2"/>
    </row>
    <row r="563">
      <c r="A563" s="2"/>
      <c r="B563" s="2"/>
      <c r="C563" s="2"/>
      <c r="E563" s="9"/>
      <c r="F563" s="9"/>
      <c r="G563" s="151"/>
      <c r="H563" s="9"/>
      <c r="I563" s="4"/>
      <c r="J563" s="2"/>
      <c r="K563" s="2"/>
      <c r="L563" s="2"/>
      <c r="O563" s="2"/>
      <c r="P563" s="2"/>
    </row>
    <row r="564">
      <c r="A564" s="2"/>
      <c r="B564" s="2"/>
      <c r="C564" s="2"/>
      <c r="E564" s="9"/>
      <c r="F564" s="9"/>
      <c r="G564" s="151"/>
      <c r="H564" s="9"/>
      <c r="I564" s="4"/>
      <c r="J564" s="2"/>
      <c r="K564" s="2"/>
      <c r="L564" s="2"/>
      <c r="O564" s="2"/>
      <c r="P564" s="2"/>
    </row>
    <row r="565">
      <c r="A565" s="2"/>
      <c r="B565" s="2"/>
      <c r="C565" s="2"/>
      <c r="E565" s="9"/>
      <c r="F565" s="9"/>
      <c r="G565" s="151"/>
      <c r="H565" s="9"/>
      <c r="I565" s="4"/>
      <c r="J565" s="2"/>
      <c r="K565" s="2"/>
      <c r="L565" s="2"/>
      <c r="O565" s="2"/>
      <c r="P565" s="2"/>
    </row>
    <row r="566">
      <c r="A566" s="2"/>
      <c r="B566" s="2"/>
      <c r="C566" s="2"/>
      <c r="E566" s="9"/>
      <c r="F566" s="9"/>
      <c r="G566" s="151"/>
      <c r="H566" s="9"/>
      <c r="I566" s="4"/>
      <c r="J566" s="2"/>
      <c r="K566" s="2"/>
      <c r="L566" s="2"/>
      <c r="O566" s="2"/>
      <c r="P566" s="2"/>
    </row>
    <row r="567">
      <c r="A567" s="2"/>
      <c r="B567" s="2"/>
      <c r="C567" s="2"/>
      <c r="E567" s="9"/>
      <c r="F567" s="9"/>
      <c r="G567" s="151"/>
      <c r="H567" s="9"/>
      <c r="I567" s="4"/>
      <c r="J567" s="2"/>
      <c r="K567" s="2"/>
      <c r="L567" s="2"/>
      <c r="O567" s="2"/>
      <c r="P567" s="2"/>
    </row>
    <row r="568">
      <c r="A568" s="2"/>
      <c r="B568" s="2"/>
      <c r="C568" s="2"/>
      <c r="E568" s="9"/>
      <c r="F568" s="9"/>
      <c r="G568" s="151"/>
      <c r="H568" s="9"/>
      <c r="I568" s="4"/>
      <c r="J568" s="2"/>
      <c r="K568" s="2"/>
      <c r="L568" s="2"/>
      <c r="O568" s="2"/>
      <c r="P568" s="2"/>
    </row>
    <row r="569">
      <c r="A569" s="2"/>
      <c r="B569" s="2"/>
      <c r="C569" s="2"/>
      <c r="E569" s="9"/>
      <c r="F569" s="9"/>
      <c r="G569" s="151"/>
      <c r="H569" s="9"/>
      <c r="I569" s="4"/>
      <c r="J569" s="2"/>
      <c r="K569" s="2"/>
      <c r="L569" s="2"/>
      <c r="O569" s="2"/>
      <c r="P569" s="2"/>
    </row>
    <row r="570">
      <c r="A570" s="2"/>
      <c r="B570" s="2"/>
      <c r="C570" s="2"/>
      <c r="E570" s="9"/>
      <c r="F570" s="9"/>
      <c r="G570" s="151"/>
      <c r="H570" s="9"/>
      <c r="I570" s="4"/>
      <c r="J570" s="2"/>
      <c r="K570" s="2"/>
      <c r="L570" s="2"/>
      <c r="O570" s="2"/>
      <c r="P570" s="2"/>
    </row>
    <row r="571">
      <c r="A571" s="2"/>
      <c r="B571" s="2"/>
      <c r="C571" s="2"/>
      <c r="E571" s="9"/>
      <c r="F571" s="9"/>
      <c r="G571" s="151"/>
      <c r="H571" s="9"/>
      <c r="I571" s="4"/>
      <c r="J571" s="2"/>
      <c r="K571" s="2"/>
      <c r="L571" s="2"/>
      <c r="O571" s="2"/>
      <c r="P571" s="2"/>
    </row>
    <row r="572">
      <c r="A572" s="2"/>
      <c r="B572" s="2"/>
      <c r="C572" s="2"/>
      <c r="E572" s="9"/>
      <c r="F572" s="9"/>
      <c r="G572" s="151"/>
      <c r="H572" s="9"/>
      <c r="I572" s="4"/>
      <c r="J572" s="2"/>
      <c r="K572" s="2"/>
      <c r="L572" s="2"/>
      <c r="O572" s="2"/>
      <c r="P572" s="2"/>
    </row>
    <row r="573">
      <c r="A573" s="2"/>
      <c r="B573" s="2"/>
      <c r="C573" s="2"/>
      <c r="E573" s="9"/>
      <c r="F573" s="9"/>
      <c r="G573" s="151"/>
      <c r="H573" s="9"/>
      <c r="I573" s="4"/>
      <c r="J573" s="2"/>
      <c r="K573" s="2"/>
      <c r="L573" s="2"/>
      <c r="O573" s="2"/>
      <c r="P573" s="2"/>
    </row>
    <row r="574">
      <c r="A574" s="2"/>
      <c r="B574" s="2"/>
      <c r="C574" s="2"/>
      <c r="E574" s="9"/>
      <c r="F574" s="9"/>
      <c r="G574" s="151"/>
      <c r="H574" s="9"/>
      <c r="I574" s="4"/>
      <c r="J574" s="2"/>
      <c r="K574" s="2"/>
      <c r="L574" s="2"/>
      <c r="O574" s="2"/>
      <c r="P574" s="2"/>
    </row>
    <row r="575">
      <c r="A575" s="2"/>
      <c r="B575" s="2"/>
      <c r="C575" s="2"/>
      <c r="E575" s="9"/>
      <c r="F575" s="9"/>
      <c r="G575" s="151"/>
      <c r="H575" s="9"/>
      <c r="I575" s="4"/>
      <c r="J575" s="2"/>
      <c r="K575" s="2"/>
      <c r="L575" s="2"/>
      <c r="O575" s="2"/>
      <c r="P575" s="2"/>
    </row>
    <row r="576">
      <c r="A576" s="2"/>
      <c r="B576" s="2"/>
      <c r="C576" s="2"/>
      <c r="E576" s="9"/>
      <c r="F576" s="9"/>
      <c r="G576" s="151"/>
      <c r="H576" s="9"/>
      <c r="I576" s="4"/>
      <c r="J576" s="2"/>
      <c r="K576" s="2"/>
      <c r="L576" s="2"/>
      <c r="O576" s="2"/>
      <c r="P576" s="2"/>
    </row>
    <row r="577">
      <c r="A577" s="2"/>
      <c r="B577" s="2"/>
      <c r="C577" s="2"/>
      <c r="E577" s="9"/>
      <c r="F577" s="9"/>
      <c r="G577" s="151"/>
      <c r="H577" s="9"/>
      <c r="I577" s="4"/>
      <c r="J577" s="2"/>
      <c r="K577" s="2"/>
      <c r="L577" s="2"/>
      <c r="O577" s="2"/>
      <c r="P577" s="2"/>
    </row>
    <row r="578">
      <c r="A578" s="2"/>
      <c r="B578" s="2"/>
      <c r="C578" s="2"/>
      <c r="E578" s="9"/>
      <c r="F578" s="9"/>
      <c r="G578" s="151"/>
      <c r="H578" s="9"/>
      <c r="I578" s="4"/>
      <c r="J578" s="2"/>
      <c r="K578" s="2"/>
      <c r="L578" s="2"/>
      <c r="O578" s="2"/>
      <c r="P578" s="2"/>
    </row>
    <row r="579">
      <c r="A579" s="2"/>
      <c r="B579" s="2"/>
      <c r="C579" s="2"/>
      <c r="E579" s="9"/>
      <c r="F579" s="9"/>
      <c r="G579" s="151"/>
      <c r="H579" s="9"/>
      <c r="I579" s="4"/>
      <c r="J579" s="2"/>
      <c r="K579" s="2"/>
      <c r="L579" s="2"/>
      <c r="O579" s="2"/>
      <c r="P579" s="2"/>
    </row>
    <row r="580">
      <c r="A580" s="2"/>
      <c r="B580" s="2"/>
      <c r="C580" s="2"/>
      <c r="E580" s="9"/>
      <c r="F580" s="9"/>
      <c r="G580" s="151"/>
      <c r="H580" s="9"/>
      <c r="I580" s="4"/>
      <c r="J580" s="2"/>
      <c r="K580" s="2"/>
      <c r="L580" s="2"/>
      <c r="O580" s="2"/>
      <c r="P580" s="2"/>
    </row>
    <row r="581">
      <c r="A581" s="2"/>
      <c r="B581" s="2"/>
      <c r="C581" s="2"/>
      <c r="E581" s="9"/>
      <c r="F581" s="9"/>
      <c r="G581" s="151"/>
      <c r="H581" s="9"/>
      <c r="I581" s="4"/>
      <c r="J581" s="2"/>
      <c r="K581" s="2"/>
      <c r="L581" s="2"/>
      <c r="O581" s="2"/>
      <c r="P581" s="2"/>
    </row>
    <row r="582">
      <c r="A582" s="2"/>
      <c r="B582" s="2"/>
      <c r="C582" s="2"/>
      <c r="E582" s="9"/>
      <c r="F582" s="9"/>
      <c r="G582" s="151"/>
      <c r="H582" s="9"/>
      <c r="I582" s="4"/>
      <c r="J582" s="2"/>
      <c r="K582" s="2"/>
      <c r="L582" s="2"/>
      <c r="O582" s="2"/>
      <c r="P582" s="2"/>
    </row>
    <row r="583">
      <c r="A583" s="2"/>
      <c r="B583" s="2"/>
      <c r="C583" s="2"/>
      <c r="E583" s="9"/>
      <c r="F583" s="9"/>
      <c r="G583" s="151"/>
      <c r="H583" s="9"/>
      <c r="I583" s="4"/>
      <c r="J583" s="2"/>
      <c r="K583" s="2"/>
      <c r="L583" s="2"/>
      <c r="O583" s="2"/>
      <c r="P583" s="2"/>
    </row>
    <row r="584">
      <c r="A584" s="2"/>
      <c r="B584" s="2"/>
      <c r="C584" s="2"/>
      <c r="E584" s="9"/>
      <c r="F584" s="9"/>
      <c r="G584" s="151"/>
      <c r="H584" s="9"/>
      <c r="I584" s="4"/>
      <c r="J584" s="2"/>
      <c r="K584" s="2"/>
      <c r="L584" s="2"/>
      <c r="O584" s="2"/>
      <c r="P584" s="2"/>
    </row>
    <row r="585">
      <c r="A585" s="2"/>
      <c r="B585" s="2"/>
      <c r="C585" s="2"/>
      <c r="E585" s="9"/>
      <c r="F585" s="9"/>
      <c r="G585" s="151"/>
      <c r="H585" s="9"/>
      <c r="I585" s="4"/>
      <c r="J585" s="2"/>
      <c r="K585" s="2"/>
      <c r="L585" s="2"/>
      <c r="O585" s="2"/>
      <c r="P585" s="2"/>
    </row>
    <row r="586">
      <c r="A586" s="2"/>
      <c r="B586" s="2"/>
      <c r="C586" s="2"/>
      <c r="E586" s="9"/>
      <c r="F586" s="9"/>
      <c r="G586" s="151"/>
      <c r="H586" s="9"/>
      <c r="I586" s="4"/>
      <c r="J586" s="2"/>
      <c r="K586" s="2"/>
      <c r="L586" s="2"/>
      <c r="O586" s="2"/>
      <c r="P586" s="2"/>
    </row>
    <row r="587">
      <c r="A587" s="2"/>
      <c r="B587" s="2"/>
      <c r="C587" s="2"/>
      <c r="E587" s="9"/>
      <c r="F587" s="9"/>
      <c r="G587" s="151"/>
      <c r="H587" s="9"/>
      <c r="I587" s="4"/>
      <c r="J587" s="2"/>
      <c r="K587" s="2"/>
      <c r="L587" s="2"/>
      <c r="O587" s="2"/>
      <c r="P587" s="2"/>
    </row>
    <row r="588">
      <c r="A588" s="2"/>
      <c r="B588" s="2"/>
      <c r="C588" s="2"/>
      <c r="E588" s="9"/>
      <c r="F588" s="9"/>
      <c r="G588" s="151"/>
      <c r="H588" s="9"/>
      <c r="I588" s="4"/>
      <c r="J588" s="2"/>
      <c r="K588" s="2"/>
      <c r="L588" s="2"/>
      <c r="O588" s="2"/>
      <c r="P588" s="2"/>
    </row>
    <row r="589">
      <c r="A589" s="2"/>
      <c r="B589" s="2"/>
      <c r="C589" s="2"/>
      <c r="E589" s="9"/>
      <c r="F589" s="9"/>
      <c r="G589" s="151"/>
      <c r="H589" s="9"/>
      <c r="I589" s="4"/>
      <c r="J589" s="2"/>
      <c r="K589" s="2"/>
      <c r="L589" s="2"/>
      <c r="O589" s="2"/>
      <c r="P589" s="2"/>
    </row>
    <row r="590">
      <c r="A590" s="2"/>
      <c r="B590" s="2"/>
      <c r="C590" s="2"/>
      <c r="E590" s="9"/>
      <c r="F590" s="9"/>
      <c r="G590" s="151"/>
      <c r="H590" s="9"/>
      <c r="I590" s="4"/>
      <c r="J590" s="2"/>
      <c r="K590" s="2"/>
      <c r="L590" s="2"/>
      <c r="O590" s="2"/>
      <c r="P590" s="2"/>
    </row>
    <row r="591">
      <c r="A591" s="2"/>
      <c r="B591" s="2"/>
      <c r="C591" s="2"/>
      <c r="E591" s="9"/>
      <c r="F591" s="9"/>
      <c r="G591" s="151"/>
      <c r="H591" s="9"/>
      <c r="I591" s="4"/>
      <c r="J591" s="2"/>
      <c r="K591" s="2"/>
      <c r="L591" s="2"/>
      <c r="O591" s="2"/>
      <c r="P591" s="2"/>
    </row>
    <row r="592">
      <c r="A592" s="2"/>
      <c r="B592" s="2"/>
      <c r="C592" s="2"/>
      <c r="E592" s="9"/>
      <c r="F592" s="9"/>
      <c r="G592" s="151"/>
      <c r="H592" s="9"/>
      <c r="I592" s="4"/>
      <c r="J592" s="2"/>
      <c r="K592" s="2"/>
      <c r="L592" s="2"/>
      <c r="O592" s="2"/>
      <c r="P592" s="2"/>
    </row>
    <row r="593">
      <c r="A593" s="2"/>
      <c r="B593" s="2"/>
      <c r="C593" s="2"/>
      <c r="E593" s="9"/>
      <c r="F593" s="9"/>
      <c r="G593" s="151"/>
      <c r="H593" s="9"/>
      <c r="I593" s="4"/>
      <c r="J593" s="2"/>
      <c r="K593" s="2"/>
      <c r="L593" s="2"/>
      <c r="O593" s="2"/>
      <c r="P593" s="2"/>
    </row>
    <row r="594">
      <c r="A594" s="2"/>
      <c r="B594" s="2"/>
      <c r="C594" s="2"/>
      <c r="E594" s="9"/>
      <c r="F594" s="9"/>
      <c r="G594" s="151"/>
      <c r="H594" s="9"/>
      <c r="I594" s="4"/>
      <c r="J594" s="2"/>
      <c r="K594" s="2"/>
      <c r="L594" s="2"/>
      <c r="O594" s="2"/>
      <c r="P594" s="2"/>
    </row>
    <row r="595">
      <c r="A595" s="2"/>
      <c r="B595" s="2"/>
      <c r="C595" s="2"/>
      <c r="E595" s="9"/>
      <c r="F595" s="9"/>
      <c r="G595" s="151"/>
      <c r="H595" s="9"/>
      <c r="I595" s="4"/>
      <c r="J595" s="2"/>
      <c r="K595" s="2"/>
      <c r="L595" s="2"/>
      <c r="O595" s="2"/>
      <c r="P595" s="2"/>
    </row>
    <row r="596">
      <c r="A596" s="2"/>
      <c r="B596" s="2"/>
      <c r="C596" s="2"/>
      <c r="E596" s="9"/>
      <c r="F596" s="9"/>
      <c r="G596" s="151"/>
      <c r="H596" s="9"/>
      <c r="I596" s="4"/>
      <c r="J596" s="2"/>
      <c r="K596" s="2"/>
      <c r="L596" s="2"/>
      <c r="O596" s="2"/>
      <c r="P596" s="2"/>
    </row>
    <row r="597">
      <c r="A597" s="2"/>
      <c r="B597" s="2"/>
      <c r="C597" s="2"/>
      <c r="E597" s="9"/>
      <c r="F597" s="9"/>
      <c r="G597" s="151"/>
      <c r="H597" s="9"/>
      <c r="I597" s="4"/>
      <c r="J597" s="2"/>
      <c r="K597" s="2"/>
      <c r="L597" s="2"/>
      <c r="O597" s="2"/>
      <c r="P597" s="2"/>
    </row>
    <row r="598">
      <c r="A598" s="2"/>
      <c r="B598" s="2"/>
      <c r="C598" s="2"/>
      <c r="E598" s="9"/>
      <c r="F598" s="9"/>
      <c r="G598" s="151"/>
      <c r="H598" s="9"/>
      <c r="I598" s="4"/>
      <c r="J598" s="2"/>
      <c r="K598" s="2"/>
      <c r="L598" s="2"/>
      <c r="O598" s="2"/>
      <c r="P598" s="2"/>
    </row>
    <row r="599">
      <c r="A599" s="2"/>
      <c r="B599" s="2"/>
      <c r="C599" s="2"/>
      <c r="E599" s="9"/>
      <c r="F599" s="9"/>
      <c r="G599" s="151"/>
      <c r="H599" s="9"/>
      <c r="I599" s="4"/>
      <c r="J599" s="2"/>
      <c r="K599" s="2"/>
      <c r="L599" s="2"/>
      <c r="O599" s="2"/>
      <c r="P599" s="2"/>
    </row>
    <row r="600">
      <c r="A600" s="2"/>
      <c r="B600" s="2"/>
      <c r="C600" s="2"/>
      <c r="E600" s="9"/>
      <c r="F600" s="9"/>
      <c r="G600" s="151"/>
      <c r="H600" s="9"/>
      <c r="I600" s="4"/>
      <c r="J600" s="2"/>
      <c r="K600" s="2"/>
      <c r="L600" s="2"/>
      <c r="O600" s="2"/>
      <c r="P600" s="2"/>
    </row>
    <row r="601">
      <c r="A601" s="2"/>
      <c r="B601" s="2"/>
      <c r="C601" s="2"/>
      <c r="E601" s="9"/>
      <c r="F601" s="9"/>
      <c r="G601" s="151"/>
      <c r="H601" s="9"/>
      <c r="I601" s="4"/>
      <c r="J601" s="2"/>
      <c r="K601" s="2"/>
      <c r="L601" s="2"/>
      <c r="O601" s="2"/>
      <c r="P601" s="2"/>
    </row>
    <row r="602">
      <c r="A602" s="2"/>
      <c r="B602" s="2"/>
      <c r="C602" s="2"/>
      <c r="E602" s="9"/>
      <c r="F602" s="9"/>
      <c r="G602" s="151"/>
      <c r="H602" s="9"/>
      <c r="I602" s="4"/>
      <c r="J602" s="2"/>
      <c r="K602" s="2"/>
      <c r="L602" s="2"/>
      <c r="O602" s="2"/>
      <c r="P602" s="2"/>
    </row>
    <row r="603">
      <c r="A603" s="2"/>
      <c r="B603" s="2"/>
      <c r="C603" s="2"/>
      <c r="E603" s="9"/>
      <c r="F603" s="9"/>
      <c r="G603" s="151"/>
      <c r="H603" s="9"/>
      <c r="I603" s="4"/>
      <c r="J603" s="2"/>
      <c r="K603" s="2"/>
      <c r="L603" s="2"/>
      <c r="O603" s="2"/>
      <c r="P603" s="2"/>
    </row>
    <row r="604">
      <c r="A604" s="2"/>
      <c r="B604" s="2"/>
      <c r="C604" s="2"/>
      <c r="E604" s="9"/>
      <c r="F604" s="9"/>
      <c r="G604" s="151"/>
      <c r="H604" s="9"/>
      <c r="I604" s="4"/>
      <c r="J604" s="2"/>
      <c r="K604" s="2"/>
      <c r="L604" s="2"/>
      <c r="O604" s="2"/>
      <c r="P604" s="2"/>
    </row>
    <row r="605">
      <c r="A605" s="2"/>
      <c r="B605" s="2"/>
      <c r="C605" s="2"/>
      <c r="E605" s="9"/>
      <c r="F605" s="9"/>
      <c r="G605" s="151"/>
      <c r="H605" s="9"/>
      <c r="I605" s="4"/>
      <c r="J605" s="2"/>
      <c r="K605" s="2"/>
      <c r="L605" s="2"/>
      <c r="O605" s="2"/>
      <c r="P605" s="2"/>
    </row>
    <row r="606">
      <c r="A606" s="2"/>
      <c r="B606" s="2"/>
      <c r="C606" s="2"/>
      <c r="E606" s="9"/>
      <c r="F606" s="9"/>
      <c r="G606" s="151"/>
      <c r="H606" s="9"/>
      <c r="I606" s="4"/>
      <c r="J606" s="2"/>
      <c r="K606" s="2"/>
      <c r="L606" s="2"/>
      <c r="O606" s="2"/>
      <c r="P606" s="2"/>
    </row>
    <row r="607">
      <c r="A607" s="2"/>
      <c r="B607" s="2"/>
      <c r="C607" s="2"/>
      <c r="E607" s="9"/>
      <c r="F607" s="9"/>
      <c r="G607" s="151"/>
      <c r="H607" s="9"/>
      <c r="I607" s="4"/>
      <c r="J607" s="2"/>
      <c r="K607" s="2"/>
      <c r="L607" s="2"/>
      <c r="O607" s="2"/>
      <c r="P607" s="2"/>
    </row>
    <row r="608">
      <c r="A608" s="2"/>
      <c r="B608" s="2"/>
      <c r="C608" s="2"/>
      <c r="E608" s="9"/>
      <c r="F608" s="9"/>
      <c r="G608" s="151"/>
      <c r="H608" s="9"/>
      <c r="I608" s="4"/>
      <c r="J608" s="2"/>
      <c r="K608" s="2"/>
      <c r="L608" s="2"/>
      <c r="O608" s="2"/>
      <c r="P608" s="2"/>
    </row>
    <row r="609">
      <c r="A609" s="2"/>
      <c r="B609" s="2"/>
      <c r="C609" s="2"/>
      <c r="E609" s="9"/>
      <c r="F609" s="9"/>
      <c r="G609" s="151"/>
      <c r="H609" s="9"/>
      <c r="I609" s="4"/>
      <c r="J609" s="2"/>
      <c r="K609" s="2"/>
      <c r="L609" s="2"/>
      <c r="O609" s="2"/>
      <c r="P609" s="2"/>
    </row>
    <row r="610">
      <c r="A610" s="2"/>
      <c r="B610" s="2"/>
      <c r="C610" s="2"/>
      <c r="E610" s="9"/>
      <c r="F610" s="9"/>
      <c r="G610" s="151"/>
      <c r="H610" s="9"/>
      <c r="I610" s="4"/>
      <c r="J610" s="2"/>
      <c r="K610" s="2"/>
      <c r="L610" s="2"/>
      <c r="O610" s="2"/>
      <c r="P610" s="2"/>
    </row>
    <row r="611">
      <c r="A611" s="2"/>
      <c r="B611" s="2"/>
      <c r="C611" s="2"/>
      <c r="E611" s="9"/>
      <c r="F611" s="9"/>
      <c r="G611" s="151"/>
      <c r="H611" s="9"/>
      <c r="I611" s="4"/>
      <c r="J611" s="2"/>
      <c r="K611" s="2"/>
      <c r="L611" s="2"/>
      <c r="O611" s="2"/>
      <c r="P611" s="2"/>
    </row>
    <row r="612">
      <c r="A612" s="2"/>
      <c r="B612" s="2"/>
      <c r="C612" s="2"/>
      <c r="E612" s="9"/>
      <c r="F612" s="9"/>
      <c r="G612" s="151"/>
      <c r="H612" s="9"/>
      <c r="I612" s="4"/>
      <c r="J612" s="2"/>
      <c r="K612" s="2"/>
      <c r="L612" s="2"/>
      <c r="O612" s="2"/>
      <c r="P612" s="2"/>
    </row>
    <row r="613">
      <c r="A613" s="2"/>
      <c r="B613" s="2"/>
      <c r="C613" s="2"/>
      <c r="E613" s="9"/>
      <c r="F613" s="9"/>
      <c r="G613" s="151"/>
      <c r="H613" s="9"/>
      <c r="I613" s="4"/>
      <c r="J613" s="2"/>
      <c r="K613" s="2"/>
      <c r="L613" s="2"/>
      <c r="O613" s="2"/>
      <c r="P613" s="2"/>
    </row>
    <row r="614">
      <c r="A614" s="2"/>
      <c r="B614" s="2"/>
      <c r="C614" s="2"/>
      <c r="E614" s="9"/>
      <c r="F614" s="9"/>
      <c r="G614" s="151"/>
      <c r="H614" s="9"/>
      <c r="I614" s="4"/>
      <c r="J614" s="2"/>
      <c r="K614" s="2"/>
      <c r="L614" s="2"/>
      <c r="O614" s="2"/>
      <c r="P614" s="2"/>
    </row>
    <row r="615">
      <c r="A615" s="2"/>
      <c r="B615" s="2"/>
      <c r="C615" s="2"/>
      <c r="E615" s="9"/>
      <c r="F615" s="9"/>
      <c r="G615" s="151"/>
      <c r="H615" s="9"/>
      <c r="I615" s="4"/>
      <c r="J615" s="2"/>
      <c r="K615" s="2"/>
      <c r="L615" s="2"/>
      <c r="O615" s="2"/>
      <c r="P615" s="2"/>
    </row>
    <row r="616">
      <c r="A616" s="2"/>
      <c r="B616" s="2"/>
      <c r="C616" s="2"/>
      <c r="E616" s="9"/>
      <c r="F616" s="9"/>
      <c r="G616" s="151"/>
      <c r="H616" s="9"/>
      <c r="I616" s="4"/>
      <c r="J616" s="2"/>
      <c r="K616" s="2"/>
      <c r="L616" s="2"/>
      <c r="O616" s="2"/>
      <c r="P616" s="2"/>
    </row>
    <row r="617">
      <c r="A617" s="2"/>
      <c r="B617" s="2"/>
      <c r="C617" s="2"/>
      <c r="E617" s="9"/>
      <c r="F617" s="9"/>
      <c r="G617" s="151"/>
      <c r="H617" s="9"/>
      <c r="I617" s="4"/>
      <c r="J617" s="2"/>
      <c r="K617" s="2"/>
      <c r="L617" s="2"/>
      <c r="O617" s="2"/>
      <c r="P617" s="2"/>
    </row>
    <row r="618">
      <c r="A618" s="2"/>
      <c r="B618" s="2"/>
      <c r="C618" s="2"/>
      <c r="E618" s="9"/>
      <c r="F618" s="9"/>
      <c r="G618" s="151"/>
      <c r="H618" s="9"/>
      <c r="I618" s="4"/>
      <c r="J618" s="2"/>
      <c r="K618" s="2"/>
      <c r="L618" s="2"/>
      <c r="O618" s="2"/>
      <c r="P618" s="2"/>
    </row>
    <row r="619">
      <c r="A619" s="2"/>
      <c r="B619" s="2"/>
      <c r="C619" s="2"/>
      <c r="E619" s="9"/>
      <c r="F619" s="9"/>
      <c r="G619" s="151"/>
      <c r="H619" s="9"/>
      <c r="I619" s="4"/>
      <c r="J619" s="2"/>
      <c r="K619" s="2"/>
      <c r="L619" s="2"/>
      <c r="O619" s="2"/>
      <c r="P619" s="2"/>
    </row>
    <row r="620">
      <c r="A620" s="2"/>
      <c r="B620" s="2"/>
      <c r="C620" s="2"/>
      <c r="E620" s="9"/>
      <c r="F620" s="9"/>
      <c r="G620" s="151"/>
      <c r="H620" s="9"/>
      <c r="I620" s="4"/>
      <c r="J620" s="2"/>
      <c r="K620" s="2"/>
      <c r="L620" s="2"/>
      <c r="O620" s="2"/>
      <c r="P620" s="2"/>
    </row>
    <row r="621">
      <c r="A621" s="2"/>
      <c r="B621" s="2"/>
      <c r="C621" s="2"/>
      <c r="E621" s="9"/>
      <c r="F621" s="9"/>
      <c r="G621" s="151"/>
      <c r="H621" s="9"/>
      <c r="I621" s="4"/>
      <c r="J621" s="2"/>
      <c r="K621" s="2"/>
      <c r="L621" s="2"/>
      <c r="O621" s="2"/>
      <c r="P621" s="2"/>
    </row>
    <row r="622">
      <c r="A622" s="2"/>
      <c r="B622" s="2"/>
      <c r="C622" s="2"/>
      <c r="E622" s="9"/>
      <c r="F622" s="9"/>
      <c r="G622" s="151"/>
      <c r="H622" s="9"/>
      <c r="I622" s="4"/>
      <c r="J622" s="2"/>
      <c r="K622" s="2"/>
      <c r="L622" s="2"/>
      <c r="O622" s="2"/>
      <c r="P622" s="2"/>
    </row>
    <row r="623">
      <c r="A623" s="2"/>
      <c r="B623" s="2"/>
      <c r="C623" s="2"/>
      <c r="E623" s="9"/>
      <c r="F623" s="9"/>
      <c r="G623" s="151"/>
      <c r="H623" s="9"/>
      <c r="I623" s="4"/>
      <c r="J623" s="2"/>
      <c r="K623" s="2"/>
      <c r="L623" s="2"/>
      <c r="O623" s="2"/>
      <c r="P623" s="2"/>
    </row>
    <row r="624">
      <c r="A624" s="2"/>
      <c r="B624" s="2"/>
      <c r="C624" s="2"/>
      <c r="E624" s="9"/>
      <c r="F624" s="9"/>
      <c r="G624" s="151"/>
      <c r="H624" s="9"/>
      <c r="I624" s="4"/>
      <c r="J624" s="2"/>
      <c r="K624" s="2"/>
      <c r="L624" s="2"/>
      <c r="O624" s="2"/>
      <c r="P624" s="2"/>
    </row>
    <row r="625">
      <c r="A625" s="2"/>
      <c r="B625" s="2"/>
      <c r="C625" s="2"/>
      <c r="E625" s="9"/>
      <c r="F625" s="9"/>
      <c r="G625" s="151"/>
      <c r="H625" s="9"/>
      <c r="I625" s="4"/>
      <c r="J625" s="2"/>
      <c r="K625" s="2"/>
      <c r="L625" s="2"/>
      <c r="O625" s="2"/>
      <c r="P625" s="2"/>
    </row>
    <row r="626">
      <c r="A626" s="2"/>
      <c r="B626" s="2"/>
      <c r="C626" s="2"/>
      <c r="E626" s="9"/>
      <c r="F626" s="9"/>
      <c r="G626" s="151"/>
      <c r="H626" s="9"/>
      <c r="I626" s="4"/>
      <c r="J626" s="2"/>
      <c r="K626" s="2"/>
      <c r="L626" s="2"/>
      <c r="O626" s="2"/>
      <c r="P626" s="2"/>
    </row>
    <row r="627">
      <c r="A627" s="2"/>
      <c r="B627" s="2"/>
      <c r="C627" s="2"/>
      <c r="E627" s="9"/>
      <c r="F627" s="9"/>
      <c r="G627" s="151"/>
      <c r="H627" s="9"/>
      <c r="I627" s="4"/>
      <c r="J627" s="2"/>
      <c r="K627" s="2"/>
      <c r="L627" s="2"/>
      <c r="O627" s="2"/>
      <c r="P627" s="2"/>
    </row>
    <row r="628">
      <c r="A628" s="2"/>
      <c r="B628" s="2"/>
      <c r="C628" s="2"/>
      <c r="E628" s="9"/>
      <c r="F628" s="9"/>
      <c r="G628" s="151"/>
      <c r="H628" s="9"/>
      <c r="I628" s="4"/>
      <c r="J628" s="2"/>
      <c r="K628" s="2"/>
      <c r="L628" s="2"/>
      <c r="O628" s="2"/>
      <c r="P628" s="2"/>
    </row>
    <row r="629">
      <c r="A629" s="2"/>
      <c r="B629" s="2"/>
      <c r="C629" s="2"/>
      <c r="E629" s="9"/>
      <c r="F629" s="9"/>
      <c r="G629" s="151"/>
      <c r="H629" s="9"/>
      <c r="I629" s="4"/>
      <c r="J629" s="2"/>
      <c r="K629" s="2"/>
      <c r="L629" s="2"/>
      <c r="O629" s="2"/>
      <c r="P629" s="2"/>
    </row>
    <row r="630">
      <c r="A630" s="2"/>
      <c r="B630" s="2"/>
      <c r="C630" s="2"/>
      <c r="E630" s="9"/>
      <c r="F630" s="9"/>
      <c r="G630" s="151"/>
      <c r="H630" s="9"/>
      <c r="I630" s="4"/>
      <c r="J630" s="2"/>
      <c r="K630" s="2"/>
      <c r="L630" s="2"/>
      <c r="O630" s="2"/>
      <c r="P630" s="2"/>
    </row>
    <row r="631">
      <c r="A631" s="2"/>
      <c r="B631" s="2"/>
      <c r="C631" s="2"/>
      <c r="E631" s="9"/>
      <c r="F631" s="9"/>
      <c r="G631" s="151"/>
      <c r="H631" s="9"/>
      <c r="I631" s="4"/>
      <c r="J631" s="2"/>
      <c r="K631" s="2"/>
      <c r="L631" s="2"/>
      <c r="O631" s="2"/>
      <c r="P631" s="2"/>
    </row>
    <row r="632">
      <c r="A632" s="2"/>
      <c r="B632" s="2"/>
      <c r="C632" s="2"/>
      <c r="E632" s="9"/>
      <c r="F632" s="9"/>
      <c r="G632" s="151"/>
      <c r="H632" s="9"/>
      <c r="I632" s="4"/>
      <c r="J632" s="2"/>
      <c r="K632" s="2"/>
      <c r="L632" s="2"/>
      <c r="O632" s="2"/>
      <c r="P632" s="2"/>
    </row>
    <row r="633">
      <c r="A633" s="2"/>
      <c r="B633" s="2"/>
      <c r="C633" s="2"/>
      <c r="E633" s="9"/>
      <c r="F633" s="9"/>
      <c r="G633" s="151"/>
      <c r="H633" s="9"/>
      <c r="I633" s="4"/>
      <c r="J633" s="2"/>
      <c r="K633" s="2"/>
      <c r="L633" s="2"/>
      <c r="O633" s="2"/>
      <c r="P633" s="2"/>
    </row>
    <row r="634">
      <c r="A634" s="2"/>
      <c r="B634" s="2"/>
      <c r="C634" s="2"/>
      <c r="E634" s="9"/>
      <c r="F634" s="9"/>
      <c r="G634" s="151"/>
      <c r="H634" s="9"/>
      <c r="I634" s="4"/>
      <c r="J634" s="2"/>
      <c r="K634" s="2"/>
      <c r="L634" s="2"/>
      <c r="O634" s="2"/>
      <c r="P634" s="2"/>
    </row>
    <row r="635">
      <c r="A635" s="2"/>
      <c r="B635" s="2"/>
      <c r="C635" s="2"/>
      <c r="E635" s="9"/>
      <c r="F635" s="9"/>
      <c r="G635" s="151"/>
      <c r="H635" s="9"/>
      <c r="I635" s="4"/>
      <c r="J635" s="2"/>
      <c r="K635" s="2"/>
      <c r="L635" s="2"/>
      <c r="O635" s="2"/>
      <c r="P635" s="2"/>
    </row>
    <row r="636">
      <c r="A636" s="2"/>
      <c r="B636" s="2"/>
      <c r="C636" s="2"/>
      <c r="E636" s="9"/>
      <c r="F636" s="9"/>
      <c r="G636" s="151"/>
      <c r="H636" s="9"/>
      <c r="I636" s="4"/>
      <c r="J636" s="2"/>
      <c r="K636" s="2"/>
      <c r="L636" s="2"/>
      <c r="O636" s="2"/>
      <c r="P636" s="2"/>
    </row>
    <row r="637">
      <c r="A637" s="2"/>
      <c r="B637" s="2"/>
      <c r="C637" s="2"/>
      <c r="E637" s="9"/>
      <c r="F637" s="9"/>
      <c r="G637" s="151"/>
      <c r="H637" s="9"/>
      <c r="I637" s="4"/>
      <c r="J637" s="2"/>
      <c r="K637" s="2"/>
      <c r="L637" s="2"/>
      <c r="O637" s="2"/>
      <c r="P637" s="2"/>
    </row>
    <row r="638">
      <c r="A638" s="2"/>
      <c r="B638" s="2"/>
      <c r="C638" s="2"/>
      <c r="E638" s="9"/>
      <c r="F638" s="9"/>
      <c r="G638" s="151"/>
      <c r="H638" s="9"/>
      <c r="I638" s="4"/>
      <c r="J638" s="2"/>
      <c r="K638" s="2"/>
      <c r="L638" s="2"/>
      <c r="O638" s="2"/>
      <c r="P638" s="2"/>
    </row>
    <row r="639">
      <c r="A639" s="2"/>
      <c r="B639" s="2"/>
      <c r="C639" s="2"/>
      <c r="E639" s="9"/>
      <c r="F639" s="9"/>
      <c r="G639" s="151"/>
      <c r="H639" s="9"/>
      <c r="I639" s="4"/>
      <c r="J639" s="2"/>
      <c r="K639" s="2"/>
      <c r="L639" s="2"/>
      <c r="O639" s="2"/>
      <c r="P639" s="2"/>
    </row>
    <row r="640">
      <c r="A640" s="2"/>
      <c r="B640" s="2"/>
      <c r="C640" s="2"/>
      <c r="E640" s="9"/>
      <c r="F640" s="9"/>
      <c r="G640" s="151"/>
      <c r="H640" s="9"/>
      <c r="I640" s="4"/>
      <c r="J640" s="2"/>
      <c r="K640" s="2"/>
      <c r="L640" s="2"/>
      <c r="O640" s="2"/>
      <c r="P640" s="2"/>
    </row>
    <row r="641">
      <c r="A641" s="2"/>
      <c r="B641" s="2"/>
      <c r="C641" s="2"/>
      <c r="E641" s="9"/>
      <c r="F641" s="9"/>
      <c r="G641" s="151"/>
      <c r="H641" s="9"/>
      <c r="I641" s="4"/>
      <c r="J641" s="2"/>
      <c r="K641" s="2"/>
      <c r="L641" s="2"/>
      <c r="O641" s="2"/>
      <c r="P641" s="2"/>
    </row>
    <row r="642">
      <c r="A642" s="2"/>
      <c r="B642" s="2"/>
      <c r="C642" s="2"/>
      <c r="E642" s="9"/>
      <c r="F642" s="9"/>
      <c r="G642" s="151"/>
      <c r="H642" s="9"/>
      <c r="I642" s="4"/>
      <c r="J642" s="2"/>
      <c r="K642" s="2"/>
      <c r="L642" s="2"/>
      <c r="O642" s="2"/>
      <c r="P642" s="2"/>
    </row>
    <row r="643">
      <c r="A643" s="2"/>
      <c r="B643" s="2"/>
      <c r="C643" s="2"/>
      <c r="E643" s="9"/>
      <c r="F643" s="9"/>
      <c r="G643" s="151"/>
      <c r="H643" s="9"/>
      <c r="I643" s="4"/>
      <c r="J643" s="2"/>
      <c r="K643" s="2"/>
      <c r="L643" s="2"/>
      <c r="O643" s="2"/>
      <c r="P643" s="2"/>
    </row>
    <row r="644">
      <c r="A644" s="2"/>
      <c r="B644" s="2"/>
      <c r="C644" s="2"/>
      <c r="E644" s="9"/>
      <c r="F644" s="9"/>
      <c r="G644" s="151"/>
      <c r="H644" s="9"/>
      <c r="I644" s="4"/>
      <c r="J644" s="2"/>
      <c r="K644" s="2"/>
      <c r="L644" s="2"/>
      <c r="O644" s="2"/>
      <c r="P644" s="2"/>
    </row>
    <row r="645">
      <c r="A645" s="2"/>
      <c r="B645" s="2"/>
      <c r="C645" s="2"/>
      <c r="E645" s="9"/>
      <c r="F645" s="9"/>
      <c r="G645" s="151"/>
      <c r="H645" s="9"/>
      <c r="I645" s="4"/>
      <c r="J645" s="2"/>
      <c r="K645" s="2"/>
      <c r="L645" s="2"/>
      <c r="O645" s="2"/>
      <c r="P645" s="2"/>
    </row>
    <row r="646">
      <c r="A646" s="2"/>
      <c r="B646" s="2"/>
      <c r="C646" s="2"/>
      <c r="E646" s="9"/>
      <c r="F646" s="9"/>
      <c r="G646" s="151"/>
      <c r="H646" s="9"/>
      <c r="I646" s="4"/>
      <c r="J646" s="2"/>
      <c r="K646" s="2"/>
      <c r="L646" s="2"/>
      <c r="O646" s="2"/>
      <c r="P646" s="2"/>
    </row>
    <row r="647">
      <c r="A647" s="2"/>
      <c r="B647" s="2"/>
      <c r="C647" s="2"/>
      <c r="E647" s="9"/>
      <c r="F647" s="9"/>
      <c r="G647" s="151"/>
      <c r="H647" s="9"/>
      <c r="I647" s="4"/>
      <c r="J647" s="2"/>
      <c r="K647" s="2"/>
      <c r="L647" s="2"/>
      <c r="O647" s="2"/>
      <c r="P647" s="2"/>
    </row>
    <row r="648">
      <c r="A648" s="2"/>
      <c r="B648" s="2"/>
      <c r="C648" s="2"/>
      <c r="E648" s="9"/>
      <c r="F648" s="9"/>
      <c r="G648" s="151"/>
      <c r="H648" s="9"/>
      <c r="I648" s="4"/>
      <c r="J648" s="2"/>
      <c r="K648" s="2"/>
      <c r="L648" s="2"/>
      <c r="O648" s="2"/>
      <c r="P648" s="2"/>
    </row>
    <row r="649">
      <c r="A649" s="2"/>
      <c r="B649" s="2"/>
      <c r="C649" s="2"/>
      <c r="E649" s="9"/>
      <c r="F649" s="9"/>
      <c r="G649" s="151"/>
      <c r="H649" s="9"/>
      <c r="I649" s="4"/>
      <c r="J649" s="2"/>
      <c r="K649" s="2"/>
      <c r="L649" s="2"/>
      <c r="O649" s="2"/>
      <c r="P649" s="2"/>
    </row>
    <row r="650">
      <c r="A650" s="2"/>
      <c r="B650" s="2"/>
      <c r="C650" s="2"/>
      <c r="E650" s="9"/>
      <c r="F650" s="9"/>
      <c r="G650" s="151"/>
      <c r="H650" s="9"/>
      <c r="I650" s="4"/>
      <c r="J650" s="2"/>
      <c r="K650" s="2"/>
      <c r="L650" s="2"/>
      <c r="O650" s="2"/>
      <c r="P650" s="2"/>
    </row>
    <row r="651">
      <c r="A651" s="2"/>
      <c r="B651" s="2"/>
      <c r="C651" s="2"/>
      <c r="E651" s="9"/>
      <c r="F651" s="9"/>
      <c r="G651" s="151"/>
      <c r="H651" s="9"/>
      <c r="I651" s="4"/>
      <c r="J651" s="2"/>
      <c r="K651" s="2"/>
      <c r="L651" s="2"/>
      <c r="O651" s="2"/>
      <c r="P651" s="2"/>
    </row>
    <row r="652">
      <c r="A652" s="2"/>
      <c r="B652" s="2"/>
      <c r="C652" s="2"/>
      <c r="E652" s="9"/>
      <c r="F652" s="9"/>
      <c r="G652" s="151"/>
      <c r="H652" s="9"/>
      <c r="I652" s="4"/>
      <c r="J652" s="2"/>
      <c r="K652" s="2"/>
      <c r="L652" s="2"/>
      <c r="O652" s="2"/>
      <c r="P652" s="2"/>
    </row>
    <row r="653">
      <c r="A653" s="2"/>
      <c r="B653" s="2"/>
      <c r="C653" s="2"/>
      <c r="E653" s="9"/>
      <c r="F653" s="9"/>
      <c r="G653" s="151"/>
      <c r="H653" s="9"/>
      <c r="I653" s="4"/>
      <c r="J653" s="2"/>
      <c r="K653" s="2"/>
      <c r="L653" s="2"/>
      <c r="O653" s="2"/>
      <c r="P653" s="2"/>
    </row>
    <row r="654">
      <c r="A654" s="2"/>
      <c r="B654" s="2"/>
      <c r="C654" s="2"/>
      <c r="E654" s="9"/>
      <c r="F654" s="9"/>
      <c r="G654" s="151"/>
      <c r="H654" s="9"/>
      <c r="I654" s="4"/>
      <c r="J654" s="2"/>
      <c r="K654" s="2"/>
      <c r="L654" s="2"/>
      <c r="O654" s="2"/>
      <c r="P654" s="2"/>
    </row>
    <row r="655">
      <c r="A655" s="2"/>
      <c r="B655" s="2"/>
      <c r="C655" s="2"/>
      <c r="E655" s="9"/>
      <c r="F655" s="9"/>
      <c r="G655" s="151"/>
      <c r="H655" s="9"/>
      <c r="I655" s="4"/>
      <c r="J655" s="2"/>
      <c r="K655" s="2"/>
      <c r="L655" s="2"/>
      <c r="O655" s="2"/>
      <c r="P655" s="2"/>
    </row>
    <row r="656">
      <c r="A656" s="2"/>
      <c r="B656" s="2"/>
      <c r="C656" s="2"/>
      <c r="E656" s="9"/>
      <c r="F656" s="9"/>
      <c r="G656" s="151"/>
      <c r="H656" s="9"/>
      <c r="I656" s="4"/>
      <c r="J656" s="2"/>
      <c r="K656" s="2"/>
      <c r="L656" s="2"/>
      <c r="O656" s="2"/>
      <c r="P656" s="2"/>
    </row>
    <row r="657">
      <c r="A657" s="2"/>
      <c r="B657" s="2"/>
      <c r="C657" s="2"/>
      <c r="E657" s="9"/>
      <c r="F657" s="9"/>
      <c r="G657" s="151"/>
      <c r="H657" s="9"/>
      <c r="I657" s="4"/>
      <c r="J657" s="2"/>
      <c r="K657" s="2"/>
      <c r="L657" s="2"/>
      <c r="O657" s="2"/>
      <c r="P657" s="2"/>
    </row>
    <row r="658">
      <c r="A658" s="2"/>
      <c r="B658" s="2"/>
      <c r="C658" s="2"/>
      <c r="E658" s="9"/>
      <c r="F658" s="9"/>
      <c r="G658" s="151"/>
      <c r="H658" s="9"/>
      <c r="I658" s="4"/>
      <c r="J658" s="2"/>
      <c r="K658" s="2"/>
      <c r="L658" s="2"/>
      <c r="O658" s="2"/>
      <c r="P658" s="2"/>
    </row>
    <row r="659">
      <c r="A659" s="2"/>
      <c r="B659" s="2"/>
      <c r="C659" s="2"/>
      <c r="E659" s="9"/>
      <c r="F659" s="9"/>
      <c r="G659" s="151"/>
      <c r="H659" s="9"/>
      <c r="I659" s="4"/>
      <c r="J659" s="2"/>
      <c r="K659" s="2"/>
      <c r="L659" s="2"/>
      <c r="O659" s="2"/>
      <c r="P659" s="2"/>
    </row>
    <row r="660">
      <c r="A660" s="2"/>
      <c r="B660" s="2"/>
      <c r="C660" s="2"/>
      <c r="E660" s="9"/>
      <c r="F660" s="9"/>
      <c r="G660" s="151"/>
      <c r="H660" s="9"/>
      <c r="I660" s="4"/>
      <c r="J660" s="2"/>
      <c r="K660" s="2"/>
      <c r="L660" s="2"/>
      <c r="O660" s="2"/>
      <c r="P660" s="2"/>
    </row>
    <row r="661">
      <c r="A661" s="2"/>
      <c r="B661" s="2"/>
      <c r="C661" s="2"/>
      <c r="E661" s="9"/>
      <c r="F661" s="9"/>
      <c r="G661" s="151"/>
      <c r="H661" s="9"/>
      <c r="I661" s="4"/>
      <c r="J661" s="2"/>
      <c r="K661" s="2"/>
      <c r="L661" s="2"/>
      <c r="O661" s="2"/>
      <c r="P661" s="2"/>
    </row>
    <row r="662">
      <c r="A662" s="2"/>
      <c r="B662" s="2"/>
      <c r="C662" s="2"/>
      <c r="E662" s="9"/>
      <c r="F662" s="9"/>
      <c r="G662" s="151"/>
      <c r="H662" s="9"/>
      <c r="I662" s="4"/>
      <c r="J662" s="2"/>
      <c r="K662" s="2"/>
      <c r="L662" s="2"/>
      <c r="O662" s="2"/>
      <c r="P662" s="2"/>
    </row>
    <row r="663">
      <c r="A663" s="2"/>
      <c r="B663" s="2"/>
      <c r="C663" s="2"/>
      <c r="E663" s="9"/>
      <c r="F663" s="9"/>
      <c r="G663" s="151"/>
      <c r="H663" s="9"/>
      <c r="I663" s="4"/>
      <c r="J663" s="2"/>
      <c r="K663" s="2"/>
      <c r="L663" s="2"/>
      <c r="O663" s="2"/>
      <c r="P663" s="2"/>
    </row>
    <row r="664">
      <c r="A664" s="2"/>
      <c r="B664" s="2"/>
      <c r="C664" s="2"/>
      <c r="E664" s="9"/>
      <c r="F664" s="9"/>
      <c r="G664" s="151"/>
      <c r="H664" s="9"/>
      <c r="I664" s="4"/>
      <c r="J664" s="2"/>
      <c r="K664" s="2"/>
      <c r="L664" s="2"/>
      <c r="O664" s="2"/>
      <c r="P664" s="2"/>
    </row>
    <row r="665">
      <c r="A665" s="2"/>
      <c r="B665" s="2"/>
      <c r="C665" s="2"/>
      <c r="E665" s="9"/>
      <c r="F665" s="9"/>
      <c r="G665" s="151"/>
      <c r="H665" s="9"/>
      <c r="I665" s="4"/>
      <c r="J665" s="2"/>
      <c r="K665" s="2"/>
      <c r="L665" s="2"/>
      <c r="O665" s="2"/>
      <c r="P665" s="2"/>
    </row>
    <row r="666">
      <c r="A666" s="2"/>
      <c r="B666" s="2"/>
      <c r="C666" s="2"/>
      <c r="E666" s="9"/>
      <c r="F666" s="9"/>
      <c r="G666" s="151"/>
      <c r="H666" s="9"/>
      <c r="I666" s="4"/>
      <c r="J666" s="2"/>
      <c r="K666" s="2"/>
      <c r="L666" s="2"/>
      <c r="O666" s="2"/>
      <c r="P666" s="2"/>
    </row>
    <row r="667">
      <c r="A667" s="2"/>
      <c r="B667" s="2"/>
      <c r="C667" s="2"/>
      <c r="E667" s="9"/>
      <c r="F667" s="9"/>
      <c r="G667" s="151"/>
      <c r="H667" s="9"/>
      <c r="I667" s="4"/>
      <c r="J667" s="2"/>
      <c r="K667" s="2"/>
      <c r="L667" s="2"/>
      <c r="O667" s="2"/>
      <c r="P667" s="2"/>
    </row>
    <row r="668">
      <c r="A668" s="2"/>
      <c r="B668" s="2"/>
      <c r="C668" s="2"/>
      <c r="E668" s="9"/>
      <c r="F668" s="9"/>
      <c r="G668" s="151"/>
      <c r="H668" s="9"/>
      <c r="I668" s="4"/>
      <c r="J668" s="2"/>
      <c r="K668" s="2"/>
      <c r="L668" s="2"/>
      <c r="O668" s="2"/>
      <c r="P668" s="2"/>
    </row>
    <row r="669">
      <c r="A669" s="2"/>
      <c r="B669" s="2"/>
      <c r="C669" s="2"/>
      <c r="E669" s="9"/>
      <c r="F669" s="9"/>
      <c r="G669" s="151"/>
      <c r="H669" s="9"/>
      <c r="I669" s="4"/>
      <c r="J669" s="2"/>
      <c r="K669" s="2"/>
      <c r="L669" s="2"/>
      <c r="O669" s="2"/>
      <c r="P669" s="2"/>
    </row>
    <row r="670">
      <c r="A670" s="2"/>
      <c r="B670" s="2"/>
      <c r="C670" s="2"/>
      <c r="E670" s="9"/>
      <c r="F670" s="9"/>
      <c r="G670" s="151"/>
      <c r="H670" s="9"/>
      <c r="I670" s="4"/>
      <c r="J670" s="2"/>
      <c r="K670" s="2"/>
      <c r="L670" s="2"/>
      <c r="O670" s="2"/>
      <c r="P670" s="2"/>
    </row>
    <row r="671">
      <c r="A671" s="2"/>
      <c r="B671" s="2"/>
      <c r="C671" s="2"/>
      <c r="E671" s="9"/>
      <c r="F671" s="9"/>
      <c r="G671" s="151"/>
      <c r="H671" s="9"/>
      <c r="I671" s="4"/>
      <c r="J671" s="2"/>
      <c r="K671" s="2"/>
      <c r="L671" s="2"/>
      <c r="O671" s="2"/>
      <c r="P671" s="2"/>
    </row>
    <row r="672">
      <c r="A672" s="2"/>
      <c r="B672" s="2"/>
      <c r="C672" s="2"/>
      <c r="E672" s="9"/>
      <c r="F672" s="9"/>
      <c r="G672" s="151"/>
      <c r="H672" s="9"/>
      <c r="I672" s="4"/>
      <c r="J672" s="2"/>
      <c r="K672" s="2"/>
      <c r="L672" s="2"/>
      <c r="O672" s="2"/>
      <c r="P672" s="2"/>
    </row>
    <row r="673">
      <c r="A673" s="2"/>
      <c r="B673" s="2"/>
      <c r="C673" s="2"/>
      <c r="E673" s="9"/>
      <c r="F673" s="9"/>
      <c r="G673" s="151"/>
      <c r="H673" s="9"/>
      <c r="I673" s="4"/>
      <c r="J673" s="2"/>
      <c r="K673" s="2"/>
      <c r="L673" s="2"/>
      <c r="O673" s="2"/>
      <c r="P673" s="2"/>
    </row>
    <row r="674">
      <c r="A674" s="2"/>
      <c r="B674" s="2"/>
      <c r="C674" s="2"/>
      <c r="E674" s="9"/>
      <c r="F674" s="9"/>
      <c r="G674" s="151"/>
      <c r="H674" s="9"/>
      <c r="I674" s="4"/>
      <c r="J674" s="2"/>
      <c r="K674" s="2"/>
      <c r="L674" s="2"/>
      <c r="O674" s="2"/>
      <c r="P674" s="2"/>
    </row>
    <row r="675">
      <c r="A675" s="2"/>
      <c r="B675" s="2"/>
      <c r="C675" s="2"/>
      <c r="E675" s="9"/>
      <c r="F675" s="9"/>
      <c r="G675" s="151"/>
      <c r="H675" s="9"/>
      <c r="I675" s="4"/>
      <c r="J675" s="2"/>
      <c r="K675" s="2"/>
      <c r="L675" s="2"/>
      <c r="O675" s="2"/>
      <c r="P675" s="2"/>
    </row>
    <row r="676">
      <c r="A676" s="2"/>
      <c r="B676" s="2"/>
      <c r="C676" s="2"/>
      <c r="E676" s="9"/>
      <c r="F676" s="9"/>
      <c r="G676" s="151"/>
      <c r="H676" s="9"/>
      <c r="I676" s="4"/>
      <c r="J676" s="2"/>
      <c r="K676" s="2"/>
      <c r="L676" s="2"/>
      <c r="O676" s="2"/>
      <c r="P676" s="2"/>
    </row>
    <row r="677">
      <c r="A677" s="2"/>
      <c r="B677" s="2"/>
      <c r="C677" s="2"/>
      <c r="E677" s="9"/>
      <c r="F677" s="9"/>
      <c r="G677" s="151"/>
      <c r="H677" s="9"/>
      <c r="I677" s="4"/>
      <c r="J677" s="2"/>
      <c r="K677" s="2"/>
      <c r="L677" s="2"/>
      <c r="O677" s="2"/>
      <c r="P677" s="2"/>
    </row>
    <row r="678">
      <c r="A678" s="2"/>
      <c r="B678" s="2"/>
      <c r="C678" s="2"/>
      <c r="E678" s="9"/>
      <c r="F678" s="9"/>
      <c r="G678" s="151"/>
      <c r="H678" s="9"/>
      <c r="I678" s="4"/>
      <c r="J678" s="2"/>
      <c r="K678" s="2"/>
      <c r="L678" s="2"/>
      <c r="O678" s="2"/>
      <c r="P678" s="2"/>
    </row>
    <row r="679">
      <c r="A679" s="2"/>
      <c r="B679" s="2"/>
      <c r="C679" s="2"/>
      <c r="E679" s="9"/>
      <c r="F679" s="9"/>
      <c r="G679" s="151"/>
      <c r="H679" s="9"/>
      <c r="I679" s="4"/>
      <c r="J679" s="2"/>
      <c r="K679" s="2"/>
      <c r="L679" s="2"/>
      <c r="O679" s="2"/>
      <c r="P679" s="2"/>
    </row>
    <row r="680">
      <c r="A680" s="2"/>
      <c r="B680" s="2"/>
      <c r="C680" s="2"/>
      <c r="E680" s="9"/>
      <c r="F680" s="9"/>
      <c r="G680" s="151"/>
      <c r="H680" s="9"/>
      <c r="I680" s="4"/>
      <c r="J680" s="2"/>
      <c r="K680" s="2"/>
      <c r="L680" s="2"/>
      <c r="O680" s="2"/>
      <c r="P680" s="2"/>
    </row>
    <row r="681">
      <c r="A681" s="2"/>
      <c r="B681" s="2"/>
      <c r="C681" s="2"/>
      <c r="E681" s="9"/>
      <c r="F681" s="9"/>
      <c r="G681" s="151"/>
      <c r="H681" s="9"/>
      <c r="I681" s="4"/>
      <c r="J681" s="2"/>
      <c r="K681" s="2"/>
      <c r="L681" s="2"/>
      <c r="O681" s="2"/>
      <c r="P681" s="2"/>
    </row>
    <row r="682">
      <c r="A682" s="2"/>
      <c r="B682" s="2"/>
      <c r="C682" s="2"/>
      <c r="E682" s="9"/>
      <c r="F682" s="9"/>
      <c r="G682" s="151"/>
      <c r="H682" s="9"/>
      <c r="I682" s="4"/>
      <c r="J682" s="2"/>
      <c r="K682" s="2"/>
      <c r="L682" s="2"/>
      <c r="O682" s="2"/>
      <c r="P682" s="2"/>
    </row>
    <row r="683">
      <c r="A683" s="2"/>
      <c r="B683" s="2"/>
      <c r="C683" s="2"/>
      <c r="E683" s="9"/>
      <c r="F683" s="9"/>
      <c r="G683" s="151"/>
      <c r="H683" s="9"/>
      <c r="I683" s="4"/>
      <c r="J683" s="2"/>
      <c r="K683" s="2"/>
      <c r="L683" s="2"/>
      <c r="O683" s="2"/>
      <c r="P683" s="2"/>
    </row>
    <row r="684">
      <c r="A684" s="2"/>
      <c r="B684" s="2"/>
      <c r="C684" s="2"/>
      <c r="E684" s="9"/>
      <c r="F684" s="9"/>
      <c r="G684" s="151"/>
      <c r="H684" s="9"/>
      <c r="I684" s="4"/>
      <c r="J684" s="2"/>
      <c r="K684" s="2"/>
      <c r="L684" s="2"/>
      <c r="O684" s="2"/>
      <c r="P684" s="2"/>
    </row>
    <row r="685">
      <c r="A685" s="2"/>
      <c r="B685" s="2"/>
      <c r="C685" s="2"/>
      <c r="E685" s="9"/>
      <c r="F685" s="9"/>
      <c r="G685" s="151"/>
      <c r="H685" s="9"/>
      <c r="I685" s="4"/>
      <c r="J685" s="2"/>
      <c r="K685" s="2"/>
      <c r="L685" s="2"/>
      <c r="O685" s="2"/>
      <c r="P685" s="2"/>
    </row>
    <row r="686">
      <c r="A686" s="2"/>
      <c r="B686" s="2"/>
      <c r="C686" s="2"/>
      <c r="E686" s="9"/>
      <c r="F686" s="9"/>
      <c r="G686" s="151"/>
      <c r="H686" s="9"/>
      <c r="I686" s="4"/>
      <c r="J686" s="2"/>
      <c r="K686" s="2"/>
      <c r="L686" s="2"/>
      <c r="O686" s="2"/>
      <c r="P686" s="2"/>
    </row>
    <row r="687">
      <c r="A687" s="2"/>
      <c r="B687" s="2"/>
      <c r="C687" s="2"/>
      <c r="E687" s="9"/>
      <c r="F687" s="9"/>
      <c r="G687" s="151"/>
      <c r="H687" s="9"/>
      <c r="I687" s="4"/>
      <c r="J687" s="2"/>
      <c r="K687" s="2"/>
      <c r="L687" s="2"/>
      <c r="O687" s="2"/>
      <c r="P687" s="2"/>
    </row>
    <row r="688">
      <c r="A688" s="2"/>
      <c r="B688" s="2"/>
      <c r="C688" s="2"/>
      <c r="E688" s="9"/>
      <c r="F688" s="9"/>
      <c r="G688" s="151"/>
      <c r="H688" s="9"/>
      <c r="I688" s="4"/>
      <c r="J688" s="2"/>
      <c r="K688" s="2"/>
      <c r="L688" s="2"/>
      <c r="O688" s="2"/>
      <c r="P688" s="2"/>
    </row>
    <row r="689">
      <c r="A689" s="2"/>
      <c r="B689" s="2"/>
      <c r="C689" s="2"/>
      <c r="E689" s="9"/>
      <c r="F689" s="9"/>
      <c r="G689" s="151"/>
      <c r="H689" s="9"/>
      <c r="I689" s="4"/>
      <c r="J689" s="2"/>
      <c r="K689" s="2"/>
      <c r="L689" s="2"/>
      <c r="O689" s="2"/>
      <c r="P689" s="2"/>
    </row>
    <row r="690">
      <c r="A690" s="2"/>
      <c r="B690" s="2"/>
      <c r="C690" s="2"/>
      <c r="E690" s="9"/>
      <c r="F690" s="9"/>
      <c r="G690" s="151"/>
      <c r="H690" s="9"/>
      <c r="I690" s="4"/>
      <c r="J690" s="2"/>
      <c r="K690" s="2"/>
      <c r="L690" s="2"/>
      <c r="O690" s="2"/>
      <c r="P690" s="2"/>
    </row>
    <row r="691">
      <c r="A691" s="2"/>
      <c r="B691" s="2"/>
      <c r="C691" s="2"/>
      <c r="E691" s="9"/>
      <c r="F691" s="9"/>
      <c r="G691" s="151"/>
      <c r="H691" s="9"/>
      <c r="I691" s="4"/>
      <c r="J691" s="2"/>
      <c r="K691" s="2"/>
      <c r="L691" s="2"/>
      <c r="O691" s="2"/>
      <c r="P691" s="2"/>
    </row>
    <row r="692">
      <c r="A692" s="2"/>
      <c r="B692" s="2"/>
      <c r="C692" s="2"/>
      <c r="E692" s="9"/>
      <c r="F692" s="9"/>
      <c r="G692" s="151"/>
      <c r="H692" s="9"/>
      <c r="I692" s="4"/>
      <c r="J692" s="2"/>
      <c r="K692" s="2"/>
      <c r="L692" s="2"/>
      <c r="O692" s="2"/>
      <c r="P692" s="2"/>
    </row>
    <row r="693">
      <c r="A693" s="2"/>
      <c r="B693" s="2"/>
      <c r="C693" s="2"/>
      <c r="E693" s="9"/>
      <c r="F693" s="9"/>
      <c r="G693" s="151"/>
      <c r="H693" s="9"/>
      <c r="I693" s="4"/>
      <c r="J693" s="2"/>
      <c r="K693" s="2"/>
      <c r="L693" s="2"/>
      <c r="O693" s="2"/>
      <c r="P693" s="2"/>
    </row>
    <row r="694">
      <c r="A694" s="2"/>
      <c r="B694" s="2"/>
      <c r="C694" s="2"/>
      <c r="E694" s="9"/>
      <c r="F694" s="9"/>
      <c r="G694" s="151"/>
      <c r="H694" s="9"/>
      <c r="I694" s="4"/>
      <c r="J694" s="2"/>
      <c r="K694" s="2"/>
      <c r="L694" s="2"/>
      <c r="O694" s="2"/>
      <c r="P694" s="2"/>
    </row>
    <row r="695">
      <c r="A695" s="2"/>
      <c r="B695" s="2"/>
      <c r="C695" s="2"/>
      <c r="E695" s="9"/>
      <c r="F695" s="9"/>
      <c r="G695" s="151"/>
      <c r="H695" s="9"/>
      <c r="I695" s="4"/>
      <c r="J695" s="2"/>
      <c r="K695" s="2"/>
      <c r="L695" s="2"/>
      <c r="O695" s="2"/>
      <c r="P695" s="2"/>
    </row>
    <row r="696">
      <c r="A696" s="2"/>
      <c r="B696" s="2"/>
      <c r="C696" s="2"/>
      <c r="E696" s="9"/>
      <c r="F696" s="9"/>
      <c r="G696" s="151"/>
      <c r="H696" s="9"/>
      <c r="I696" s="4"/>
      <c r="J696" s="2"/>
      <c r="K696" s="2"/>
      <c r="L696" s="2"/>
      <c r="O696" s="2"/>
      <c r="P696" s="2"/>
    </row>
    <row r="697">
      <c r="A697" s="2"/>
      <c r="B697" s="2"/>
      <c r="C697" s="2"/>
      <c r="E697" s="9"/>
      <c r="F697" s="9"/>
      <c r="G697" s="151"/>
      <c r="H697" s="9"/>
      <c r="I697" s="4"/>
      <c r="J697" s="2"/>
      <c r="K697" s="2"/>
      <c r="L697" s="2"/>
      <c r="O697" s="2"/>
      <c r="P697" s="2"/>
    </row>
    <row r="698">
      <c r="A698" s="2"/>
      <c r="B698" s="2"/>
      <c r="C698" s="2"/>
      <c r="E698" s="9"/>
      <c r="F698" s="9"/>
      <c r="G698" s="151"/>
      <c r="H698" s="9"/>
      <c r="I698" s="4"/>
      <c r="J698" s="2"/>
      <c r="K698" s="2"/>
      <c r="L698" s="2"/>
      <c r="O698" s="2"/>
      <c r="P698" s="2"/>
    </row>
    <row r="699">
      <c r="A699" s="2"/>
      <c r="B699" s="2"/>
      <c r="C699" s="2"/>
      <c r="E699" s="9"/>
      <c r="F699" s="9"/>
      <c r="G699" s="151"/>
      <c r="H699" s="9"/>
      <c r="I699" s="4"/>
      <c r="J699" s="2"/>
      <c r="K699" s="2"/>
      <c r="L699" s="2"/>
      <c r="O699" s="2"/>
      <c r="P699" s="2"/>
    </row>
    <row r="700">
      <c r="A700" s="2"/>
      <c r="B700" s="2"/>
      <c r="C700" s="2"/>
      <c r="E700" s="9"/>
      <c r="F700" s="9"/>
      <c r="G700" s="151"/>
      <c r="H700" s="9"/>
      <c r="I700" s="4"/>
      <c r="J700" s="2"/>
      <c r="K700" s="2"/>
      <c r="L700" s="2"/>
      <c r="O700" s="2"/>
      <c r="P700" s="2"/>
    </row>
    <row r="701">
      <c r="A701" s="2"/>
      <c r="B701" s="2"/>
      <c r="C701" s="2"/>
      <c r="E701" s="9"/>
      <c r="F701" s="9"/>
      <c r="G701" s="151"/>
      <c r="H701" s="9"/>
      <c r="I701" s="4"/>
      <c r="J701" s="2"/>
      <c r="K701" s="2"/>
      <c r="L701" s="2"/>
      <c r="O701" s="2"/>
      <c r="P701" s="2"/>
    </row>
    <row r="702">
      <c r="A702" s="2"/>
      <c r="B702" s="2"/>
      <c r="C702" s="2"/>
      <c r="E702" s="9"/>
      <c r="F702" s="9"/>
      <c r="G702" s="151"/>
      <c r="H702" s="9"/>
      <c r="I702" s="4"/>
      <c r="J702" s="2"/>
      <c r="K702" s="2"/>
      <c r="L702" s="2"/>
      <c r="O702" s="2"/>
      <c r="P702" s="2"/>
    </row>
    <row r="703">
      <c r="A703" s="2"/>
      <c r="B703" s="2"/>
      <c r="C703" s="2"/>
      <c r="E703" s="9"/>
      <c r="F703" s="9"/>
      <c r="G703" s="151"/>
      <c r="H703" s="9"/>
      <c r="I703" s="4"/>
      <c r="J703" s="2"/>
      <c r="K703" s="2"/>
      <c r="L703" s="2"/>
      <c r="O703" s="2"/>
      <c r="P703" s="2"/>
    </row>
    <row r="704">
      <c r="A704" s="2"/>
      <c r="B704" s="2"/>
      <c r="C704" s="2"/>
      <c r="E704" s="9"/>
      <c r="F704" s="9"/>
      <c r="G704" s="151"/>
      <c r="H704" s="9"/>
      <c r="I704" s="4"/>
      <c r="J704" s="2"/>
      <c r="K704" s="2"/>
      <c r="L704" s="2"/>
      <c r="O704" s="2"/>
      <c r="P704" s="2"/>
    </row>
    <row r="705">
      <c r="A705" s="2"/>
      <c r="B705" s="2"/>
      <c r="C705" s="2"/>
      <c r="E705" s="9"/>
      <c r="F705" s="9"/>
      <c r="G705" s="151"/>
      <c r="H705" s="9"/>
      <c r="I705" s="4"/>
      <c r="J705" s="2"/>
      <c r="K705" s="2"/>
      <c r="L705" s="2"/>
      <c r="O705" s="2"/>
      <c r="P705" s="2"/>
    </row>
    <row r="706">
      <c r="A706" s="2"/>
      <c r="B706" s="2"/>
      <c r="C706" s="2"/>
      <c r="E706" s="9"/>
      <c r="F706" s="9"/>
      <c r="G706" s="151"/>
      <c r="H706" s="9"/>
      <c r="I706" s="4"/>
      <c r="J706" s="2"/>
      <c r="K706" s="2"/>
      <c r="L706" s="2"/>
      <c r="O706" s="2"/>
      <c r="P706" s="2"/>
    </row>
    <row r="707">
      <c r="A707" s="2"/>
      <c r="B707" s="2"/>
      <c r="C707" s="2"/>
      <c r="E707" s="9"/>
      <c r="F707" s="9"/>
      <c r="G707" s="151"/>
      <c r="H707" s="9"/>
      <c r="I707" s="4"/>
      <c r="J707" s="2"/>
      <c r="K707" s="2"/>
      <c r="L707" s="2"/>
      <c r="O707" s="2"/>
      <c r="P707" s="2"/>
    </row>
    <row r="708">
      <c r="A708" s="2"/>
      <c r="B708" s="2"/>
      <c r="C708" s="2"/>
      <c r="E708" s="9"/>
      <c r="F708" s="9"/>
      <c r="G708" s="151"/>
      <c r="H708" s="9"/>
      <c r="I708" s="4"/>
      <c r="J708" s="2"/>
      <c r="K708" s="2"/>
      <c r="L708" s="2"/>
      <c r="O708" s="2"/>
      <c r="P708" s="2"/>
    </row>
    <row r="709">
      <c r="A709" s="2"/>
      <c r="B709" s="2"/>
      <c r="C709" s="2"/>
      <c r="E709" s="9"/>
      <c r="F709" s="9"/>
      <c r="G709" s="151"/>
      <c r="H709" s="9"/>
      <c r="I709" s="4"/>
      <c r="J709" s="2"/>
      <c r="K709" s="2"/>
      <c r="L709" s="2"/>
      <c r="O709" s="2"/>
      <c r="P709" s="2"/>
    </row>
    <row r="710">
      <c r="A710" s="2"/>
      <c r="B710" s="2"/>
      <c r="C710" s="2"/>
      <c r="E710" s="9"/>
      <c r="F710" s="9"/>
      <c r="G710" s="151"/>
      <c r="H710" s="9"/>
      <c r="I710" s="4"/>
      <c r="J710" s="2"/>
      <c r="K710" s="2"/>
      <c r="L710" s="2"/>
      <c r="O710" s="2"/>
      <c r="P710" s="2"/>
    </row>
    <row r="711">
      <c r="A711" s="2"/>
      <c r="B711" s="2"/>
      <c r="C711" s="2"/>
      <c r="E711" s="9"/>
      <c r="F711" s="9"/>
      <c r="G711" s="151"/>
      <c r="H711" s="9"/>
      <c r="I711" s="4"/>
      <c r="J711" s="2"/>
      <c r="K711" s="2"/>
      <c r="L711" s="2"/>
      <c r="O711" s="2"/>
      <c r="P711" s="2"/>
    </row>
    <row r="712">
      <c r="A712" s="2"/>
      <c r="B712" s="2"/>
      <c r="C712" s="2"/>
      <c r="E712" s="9"/>
      <c r="F712" s="9"/>
      <c r="G712" s="151"/>
      <c r="H712" s="9"/>
      <c r="I712" s="4"/>
      <c r="J712" s="2"/>
      <c r="K712" s="2"/>
      <c r="L712" s="2"/>
      <c r="O712" s="2"/>
      <c r="P712" s="2"/>
    </row>
    <row r="713">
      <c r="A713" s="2"/>
      <c r="B713" s="2"/>
      <c r="C713" s="2"/>
      <c r="E713" s="9"/>
      <c r="F713" s="9"/>
      <c r="G713" s="151"/>
      <c r="H713" s="9"/>
      <c r="I713" s="4"/>
      <c r="J713" s="2"/>
      <c r="K713" s="2"/>
      <c r="L713" s="2"/>
      <c r="O713" s="2"/>
      <c r="P713" s="2"/>
    </row>
    <row r="714">
      <c r="A714" s="2"/>
      <c r="B714" s="2"/>
      <c r="C714" s="2"/>
      <c r="E714" s="9"/>
      <c r="F714" s="9"/>
      <c r="G714" s="151"/>
      <c r="H714" s="9"/>
      <c r="I714" s="4"/>
      <c r="J714" s="2"/>
      <c r="K714" s="2"/>
      <c r="L714" s="2"/>
      <c r="O714" s="2"/>
      <c r="P714" s="2"/>
    </row>
    <row r="715">
      <c r="A715" s="2"/>
      <c r="B715" s="2"/>
      <c r="C715" s="2"/>
      <c r="E715" s="9"/>
      <c r="F715" s="9"/>
      <c r="G715" s="151"/>
      <c r="H715" s="9"/>
      <c r="I715" s="4"/>
      <c r="J715" s="2"/>
      <c r="K715" s="2"/>
      <c r="L715" s="2"/>
      <c r="O715" s="2"/>
      <c r="P715" s="2"/>
    </row>
    <row r="716">
      <c r="A716" s="2"/>
      <c r="B716" s="2"/>
      <c r="C716" s="2"/>
      <c r="E716" s="9"/>
      <c r="F716" s="9"/>
      <c r="G716" s="151"/>
      <c r="H716" s="9"/>
      <c r="I716" s="4"/>
      <c r="J716" s="2"/>
      <c r="K716" s="2"/>
      <c r="L716" s="2"/>
      <c r="O716" s="2"/>
      <c r="P716" s="2"/>
    </row>
    <row r="717">
      <c r="A717" s="2"/>
      <c r="B717" s="2"/>
      <c r="C717" s="2"/>
      <c r="E717" s="9"/>
      <c r="F717" s="9"/>
      <c r="G717" s="151"/>
      <c r="H717" s="9"/>
      <c r="I717" s="4"/>
      <c r="J717" s="2"/>
      <c r="K717" s="2"/>
      <c r="L717" s="2"/>
      <c r="O717" s="2"/>
      <c r="P717" s="2"/>
    </row>
    <row r="718">
      <c r="A718" s="2"/>
      <c r="B718" s="2"/>
      <c r="C718" s="2"/>
      <c r="E718" s="9"/>
      <c r="F718" s="9"/>
      <c r="G718" s="151"/>
      <c r="H718" s="9"/>
      <c r="I718" s="4"/>
      <c r="J718" s="2"/>
      <c r="K718" s="2"/>
      <c r="L718" s="2"/>
      <c r="O718" s="2"/>
      <c r="P718" s="2"/>
    </row>
    <row r="719">
      <c r="A719" s="2"/>
      <c r="B719" s="2"/>
      <c r="C719" s="2"/>
      <c r="E719" s="9"/>
      <c r="F719" s="9"/>
      <c r="G719" s="151"/>
      <c r="H719" s="9"/>
      <c r="I719" s="4"/>
      <c r="J719" s="2"/>
      <c r="K719" s="2"/>
      <c r="L719" s="2"/>
      <c r="O719" s="2"/>
      <c r="P719" s="2"/>
    </row>
    <row r="720">
      <c r="A720" s="2"/>
      <c r="B720" s="2"/>
      <c r="C720" s="2"/>
      <c r="E720" s="9"/>
      <c r="F720" s="9"/>
      <c r="G720" s="151"/>
      <c r="H720" s="9"/>
      <c r="I720" s="4"/>
      <c r="J720" s="2"/>
      <c r="K720" s="2"/>
      <c r="L720" s="2"/>
      <c r="O720" s="2"/>
      <c r="P720" s="2"/>
    </row>
    <row r="721">
      <c r="A721" s="2"/>
      <c r="B721" s="2"/>
      <c r="C721" s="2"/>
      <c r="E721" s="9"/>
      <c r="F721" s="9"/>
      <c r="G721" s="151"/>
      <c r="H721" s="9"/>
      <c r="I721" s="4"/>
      <c r="J721" s="2"/>
      <c r="K721" s="2"/>
      <c r="L721" s="2"/>
      <c r="O721" s="2"/>
      <c r="P721" s="2"/>
    </row>
    <row r="722">
      <c r="A722" s="2"/>
      <c r="B722" s="2"/>
      <c r="C722" s="2"/>
      <c r="E722" s="9"/>
      <c r="F722" s="9"/>
      <c r="G722" s="151"/>
      <c r="H722" s="9"/>
      <c r="I722" s="4"/>
      <c r="J722" s="2"/>
      <c r="K722" s="2"/>
      <c r="L722" s="2"/>
      <c r="O722" s="2"/>
      <c r="P722" s="2"/>
    </row>
    <row r="723">
      <c r="A723" s="2"/>
      <c r="B723" s="2"/>
      <c r="C723" s="2"/>
      <c r="E723" s="9"/>
      <c r="F723" s="9"/>
      <c r="G723" s="151"/>
      <c r="H723" s="9"/>
      <c r="I723" s="4"/>
      <c r="J723" s="2"/>
      <c r="K723" s="2"/>
      <c r="L723" s="2"/>
      <c r="O723" s="2"/>
      <c r="P723" s="2"/>
    </row>
    <row r="724">
      <c r="A724" s="2"/>
      <c r="B724" s="2"/>
      <c r="C724" s="2"/>
      <c r="E724" s="9"/>
      <c r="F724" s="9"/>
      <c r="G724" s="151"/>
      <c r="H724" s="9"/>
      <c r="I724" s="4"/>
      <c r="J724" s="2"/>
      <c r="K724" s="2"/>
      <c r="L724" s="2"/>
      <c r="O724" s="2"/>
      <c r="P724" s="2"/>
    </row>
    <row r="725">
      <c r="A725" s="2"/>
      <c r="B725" s="2"/>
      <c r="C725" s="2"/>
      <c r="E725" s="9"/>
      <c r="F725" s="9"/>
      <c r="G725" s="151"/>
      <c r="H725" s="9"/>
      <c r="I725" s="4"/>
      <c r="J725" s="2"/>
      <c r="K725" s="2"/>
      <c r="L725" s="2"/>
      <c r="O725" s="2"/>
      <c r="P725" s="2"/>
    </row>
    <row r="726">
      <c r="A726" s="2"/>
      <c r="B726" s="2"/>
      <c r="C726" s="2"/>
      <c r="E726" s="9"/>
      <c r="F726" s="9"/>
      <c r="G726" s="151"/>
      <c r="H726" s="9"/>
      <c r="I726" s="4"/>
      <c r="J726" s="2"/>
      <c r="K726" s="2"/>
      <c r="L726" s="2"/>
      <c r="O726" s="2"/>
      <c r="P726" s="2"/>
    </row>
    <row r="727">
      <c r="A727" s="2"/>
      <c r="B727" s="2"/>
      <c r="C727" s="2"/>
      <c r="E727" s="9"/>
      <c r="F727" s="9"/>
      <c r="G727" s="151"/>
      <c r="H727" s="9"/>
      <c r="I727" s="4"/>
      <c r="J727" s="2"/>
      <c r="K727" s="2"/>
      <c r="L727" s="2"/>
      <c r="O727" s="2"/>
      <c r="P727" s="2"/>
    </row>
    <row r="728">
      <c r="A728" s="2"/>
      <c r="B728" s="2"/>
      <c r="C728" s="2"/>
      <c r="E728" s="9"/>
      <c r="F728" s="9"/>
      <c r="G728" s="151"/>
      <c r="H728" s="9"/>
      <c r="I728" s="4"/>
      <c r="J728" s="2"/>
      <c r="K728" s="2"/>
      <c r="L728" s="2"/>
      <c r="O728" s="2"/>
      <c r="P728" s="2"/>
    </row>
    <row r="729">
      <c r="A729" s="2"/>
      <c r="B729" s="2"/>
      <c r="C729" s="2"/>
      <c r="E729" s="9"/>
      <c r="F729" s="9"/>
      <c r="G729" s="151"/>
      <c r="H729" s="9"/>
      <c r="I729" s="4"/>
      <c r="J729" s="2"/>
      <c r="K729" s="2"/>
      <c r="L729" s="2"/>
      <c r="O729" s="2"/>
      <c r="P729" s="2"/>
    </row>
    <row r="730">
      <c r="A730" s="2"/>
      <c r="B730" s="2"/>
      <c r="C730" s="2"/>
      <c r="E730" s="9"/>
      <c r="F730" s="9"/>
      <c r="G730" s="151"/>
      <c r="H730" s="9"/>
      <c r="I730" s="4"/>
      <c r="J730" s="2"/>
      <c r="K730" s="2"/>
      <c r="L730" s="2"/>
      <c r="O730" s="2"/>
      <c r="P730" s="2"/>
    </row>
    <row r="731">
      <c r="A731" s="2"/>
      <c r="B731" s="2"/>
      <c r="C731" s="2"/>
      <c r="E731" s="9"/>
      <c r="F731" s="9"/>
      <c r="G731" s="151"/>
      <c r="H731" s="9"/>
      <c r="I731" s="4"/>
      <c r="J731" s="2"/>
      <c r="K731" s="2"/>
      <c r="L731" s="2"/>
      <c r="O731" s="2"/>
      <c r="P731" s="2"/>
    </row>
    <row r="732">
      <c r="A732" s="2"/>
      <c r="B732" s="2"/>
      <c r="C732" s="2"/>
      <c r="E732" s="9"/>
      <c r="F732" s="9"/>
      <c r="G732" s="151"/>
      <c r="H732" s="9"/>
      <c r="I732" s="4"/>
      <c r="J732" s="2"/>
      <c r="K732" s="2"/>
      <c r="L732" s="2"/>
      <c r="O732" s="2"/>
      <c r="P732" s="2"/>
    </row>
    <row r="733">
      <c r="A733" s="2"/>
      <c r="B733" s="2"/>
      <c r="C733" s="2"/>
      <c r="E733" s="9"/>
      <c r="F733" s="9"/>
      <c r="G733" s="151"/>
      <c r="H733" s="9"/>
      <c r="I733" s="4"/>
      <c r="J733" s="2"/>
      <c r="K733" s="2"/>
      <c r="L733" s="2"/>
      <c r="O733" s="2"/>
      <c r="P733" s="2"/>
    </row>
    <row r="734">
      <c r="A734" s="2"/>
      <c r="B734" s="2"/>
      <c r="C734" s="2"/>
      <c r="E734" s="9"/>
      <c r="F734" s="9"/>
      <c r="G734" s="151"/>
      <c r="H734" s="9"/>
      <c r="I734" s="4"/>
      <c r="J734" s="2"/>
      <c r="K734" s="2"/>
      <c r="L734" s="2"/>
      <c r="O734" s="2"/>
      <c r="P734" s="2"/>
    </row>
    <row r="735">
      <c r="A735" s="2"/>
      <c r="B735" s="2"/>
      <c r="C735" s="2"/>
      <c r="E735" s="9"/>
      <c r="F735" s="9"/>
      <c r="G735" s="151"/>
      <c r="H735" s="9"/>
      <c r="I735" s="4"/>
      <c r="J735" s="2"/>
      <c r="K735" s="2"/>
      <c r="L735" s="2"/>
      <c r="O735" s="2"/>
      <c r="P735" s="2"/>
    </row>
    <row r="736">
      <c r="A736" s="2"/>
      <c r="B736" s="2"/>
      <c r="C736" s="2"/>
      <c r="E736" s="9"/>
      <c r="F736" s="9"/>
      <c r="G736" s="151"/>
      <c r="H736" s="9"/>
      <c r="I736" s="4"/>
      <c r="J736" s="2"/>
      <c r="K736" s="2"/>
      <c r="L736" s="2"/>
      <c r="O736" s="2"/>
      <c r="P736" s="2"/>
    </row>
    <row r="737">
      <c r="A737" s="2"/>
      <c r="B737" s="2"/>
      <c r="C737" s="2"/>
      <c r="E737" s="9"/>
      <c r="F737" s="9"/>
      <c r="G737" s="151"/>
      <c r="H737" s="9"/>
      <c r="I737" s="4"/>
      <c r="J737" s="2"/>
      <c r="K737" s="2"/>
      <c r="L737" s="2"/>
      <c r="O737" s="2"/>
      <c r="P737" s="2"/>
    </row>
    <row r="738">
      <c r="A738" s="2"/>
      <c r="B738" s="2"/>
      <c r="C738" s="2"/>
      <c r="E738" s="9"/>
      <c r="F738" s="9"/>
      <c r="G738" s="151"/>
      <c r="H738" s="9"/>
      <c r="I738" s="4"/>
      <c r="J738" s="2"/>
      <c r="K738" s="2"/>
      <c r="L738" s="2"/>
      <c r="O738" s="2"/>
      <c r="P738" s="2"/>
    </row>
    <row r="739">
      <c r="A739" s="2"/>
      <c r="B739" s="2"/>
      <c r="C739" s="2"/>
      <c r="E739" s="9"/>
      <c r="F739" s="9"/>
      <c r="G739" s="151"/>
      <c r="H739" s="9"/>
      <c r="I739" s="4"/>
      <c r="J739" s="2"/>
      <c r="K739" s="2"/>
      <c r="L739" s="2"/>
      <c r="O739" s="2"/>
      <c r="P739" s="2"/>
    </row>
    <row r="740">
      <c r="A740" s="2"/>
      <c r="B740" s="2"/>
      <c r="C740" s="2"/>
      <c r="E740" s="9"/>
      <c r="F740" s="9"/>
      <c r="G740" s="151"/>
      <c r="H740" s="9"/>
      <c r="I740" s="4"/>
      <c r="J740" s="2"/>
      <c r="K740" s="2"/>
      <c r="L740" s="2"/>
      <c r="O740" s="2"/>
      <c r="P740" s="2"/>
    </row>
    <row r="741">
      <c r="A741" s="2"/>
      <c r="B741" s="2"/>
      <c r="C741" s="2"/>
      <c r="E741" s="9"/>
      <c r="F741" s="9"/>
      <c r="G741" s="151"/>
      <c r="H741" s="9"/>
      <c r="I741" s="4"/>
      <c r="J741" s="2"/>
      <c r="K741" s="2"/>
      <c r="L741" s="2"/>
      <c r="O741" s="2"/>
      <c r="P741" s="2"/>
    </row>
    <row r="742">
      <c r="A742" s="2"/>
      <c r="B742" s="2"/>
      <c r="C742" s="2"/>
      <c r="E742" s="9"/>
      <c r="F742" s="9"/>
      <c r="G742" s="151"/>
      <c r="H742" s="9"/>
      <c r="I742" s="4"/>
      <c r="J742" s="2"/>
      <c r="K742" s="2"/>
      <c r="L742" s="2"/>
      <c r="O742" s="2"/>
      <c r="P742" s="2"/>
    </row>
    <row r="743">
      <c r="A743" s="2"/>
      <c r="B743" s="2"/>
      <c r="C743" s="2"/>
      <c r="E743" s="9"/>
      <c r="F743" s="9"/>
      <c r="G743" s="151"/>
      <c r="H743" s="9"/>
      <c r="I743" s="4"/>
      <c r="J743" s="2"/>
      <c r="K743" s="2"/>
      <c r="L743" s="2"/>
      <c r="O743" s="2"/>
      <c r="P743" s="2"/>
    </row>
    <row r="744">
      <c r="A744" s="2"/>
      <c r="B744" s="2"/>
      <c r="C744" s="2"/>
      <c r="E744" s="9"/>
      <c r="F744" s="9"/>
      <c r="G744" s="151"/>
      <c r="H744" s="9"/>
      <c r="I744" s="4"/>
      <c r="J744" s="2"/>
      <c r="K744" s="2"/>
      <c r="L744" s="2"/>
      <c r="O744" s="2"/>
      <c r="P744" s="2"/>
    </row>
    <row r="745">
      <c r="A745" s="2"/>
      <c r="B745" s="2"/>
      <c r="C745" s="2"/>
      <c r="E745" s="9"/>
      <c r="F745" s="9"/>
      <c r="G745" s="151"/>
      <c r="H745" s="9"/>
      <c r="I745" s="4"/>
      <c r="J745" s="2"/>
      <c r="K745" s="2"/>
      <c r="L745" s="2"/>
      <c r="O745" s="2"/>
      <c r="P745" s="2"/>
    </row>
    <row r="746">
      <c r="A746" s="2"/>
      <c r="B746" s="2"/>
      <c r="C746" s="2"/>
      <c r="E746" s="9"/>
      <c r="F746" s="9"/>
      <c r="G746" s="151"/>
      <c r="H746" s="9"/>
      <c r="I746" s="4"/>
      <c r="J746" s="2"/>
      <c r="K746" s="2"/>
      <c r="L746" s="2"/>
      <c r="O746" s="2"/>
      <c r="P746" s="2"/>
    </row>
    <row r="747">
      <c r="A747" s="2"/>
      <c r="B747" s="2"/>
      <c r="C747" s="2"/>
      <c r="E747" s="9"/>
      <c r="F747" s="9"/>
      <c r="G747" s="151"/>
      <c r="H747" s="9"/>
      <c r="I747" s="4"/>
      <c r="J747" s="2"/>
      <c r="K747" s="2"/>
      <c r="L747" s="2"/>
      <c r="O747" s="2"/>
      <c r="P747" s="2"/>
    </row>
    <row r="748">
      <c r="A748" s="2"/>
      <c r="B748" s="2"/>
      <c r="C748" s="2"/>
      <c r="E748" s="9"/>
      <c r="F748" s="9"/>
      <c r="G748" s="151"/>
      <c r="H748" s="9"/>
      <c r="I748" s="4"/>
      <c r="J748" s="2"/>
      <c r="K748" s="2"/>
      <c r="L748" s="2"/>
      <c r="O748" s="2"/>
      <c r="P748" s="2"/>
    </row>
    <row r="749">
      <c r="A749" s="2"/>
      <c r="B749" s="2"/>
      <c r="C749" s="2"/>
      <c r="E749" s="9"/>
      <c r="F749" s="9"/>
      <c r="G749" s="151"/>
      <c r="H749" s="9"/>
      <c r="I749" s="4"/>
      <c r="J749" s="2"/>
      <c r="K749" s="2"/>
      <c r="L749" s="2"/>
      <c r="O749" s="2"/>
      <c r="P749" s="2"/>
    </row>
    <row r="750">
      <c r="A750" s="2"/>
      <c r="B750" s="2"/>
      <c r="C750" s="2"/>
      <c r="E750" s="9"/>
      <c r="F750" s="9"/>
      <c r="G750" s="151"/>
      <c r="H750" s="9"/>
      <c r="I750" s="4"/>
      <c r="J750" s="2"/>
      <c r="K750" s="2"/>
      <c r="L750" s="2"/>
      <c r="O750" s="2"/>
      <c r="P750" s="2"/>
    </row>
    <row r="751">
      <c r="A751" s="2"/>
      <c r="B751" s="2"/>
      <c r="C751" s="2"/>
      <c r="E751" s="9"/>
      <c r="F751" s="9"/>
      <c r="G751" s="151"/>
      <c r="H751" s="9"/>
      <c r="I751" s="4"/>
      <c r="J751" s="2"/>
      <c r="K751" s="2"/>
      <c r="L751" s="2"/>
      <c r="O751" s="2"/>
      <c r="P751" s="2"/>
    </row>
    <row r="752">
      <c r="A752" s="2"/>
      <c r="B752" s="2"/>
      <c r="C752" s="2"/>
      <c r="E752" s="9"/>
      <c r="F752" s="9"/>
      <c r="G752" s="151"/>
      <c r="H752" s="9"/>
      <c r="I752" s="4"/>
      <c r="J752" s="2"/>
      <c r="K752" s="2"/>
      <c r="L752" s="2"/>
      <c r="O752" s="2"/>
      <c r="P752" s="2"/>
    </row>
    <row r="753">
      <c r="A753" s="2"/>
      <c r="B753" s="2"/>
      <c r="C753" s="2"/>
      <c r="E753" s="9"/>
      <c r="F753" s="9"/>
      <c r="G753" s="151"/>
      <c r="H753" s="9"/>
      <c r="I753" s="4"/>
      <c r="J753" s="2"/>
      <c r="K753" s="2"/>
      <c r="L753" s="2"/>
      <c r="O753" s="2"/>
      <c r="P753" s="2"/>
    </row>
    <row r="754">
      <c r="A754" s="2"/>
      <c r="B754" s="2"/>
      <c r="C754" s="2"/>
      <c r="E754" s="9"/>
      <c r="F754" s="9"/>
      <c r="G754" s="151"/>
      <c r="H754" s="9"/>
      <c r="I754" s="4"/>
      <c r="J754" s="2"/>
      <c r="K754" s="2"/>
      <c r="L754" s="2"/>
      <c r="O754" s="2"/>
      <c r="P754" s="2"/>
    </row>
    <row r="755">
      <c r="A755" s="2"/>
      <c r="B755" s="2"/>
      <c r="C755" s="2"/>
      <c r="E755" s="9"/>
      <c r="F755" s="9"/>
      <c r="G755" s="151"/>
      <c r="H755" s="9"/>
      <c r="I755" s="4"/>
      <c r="J755" s="2"/>
      <c r="K755" s="2"/>
      <c r="L755" s="2"/>
      <c r="O755" s="2"/>
      <c r="P755" s="2"/>
    </row>
    <row r="756">
      <c r="A756" s="2"/>
      <c r="B756" s="2"/>
      <c r="C756" s="2"/>
      <c r="E756" s="9"/>
      <c r="F756" s="9"/>
      <c r="G756" s="151"/>
      <c r="H756" s="9"/>
      <c r="I756" s="4"/>
      <c r="J756" s="2"/>
      <c r="K756" s="2"/>
      <c r="L756" s="2"/>
      <c r="O756" s="2"/>
      <c r="P756" s="2"/>
    </row>
    <row r="757">
      <c r="A757" s="2"/>
      <c r="B757" s="2"/>
      <c r="C757" s="2"/>
      <c r="E757" s="9"/>
      <c r="F757" s="9"/>
      <c r="G757" s="151"/>
      <c r="H757" s="9"/>
      <c r="I757" s="4"/>
      <c r="J757" s="2"/>
      <c r="K757" s="2"/>
      <c r="L757" s="2"/>
      <c r="O757" s="2"/>
      <c r="P757" s="2"/>
    </row>
    <row r="758">
      <c r="A758" s="2"/>
      <c r="B758" s="2"/>
      <c r="C758" s="2"/>
      <c r="E758" s="9"/>
      <c r="F758" s="9"/>
      <c r="G758" s="151"/>
      <c r="H758" s="9"/>
      <c r="I758" s="4"/>
      <c r="J758" s="2"/>
      <c r="K758" s="2"/>
      <c r="L758" s="2"/>
      <c r="O758" s="2"/>
      <c r="P758" s="2"/>
    </row>
    <row r="759">
      <c r="A759" s="2"/>
      <c r="B759" s="2"/>
      <c r="C759" s="2"/>
      <c r="E759" s="9"/>
      <c r="F759" s="9"/>
      <c r="G759" s="151"/>
      <c r="H759" s="9"/>
      <c r="I759" s="4"/>
      <c r="J759" s="2"/>
      <c r="K759" s="2"/>
      <c r="L759" s="2"/>
      <c r="O759" s="2"/>
      <c r="P759" s="2"/>
    </row>
    <row r="760">
      <c r="A760" s="2"/>
      <c r="B760" s="2"/>
      <c r="C760" s="2"/>
      <c r="E760" s="9"/>
      <c r="F760" s="9"/>
      <c r="G760" s="151"/>
      <c r="H760" s="9"/>
      <c r="I760" s="4"/>
      <c r="J760" s="2"/>
      <c r="K760" s="2"/>
      <c r="L760" s="2"/>
      <c r="O760" s="2"/>
      <c r="P760" s="2"/>
    </row>
    <row r="761">
      <c r="A761" s="2"/>
      <c r="B761" s="2"/>
      <c r="C761" s="2"/>
      <c r="E761" s="9"/>
      <c r="F761" s="9"/>
      <c r="G761" s="151"/>
      <c r="H761" s="9"/>
      <c r="I761" s="4"/>
      <c r="J761" s="2"/>
      <c r="K761" s="2"/>
      <c r="L761" s="2"/>
      <c r="O761" s="2"/>
      <c r="P761" s="2"/>
    </row>
    <row r="762">
      <c r="A762" s="2"/>
      <c r="B762" s="2"/>
      <c r="C762" s="2"/>
      <c r="E762" s="9"/>
      <c r="F762" s="9"/>
      <c r="G762" s="151"/>
      <c r="H762" s="9"/>
      <c r="I762" s="4"/>
      <c r="J762" s="2"/>
      <c r="K762" s="2"/>
      <c r="L762" s="2"/>
      <c r="O762" s="2"/>
      <c r="P762" s="2"/>
    </row>
    <row r="763">
      <c r="A763" s="2"/>
      <c r="B763" s="2"/>
      <c r="C763" s="2"/>
      <c r="E763" s="9"/>
      <c r="F763" s="9"/>
      <c r="G763" s="151"/>
      <c r="H763" s="9"/>
      <c r="I763" s="4"/>
      <c r="J763" s="2"/>
      <c r="K763" s="2"/>
      <c r="L763" s="2"/>
      <c r="O763" s="2"/>
      <c r="P763" s="2"/>
    </row>
    <row r="764">
      <c r="A764" s="2"/>
      <c r="B764" s="2"/>
      <c r="C764" s="2"/>
      <c r="E764" s="9"/>
      <c r="F764" s="9"/>
      <c r="G764" s="151"/>
      <c r="H764" s="9"/>
      <c r="I764" s="4"/>
      <c r="J764" s="2"/>
      <c r="K764" s="2"/>
      <c r="L764" s="2"/>
      <c r="O764" s="2"/>
      <c r="P764" s="2"/>
    </row>
    <row r="765">
      <c r="A765" s="2"/>
      <c r="B765" s="2"/>
      <c r="C765" s="2"/>
      <c r="E765" s="9"/>
      <c r="F765" s="9"/>
      <c r="G765" s="151"/>
      <c r="H765" s="9"/>
      <c r="I765" s="4"/>
      <c r="J765" s="2"/>
      <c r="K765" s="2"/>
      <c r="L765" s="2"/>
      <c r="O765" s="2"/>
      <c r="P765" s="2"/>
    </row>
    <row r="766">
      <c r="A766" s="2"/>
      <c r="B766" s="2"/>
      <c r="C766" s="2"/>
      <c r="E766" s="9"/>
      <c r="F766" s="9"/>
      <c r="G766" s="151"/>
      <c r="H766" s="9"/>
      <c r="I766" s="4"/>
      <c r="J766" s="2"/>
      <c r="K766" s="2"/>
      <c r="L766" s="2"/>
      <c r="O766" s="2"/>
      <c r="P766" s="2"/>
    </row>
    <row r="767">
      <c r="A767" s="2"/>
      <c r="B767" s="2"/>
      <c r="C767" s="2"/>
      <c r="E767" s="9"/>
      <c r="F767" s="9"/>
      <c r="G767" s="151"/>
      <c r="H767" s="9"/>
      <c r="I767" s="4"/>
      <c r="J767" s="2"/>
      <c r="K767" s="2"/>
      <c r="L767" s="2"/>
      <c r="O767" s="2"/>
      <c r="P767" s="2"/>
    </row>
    <row r="768">
      <c r="A768" s="2"/>
      <c r="B768" s="2"/>
      <c r="C768" s="2"/>
      <c r="E768" s="9"/>
      <c r="F768" s="9"/>
      <c r="G768" s="151"/>
      <c r="H768" s="9"/>
      <c r="I768" s="4"/>
      <c r="J768" s="2"/>
      <c r="K768" s="2"/>
      <c r="L768" s="2"/>
      <c r="O768" s="2"/>
      <c r="P768" s="2"/>
    </row>
    <row r="769">
      <c r="A769" s="2"/>
      <c r="B769" s="2"/>
      <c r="C769" s="2"/>
      <c r="E769" s="9"/>
      <c r="F769" s="9"/>
      <c r="G769" s="151"/>
      <c r="H769" s="9"/>
      <c r="I769" s="4"/>
      <c r="J769" s="2"/>
      <c r="K769" s="2"/>
      <c r="L769" s="2"/>
      <c r="O769" s="2"/>
      <c r="P769" s="2"/>
    </row>
    <row r="770">
      <c r="A770" s="2"/>
      <c r="B770" s="2"/>
      <c r="C770" s="2"/>
      <c r="E770" s="9"/>
      <c r="F770" s="9"/>
      <c r="G770" s="151"/>
      <c r="H770" s="9"/>
      <c r="I770" s="4"/>
      <c r="J770" s="2"/>
      <c r="K770" s="2"/>
      <c r="L770" s="2"/>
      <c r="O770" s="2"/>
      <c r="P770" s="2"/>
    </row>
    <row r="771">
      <c r="A771" s="2"/>
      <c r="B771" s="2"/>
      <c r="C771" s="2"/>
      <c r="E771" s="9"/>
      <c r="F771" s="9"/>
      <c r="G771" s="151"/>
      <c r="H771" s="9"/>
      <c r="I771" s="4"/>
      <c r="J771" s="2"/>
      <c r="K771" s="2"/>
      <c r="L771" s="2"/>
      <c r="O771" s="2"/>
      <c r="P771" s="2"/>
    </row>
    <row r="772">
      <c r="A772" s="2"/>
      <c r="B772" s="2"/>
      <c r="C772" s="2"/>
      <c r="E772" s="9"/>
      <c r="F772" s="9"/>
      <c r="G772" s="151"/>
      <c r="H772" s="9"/>
      <c r="I772" s="4"/>
      <c r="J772" s="2"/>
      <c r="K772" s="2"/>
      <c r="L772" s="2"/>
      <c r="O772" s="2"/>
      <c r="P772" s="2"/>
    </row>
    <row r="773">
      <c r="A773" s="2"/>
      <c r="B773" s="2"/>
      <c r="C773" s="2"/>
      <c r="E773" s="9"/>
      <c r="F773" s="9"/>
      <c r="G773" s="151"/>
      <c r="H773" s="9"/>
      <c r="I773" s="4"/>
      <c r="J773" s="2"/>
      <c r="K773" s="2"/>
      <c r="L773" s="2"/>
      <c r="O773" s="2"/>
      <c r="P773" s="2"/>
    </row>
    <row r="774">
      <c r="A774" s="2"/>
      <c r="B774" s="2"/>
      <c r="C774" s="2"/>
      <c r="E774" s="9"/>
      <c r="F774" s="9"/>
      <c r="G774" s="151"/>
      <c r="H774" s="9"/>
      <c r="I774" s="4"/>
      <c r="J774" s="2"/>
      <c r="K774" s="2"/>
      <c r="L774" s="2"/>
      <c r="O774" s="2"/>
      <c r="P774" s="2"/>
    </row>
    <row r="775">
      <c r="A775" s="2"/>
      <c r="B775" s="2"/>
      <c r="C775" s="2"/>
      <c r="E775" s="9"/>
      <c r="F775" s="9"/>
      <c r="G775" s="151"/>
      <c r="H775" s="9"/>
      <c r="I775" s="4"/>
      <c r="J775" s="2"/>
      <c r="K775" s="2"/>
      <c r="L775" s="2"/>
      <c r="O775" s="2"/>
      <c r="P775" s="2"/>
    </row>
    <row r="776">
      <c r="A776" s="2"/>
      <c r="B776" s="2"/>
      <c r="C776" s="2"/>
      <c r="E776" s="9"/>
      <c r="F776" s="9"/>
      <c r="G776" s="151"/>
      <c r="H776" s="9"/>
      <c r="I776" s="4"/>
      <c r="J776" s="2"/>
      <c r="K776" s="2"/>
      <c r="L776" s="2"/>
      <c r="O776" s="2"/>
      <c r="P776" s="2"/>
    </row>
    <row r="777">
      <c r="A777" s="2"/>
      <c r="B777" s="2"/>
      <c r="C777" s="2"/>
      <c r="E777" s="9"/>
      <c r="F777" s="9"/>
      <c r="G777" s="151"/>
      <c r="H777" s="9"/>
      <c r="I777" s="4"/>
      <c r="J777" s="2"/>
      <c r="K777" s="2"/>
      <c r="L777" s="2"/>
      <c r="O777" s="2"/>
      <c r="P777" s="2"/>
    </row>
    <row r="778">
      <c r="A778" s="2"/>
      <c r="B778" s="2"/>
      <c r="C778" s="2"/>
      <c r="E778" s="9"/>
      <c r="F778" s="9"/>
      <c r="G778" s="151"/>
      <c r="H778" s="9"/>
      <c r="I778" s="4"/>
      <c r="J778" s="2"/>
      <c r="K778" s="2"/>
      <c r="L778" s="2"/>
      <c r="O778" s="2"/>
      <c r="P778" s="2"/>
    </row>
    <row r="779">
      <c r="A779" s="2"/>
      <c r="B779" s="2"/>
      <c r="C779" s="2"/>
      <c r="E779" s="9"/>
      <c r="F779" s="9"/>
      <c r="G779" s="151"/>
      <c r="H779" s="9"/>
      <c r="I779" s="4"/>
      <c r="J779" s="2"/>
      <c r="K779" s="2"/>
      <c r="L779" s="2"/>
      <c r="O779" s="2"/>
      <c r="P779" s="2"/>
    </row>
    <row r="780">
      <c r="A780" s="2"/>
      <c r="B780" s="2"/>
      <c r="C780" s="2"/>
      <c r="E780" s="9"/>
      <c r="F780" s="9"/>
      <c r="G780" s="151"/>
      <c r="H780" s="9"/>
      <c r="I780" s="4"/>
      <c r="J780" s="2"/>
      <c r="K780" s="2"/>
      <c r="L780" s="2"/>
      <c r="O780" s="2"/>
      <c r="P780" s="2"/>
    </row>
    <row r="781">
      <c r="A781" s="2"/>
      <c r="B781" s="2"/>
      <c r="C781" s="2"/>
      <c r="E781" s="9"/>
      <c r="F781" s="9"/>
      <c r="G781" s="151"/>
      <c r="H781" s="9"/>
      <c r="I781" s="4"/>
      <c r="J781" s="2"/>
      <c r="K781" s="2"/>
      <c r="L781" s="2"/>
      <c r="O781" s="2"/>
      <c r="P781" s="2"/>
    </row>
    <row r="782">
      <c r="A782" s="2"/>
      <c r="B782" s="2"/>
      <c r="C782" s="2"/>
      <c r="E782" s="9"/>
      <c r="F782" s="9"/>
      <c r="G782" s="151"/>
      <c r="H782" s="9"/>
      <c r="I782" s="4"/>
      <c r="J782" s="2"/>
      <c r="K782" s="2"/>
      <c r="L782" s="2"/>
      <c r="O782" s="2"/>
      <c r="P782" s="2"/>
    </row>
    <row r="783">
      <c r="A783" s="2"/>
      <c r="B783" s="2"/>
      <c r="C783" s="2"/>
      <c r="E783" s="9"/>
      <c r="F783" s="9"/>
      <c r="G783" s="151"/>
      <c r="H783" s="9"/>
      <c r="I783" s="4"/>
      <c r="J783" s="2"/>
      <c r="K783" s="2"/>
      <c r="L783" s="2"/>
      <c r="O783" s="2"/>
      <c r="P783" s="2"/>
    </row>
    <row r="784">
      <c r="A784" s="2"/>
      <c r="B784" s="2"/>
      <c r="C784" s="2"/>
      <c r="E784" s="9"/>
      <c r="F784" s="9"/>
      <c r="G784" s="151"/>
      <c r="H784" s="9"/>
      <c r="I784" s="4"/>
      <c r="J784" s="2"/>
      <c r="K784" s="2"/>
      <c r="L784" s="2"/>
      <c r="O784" s="2"/>
      <c r="P784" s="2"/>
    </row>
    <row r="785">
      <c r="A785" s="2"/>
      <c r="B785" s="2"/>
      <c r="C785" s="2"/>
      <c r="E785" s="9"/>
      <c r="F785" s="9"/>
      <c r="G785" s="151"/>
      <c r="H785" s="9"/>
      <c r="I785" s="4"/>
      <c r="J785" s="2"/>
      <c r="K785" s="2"/>
      <c r="L785" s="2"/>
      <c r="O785" s="2"/>
      <c r="P785" s="2"/>
    </row>
    <row r="786">
      <c r="A786" s="2"/>
      <c r="B786" s="2"/>
      <c r="C786" s="2"/>
      <c r="E786" s="9"/>
      <c r="F786" s="9"/>
      <c r="G786" s="151"/>
      <c r="H786" s="9"/>
      <c r="I786" s="4"/>
      <c r="J786" s="2"/>
      <c r="K786" s="2"/>
      <c r="L786" s="2"/>
      <c r="O786" s="2"/>
      <c r="P786" s="2"/>
    </row>
    <row r="787">
      <c r="A787" s="2"/>
      <c r="B787" s="2"/>
      <c r="C787" s="2"/>
      <c r="E787" s="9"/>
      <c r="F787" s="9"/>
      <c r="G787" s="151"/>
      <c r="H787" s="9"/>
      <c r="I787" s="4"/>
      <c r="J787" s="2"/>
      <c r="K787" s="2"/>
      <c r="L787" s="2"/>
      <c r="O787" s="2"/>
      <c r="P787" s="2"/>
    </row>
    <row r="788">
      <c r="A788" s="2"/>
      <c r="B788" s="2"/>
      <c r="C788" s="2"/>
      <c r="E788" s="9"/>
      <c r="F788" s="9"/>
      <c r="G788" s="151"/>
      <c r="H788" s="9"/>
      <c r="I788" s="4"/>
      <c r="J788" s="2"/>
      <c r="K788" s="2"/>
      <c r="L788" s="2"/>
      <c r="O788" s="2"/>
      <c r="P788" s="2"/>
    </row>
    <row r="789">
      <c r="A789" s="2"/>
      <c r="B789" s="2"/>
      <c r="C789" s="2"/>
      <c r="E789" s="9"/>
      <c r="F789" s="9"/>
      <c r="G789" s="151"/>
      <c r="H789" s="9"/>
      <c r="I789" s="4"/>
      <c r="J789" s="2"/>
      <c r="K789" s="2"/>
      <c r="L789" s="2"/>
      <c r="O789" s="2"/>
      <c r="P789" s="2"/>
    </row>
    <row r="790">
      <c r="A790" s="2"/>
      <c r="B790" s="2"/>
      <c r="C790" s="2"/>
      <c r="E790" s="9"/>
      <c r="F790" s="9"/>
      <c r="G790" s="151"/>
      <c r="H790" s="9"/>
      <c r="I790" s="4"/>
      <c r="J790" s="2"/>
      <c r="K790" s="2"/>
      <c r="L790" s="2"/>
      <c r="O790" s="2"/>
      <c r="P790" s="2"/>
    </row>
    <row r="791">
      <c r="A791" s="2"/>
      <c r="B791" s="2"/>
      <c r="C791" s="2"/>
      <c r="E791" s="9"/>
      <c r="F791" s="9"/>
      <c r="G791" s="151"/>
      <c r="H791" s="9"/>
      <c r="I791" s="4"/>
      <c r="J791" s="2"/>
      <c r="K791" s="2"/>
      <c r="L791" s="2"/>
      <c r="O791" s="2"/>
      <c r="P791" s="2"/>
    </row>
    <row r="792">
      <c r="A792" s="2"/>
      <c r="B792" s="2"/>
      <c r="C792" s="2"/>
      <c r="E792" s="9"/>
      <c r="F792" s="9"/>
      <c r="G792" s="151"/>
      <c r="H792" s="9"/>
      <c r="I792" s="4"/>
      <c r="J792" s="2"/>
      <c r="K792" s="2"/>
      <c r="L792" s="2"/>
      <c r="O792" s="2"/>
      <c r="P792" s="2"/>
    </row>
    <row r="793">
      <c r="A793" s="2"/>
      <c r="B793" s="2"/>
      <c r="C793" s="2"/>
      <c r="E793" s="9"/>
      <c r="F793" s="9"/>
      <c r="G793" s="151"/>
      <c r="H793" s="9"/>
      <c r="I793" s="4"/>
      <c r="J793" s="2"/>
      <c r="K793" s="2"/>
      <c r="L793" s="2"/>
      <c r="O793" s="2"/>
      <c r="P793" s="2"/>
    </row>
    <row r="794">
      <c r="A794" s="2"/>
      <c r="B794" s="2"/>
      <c r="C794" s="2"/>
      <c r="E794" s="9"/>
      <c r="F794" s="9"/>
      <c r="G794" s="151"/>
      <c r="H794" s="9"/>
      <c r="I794" s="4"/>
      <c r="J794" s="2"/>
      <c r="K794" s="2"/>
      <c r="L794" s="2"/>
      <c r="O794" s="2"/>
      <c r="P794" s="2"/>
    </row>
    <row r="795">
      <c r="A795" s="2"/>
      <c r="B795" s="2"/>
      <c r="C795" s="2"/>
      <c r="E795" s="9"/>
      <c r="F795" s="9"/>
      <c r="G795" s="151"/>
      <c r="H795" s="9"/>
      <c r="I795" s="4"/>
      <c r="J795" s="2"/>
      <c r="K795" s="2"/>
      <c r="L795" s="2"/>
      <c r="O795" s="2"/>
      <c r="P795" s="2"/>
    </row>
    <row r="796">
      <c r="A796" s="2"/>
      <c r="B796" s="2"/>
      <c r="C796" s="2"/>
      <c r="E796" s="9"/>
      <c r="F796" s="9"/>
      <c r="G796" s="151"/>
      <c r="H796" s="9"/>
      <c r="I796" s="4"/>
      <c r="J796" s="2"/>
      <c r="K796" s="2"/>
      <c r="L796" s="2"/>
      <c r="O796" s="2"/>
      <c r="P796" s="2"/>
    </row>
    <row r="797">
      <c r="A797" s="2"/>
      <c r="B797" s="2"/>
      <c r="C797" s="2"/>
      <c r="E797" s="9"/>
      <c r="F797" s="9"/>
      <c r="G797" s="151"/>
      <c r="H797" s="9"/>
      <c r="I797" s="4"/>
      <c r="J797" s="2"/>
      <c r="K797" s="2"/>
      <c r="L797" s="2"/>
      <c r="O797" s="2"/>
      <c r="P797" s="2"/>
    </row>
    <row r="798">
      <c r="A798" s="2"/>
      <c r="B798" s="2"/>
      <c r="C798" s="2"/>
      <c r="E798" s="9"/>
      <c r="F798" s="9"/>
      <c r="G798" s="151"/>
      <c r="H798" s="9"/>
      <c r="I798" s="4"/>
      <c r="J798" s="2"/>
      <c r="K798" s="2"/>
      <c r="L798" s="2"/>
      <c r="O798" s="2"/>
      <c r="P798" s="2"/>
    </row>
    <row r="799">
      <c r="A799" s="2"/>
      <c r="B799" s="2"/>
      <c r="C799" s="2"/>
      <c r="E799" s="9"/>
      <c r="F799" s="9"/>
      <c r="G799" s="151"/>
      <c r="H799" s="9"/>
      <c r="I799" s="4"/>
      <c r="J799" s="2"/>
      <c r="K799" s="2"/>
      <c r="L799" s="2"/>
      <c r="O799" s="2"/>
      <c r="P799" s="2"/>
    </row>
    <row r="800">
      <c r="A800" s="2"/>
      <c r="B800" s="2"/>
      <c r="C800" s="2"/>
      <c r="E800" s="9"/>
      <c r="F800" s="9"/>
      <c r="G800" s="151"/>
      <c r="H800" s="9"/>
      <c r="I800" s="4"/>
      <c r="J800" s="2"/>
      <c r="K800" s="2"/>
      <c r="L800" s="2"/>
      <c r="O800" s="2"/>
      <c r="P800" s="2"/>
    </row>
    <row r="801">
      <c r="A801" s="2"/>
      <c r="B801" s="2"/>
      <c r="C801" s="2"/>
      <c r="E801" s="9"/>
      <c r="F801" s="9"/>
      <c r="G801" s="151"/>
      <c r="H801" s="9"/>
      <c r="I801" s="4"/>
      <c r="J801" s="2"/>
      <c r="K801" s="2"/>
      <c r="L801" s="2"/>
      <c r="O801" s="2"/>
      <c r="P801" s="2"/>
    </row>
    <row r="802">
      <c r="A802" s="2"/>
      <c r="B802" s="2"/>
      <c r="C802" s="2"/>
      <c r="E802" s="9"/>
      <c r="F802" s="9"/>
      <c r="G802" s="151"/>
      <c r="H802" s="9"/>
      <c r="I802" s="4"/>
      <c r="J802" s="2"/>
      <c r="K802" s="2"/>
      <c r="L802" s="2"/>
      <c r="O802" s="2"/>
      <c r="P802" s="2"/>
    </row>
    <row r="803">
      <c r="A803" s="2"/>
      <c r="B803" s="2"/>
      <c r="C803" s="2"/>
      <c r="E803" s="9"/>
      <c r="F803" s="9"/>
      <c r="G803" s="151"/>
      <c r="H803" s="9"/>
      <c r="I803" s="4"/>
      <c r="J803" s="2"/>
      <c r="K803" s="2"/>
      <c r="L803" s="2"/>
      <c r="O803" s="2"/>
      <c r="P803" s="2"/>
    </row>
    <row r="804">
      <c r="A804" s="2"/>
      <c r="B804" s="2"/>
      <c r="C804" s="2"/>
      <c r="E804" s="9"/>
      <c r="F804" s="9"/>
      <c r="G804" s="151"/>
      <c r="H804" s="9"/>
      <c r="I804" s="4"/>
      <c r="J804" s="2"/>
      <c r="K804" s="2"/>
      <c r="L804" s="2"/>
      <c r="O804" s="2"/>
      <c r="P804" s="2"/>
    </row>
    <row r="805">
      <c r="A805" s="2"/>
      <c r="B805" s="2"/>
      <c r="C805" s="2"/>
      <c r="E805" s="9"/>
      <c r="F805" s="9"/>
      <c r="G805" s="151"/>
      <c r="H805" s="9"/>
      <c r="I805" s="4"/>
      <c r="J805" s="2"/>
      <c r="K805" s="2"/>
      <c r="L805" s="2"/>
      <c r="O805" s="2"/>
      <c r="P805" s="2"/>
    </row>
    <row r="806">
      <c r="A806" s="2"/>
      <c r="B806" s="2"/>
      <c r="C806" s="2"/>
      <c r="E806" s="9"/>
      <c r="F806" s="9"/>
      <c r="G806" s="151"/>
      <c r="H806" s="9"/>
      <c r="I806" s="4"/>
      <c r="J806" s="2"/>
      <c r="K806" s="2"/>
      <c r="L806" s="2"/>
      <c r="O806" s="2"/>
      <c r="P806" s="2"/>
    </row>
    <row r="807">
      <c r="A807" s="2"/>
      <c r="B807" s="2"/>
      <c r="C807" s="2"/>
      <c r="E807" s="9"/>
      <c r="F807" s="9"/>
      <c r="G807" s="151"/>
      <c r="H807" s="9"/>
      <c r="I807" s="4"/>
      <c r="J807" s="2"/>
      <c r="K807" s="2"/>
      <c r="L807" s="2"/>
      <c r="O807" s="2"/>
      <c r="P807" s="2"/>
    </row>
    <row r="808">
      <c r="A808" s="2"/>
      <c r="B808" s="2"/>
      <c r="C808" s="2"/>
      <c r="E808" s="9"/>
      <c r="F808" s="9"/>
      <c r="G808" s="151"/>
      <c r="H808" s="9"/>
      <c r="I808" s="4"/>
      <c r="J808" s="2"/>
      <c r="K808" s="2"/>
      <c r="L808" s="2"/>
      <c r="O808" s="2"/>
      <c r="P808" s="2"/>
    </row>
    <row r="809">
      <c r="A809" s="2"/>
      <c r="B809" s="2"/>
      <c r="C809" s="2"/>
      <c r="E809" s="9"/>
      <c r="F809" s="9"/>
      <c r="G809" s="151"/>
      <c r="H809" s="9"/>
      <c r="I809" s="4"/>
      <c r="J809" s="2"/>
      <c r="K809" s="2"/>
      <c r="L809" s="2"/>
      <c r="O809" s="2"/>
      <c r="P809" s="2"/>
    </row>
    <row r="810">
      <c r="A810" s="2"/>
      <c r="B810" s="2"/>
      <c r="C810" s="2"/>
      <c r="E810" s="9"/>
      <c r="F810" s="9"/>
      <c r="G810" s="151"/>
      <c r="H810" s="9"/>
      <c r="I810" s="4"/>
      <c r="J810" s="2"/>
      <c r="K810" s="2"/>
      <c r="L810" s="2"/>
      <c r="O810" s="2"/>
      <c r="P810" s="2"/>
    </row>
    <row r="811">
      <c r="A811" s="2"/>
      <c r="B811" s="2"/>
      <c r="C811" s="2"/>
      <c r="E811" s="9"/>
      <c r="F811" s="9"/>
      <c r="G811" s="151"/>
      <c r="H811" s="9"/>
      <c r="I811" s="4"/>
      <c r="J811" s="2"/>
      <c r="K811" s="2"/>
      <c r="L811" s="2"/>
      <c r="O811" s="2"/>
      <c r="P811" s="2"/>
    </row>
    <row r="812">
      <c r="A812" s="2"/>
      <c r="B812" s="2"/>
      <c r="C812" s="2"/>
      <c r="E812" s="9"/>
      <c r="F812" s="9"/>
      <c r="G812" s="151"/>
      <c r="H812" s="9"/>
      <c r="I812" s="4"/>
      <c r="J812" s="2"/>
      <c r="K812" s="2"/>
      <c r="L812" s="2"/>
      <c r="O812" s="2"/>
      <c r="P812" s="2"/>
    </row>
    <row r="813">
      <c r="A813" s="2"/>
      <c r="B813" s="2"/>
      <c r="C813" s="2"/>
      <c r="E813" s="9"/>
      <c r="F813" s="9"/>
      <c r="G813" s="151"/>
      <c r="H813" s="9"/>
      <c r="I813" s="4"/>
      <c r="J813" s="2"/>
      <c r="K813" s="2"/>
      <c r="L813" s="2"/>
      <c r="O813" s="2"/>
      <c r="P813" s="2"/>
    </row>
    <row r="814">
      <c r="A814" s="2"/>
      <c r="B814" s="2"/>
      <c r="C814" s="2"/>
      <c r="E814" s="9"/>
      <c r="F814" s="9"/>
      <c r="G814" s="151"/>
      <c r="H814" s="9"/>
      <c r="I814" s="4"/>
      <c r="J814" s="2"/>
      <c r="K814" s="2"/>
      <c r="L814" s="2"/>
      <c r="O814" s="2"/>
      <c r="P814" s="2"/>
    </row>
    <row r="815">
      <c r="A815" s="2"/>
      <c r="B815" s="2"/>
      <c r="C815" s="2"/>
      <c r="E815" s="9"/>
      <c r="F815" s="9"/>
      <c r="G815" s="151"/>
      <c r="H815" s="9"/>
      <c r="I815" s="4"/>
      <c r="J815" s="2"/>
      <c r="K815" s="2"/>
      <c r="L815" s="2"/>
      <c r="O815" s="2"/>
      <c r="P815" s="2"/>
    </row>
    <row r="816">
      <c r="A816" s="2"/>
      <c r="B816" s="2"/>
      <c r="C816" s="2"/>
      <c r="E816" s="9"/>
      <c r="F816" s="9"/>
      <c r="G816" s="151"/>
      <c r="H816" s="9"/>
      <c r="I816" s="4"/>
      <c r="J816" s="2"/>
      <c r="K816" s="2"/>
      <c r="L816" s="2"/>
      <c r="O816" s="2"/>
      <c r="P816" s="2"/>
    </row>
    <row r="817">
      <c r="A817" s="2"/>
      <c r="B817" s="2"/>
      <c r="C817" s="2"/>
      <c r="E817" s="9"/>
      <c r="F817" s="9"/>
      <c r="G817" s="151"/>
      <c r="H817" s="9"/>
      <c r="I817" s="4"/>
      <c r="J817" s="2"/>
      <c r="K817" s="2"/>
      <c r="L817" s="2"/>
      <c r="O817" s="2"/>
      <c r="P817" s="2"/>
    </row>
    <row r="818">
      <c r="A818" s="2"/>
      <c r="B818" s="2"/>
      <c r="C818" s="2"/>
      <c r="E818" s="9"/>
      <c r="F818" s="9"/>
      <c r="G818" s="151"/>
      <c r="H818" s="9"/>
      <c r="I818" s="4"/>
      <c r="J818" s="2"/>
      <c r="K818" s="2"/>
      <c r="L818" s="2"/>
      <c r="O818" s="2"/>
      <c r="P818" s="2"/>
    </row>
    <row r="819">
      <c r="A819" s="2"/>
      <c r="B819" s="2"/>
      <c r="C819" s="2"/>
      <c r="E819" s="9"/>
      <c r="F819" s="9"/>
      <c r="G819" s="151"/>
      <c r="H819" s="9"/>
      <c r="I819" s="4"/>
      <c r="J819" s="2"/>
      <c r="K819" s="2"/>
      <c r="L819" s="2"/>
      <c r="O819" s="2"/>
      <c r="P819" s="2"/>
    </row>
    <row r="820">
      <c r="A820" s="2"/>
      <c r="B820" s="2"/>
      <c r="C820" s="2"/>
      <c r="E820" s="9"/>
      <c r="F820" s="9"/>
      <c r="G820" s="151"/>
      <c r="H820" s="9"/>
      <c r="I820" s="4"/>
      <c r="J820" s="2"/>
      <c r="K820" s="2"/>
      <c r="L820" s="2"/>
      <c r="O820" s="2"/>
      <c r="P820" s="2"/>
    </row>
    <row r="821">
      <c r="A821" s="2"/>
      <c r="B821" s="2"/>
      <c r="C821" s="2"/>
      <c r="E821" s="9"/>
      <c r="F821" s="9"/>
      <c r="G821" s="151"/>
      <c r="H821" s="9"/>
      <c r="I821" s="4"/>
      <c r="J821" s="2"/>
      <c r="K821" s="2"/>
      <c r="L821" s="2"/>
      <c r="O821" s="2"/>
      <c r="P821" s="2"/>
    </row>
    <row r="822">
      <c r="A822" s="2"/>
      <c r="B822" s="2"/>
      <c r="C822" s="2"/>
      <c r="E822" s="9"/>
      <c r="F822" s="9"/>
      <c r="G822" s="151"/>
      <c r="H822" s="9"/>
      <c r="I822" s="4"/>
      <c r="J822" s="2"/>
      <c r="K822" s="2"/>
      <c r="L822" s="2"/>
      <c r="O822" s="2"/>
      <c r="P822" s="2"/>
    </row>
    <row r="823">
      <c r="A823" s="2"/>
      <c r="B823" s="2"/>
      <c r="C823" s="2"/>
      <c r="E823" s="9"/>
      <c r="F823" s="9"/>
      <c r="G823" s="151"/>
      <c r="H823" s="9"/>
      <c r="I823" s="4"/>
      <c r="J823" s="2"/>
      <c r="K823" s="2"/>
      <c r="L823" s="2"/>
      <c r="O823" s="2"/>
      <c r="P823" s="2"/>
    </row>
    <row r="824">
      <c r="A824" s="2"/>
      <c r="B824" s="2"/>
      <c r="C824" s="2"/>
      <c r="E824" s="9"/>
      <c r="F824" s="9"/>
      <c r="G824" s="151"/>
      <c r="H824" s="9"/>
      <c r="I824" s="4"/>
      <c r="J824" s="2"/>
      <c r="K824" s="2"/>
      <c r="L824" s="2"/>
      <c r="O824" s="2"/>
      <c r="P824" s="2"/>
    </row>
    <row r="825">
      <c r="A825" s="2"/>
      <c r="B825" s="2"/>
      <c r="C825" s="2"/>
      <c r="E825" s="9"/>
      <c r="F825" s="9"/>
      <c r="G825" s="151"/>
      <c r="H825" s="9"/>
      <c r="I825" s="4"/>
      <c r="J825" s="2"/>
      <c r="K825" s="2"/>
      <c r="L825" s="2"/>
      <c r="O825" s="2"/>
      <c r="P825" s="2"/>
    </row>
    <row r="826">
      <c r="A826" s="2"/>
      <c r="B826" s="2"/>
      <c r="C826" s="2"/>
      <c r="E826" s="9"/>
      <c r="F826" s="9"/>
      <c r="G826" s="151"/>
      <c r="H826" s="9"/>
      <c r="I826" s="4"/>
      <c r="J826" s="2"/>
      <c r="K826" s="2"/>
      <c r="L826" s="2"/>
      <c r="O826" s="2"/>
      <c r="P826" s="2"/>
    </row>
    <row r="827">
      <c r="A827" s="2"/>
      <c r="B827" s="2"/>
      <c r="C827" s="2"/>
      <c r="E827" s="9"/>
      <c r="F827" s="9"/>
      <c r="G827" s="151"/>
      <c r="H827" s="9"/>
      <c r="I827" s="4"/>
      <c r="J827" s="2"/>
      <c r="K827" s="2"/>
      <c r="L827" s="2"/>
      <c r="O827" s="2"/>
      <c r="P827" s="2"/>
    </row>
    <row r="828">
      <c r="A828" s="2"/>
      <c r="B828" s="2"/>
      <c r="C828" s="2"/>
      <c r="E828" s="9"/>
      <c r="F828" s="9"/>
      <c r="G828" s="151"/>
      <c r="H828" s="9"/>
      <c r="I828" s="4"/>
      <c r="J828" s="2"/>
      <c r="K828" s="2"/>
      <c r="L828" s="2"/>
      <c r="O828" s="2"/>
      <c r="P828" s="2"/>
    </row>
    <row r="829">
      <c r="A829" s="2"/>
      <c r="B829" s="2"/>
      <c r="C829" s="2"/>
      <c r="E829" s="9"/>
      <c r="F829" s="9"/>
      <c r="G829" s="151"/>
      <c r="H829" s="9"/>
      <c r="I829" s="4"/>
      <c r="J829" s="2"/>
      <c r="K829" s="2"/>
      <c r="L829" s="2"/>
      <c r="O829" s="2"/>
      <c r="P829" s="2"/>
    </row>
    <row r="830">
      <c r="A830" s="2"/>
      <c r="B830" s="2"/>
      <c r="C830" s="2"/>
      <c r="E830" s="9"/>
      <c r="F830" s="9"/>
      <c r="G830" s="151"/>
      <c r="H830" s="9"/>
      <c r="I830" s="4"/>
      <c r="J830" s="2"/>
      <c r="K830" s="2"/>
      <c r="L830" s="2"/>
      <c r="O830" s="2"/>
      <c r="P830" s="2"/>
    </row>
    <row r="831">
      <c r="A831" s="2"/>
      <c r="B831" s="2"/>
      <c r="C831" s="2"/>
      <c r="E831" s="9"/>
      <c r="F831" s="9"/>
      <c r="G831" s="151"/>
      <c r="H831" s="9"/>
      <c r="I831" s="4"/>
      <c r="J831" s="2"/>
      <c r="K831" s="2"/>
      <c r="L831" s="2"/>
      <c r="O831" s="2"/>
      <c r="P831" s="2"/>
    </row>
    <row r="832">
      <c r="A832" s="2"/>
      <c r="B832" s="2"/>
      <c r="C832" s="2"/>
      <c r="E832" s="9"/>
      <c r="F832" s="9"/>
      <c r="G832" s="151"/>
      <c r="H832" s="9"/>
      <c r="I832" s="4"/>
      <c r="J832" s="2"/>
      <c r="K832" s="2"/>
      <c r="L832" s="2"/>
      <c r="O832" s="2"/>
      <c r="P832" s="2"/>
    </row>
    <row r="833">
      <c r="A833" s="2"/>
      <c r="B833" s="2"/>
      <c r="C833" s="2"/>
      <c r="E833" s="9"/>
      <c r="F833" s="9"/>
      <c r="G833" s="151"/>
      <c r="H833" s="9"/>
      <c r="I833" s="4"/>
      <c r="J833" s="2"/>
      <c r="K833" s="2"/>
      <c r="L833" s="2"/>
      <c r="O833" s="2"/>
      <c r="P833" s="2"/>
    </row>
    <row r="834">
      <c r="A834" s="2"/>
      <c r="B834" s="2"/>
      <c r="C834" s="2"/>
      <c r="E834" s="9"/>
      <c r="F834" s="9"/>
      <c r="G834" s="151"/>
      <c r="H834" s="9"/>
      <c r="I834" s="4"/>
      <c r="J834" s="2"/>
      <c r="K834" s="2"/>
      <c r="L834" s="2"/>
      <c r="O834" s="2"/>
      <c r="P834" s="2"/>
    </row>
    <row r="835">
      <c r="A835" s="2"/>
      <c r="B835" s="2"/>
      <c r="C835" s="2"/>
      <c r="E835" s="9"/>
      <c r="F835" s="9"/>
      <c r="G835" s="151"/>
      <c r="H835" s="9"/>
      <c r="I835" s="4"/>
      <c r="J835" s="2"/>
      <c r="K835" s="2"/>
      <c r="L835" s="2"/>
      <c r="O835" s="2"/>
      <c r="P835" s="2"/>
    </row>
    <row r="836">
      <c r="A836" s="2"/>
      <c r="B836" s="2"/>
      <c r="C836" s="2"/>
      <c r="E836" s="9"/>
      <c r="F836" s="9"/>
      <c r="G836" s="151"/>
      <c r="H836" s="9"/>
      <c r="I836" s="4"/>
      <c r="J836" s="2"/>
      <c r="K836" s="2"/>
      <c r="L836" s="2"/>
      <c r="O836" s="2"/>
      <c r="P836" s="2"/>
    </row>
    <row r="837">
      <c r="A837" s="2"/>
      <c r="B837" s="2"/>
      <c r="C837" s="2"/>
      <c r="E837" s="9"/>
      <c r="F837" s="9"/>
      <c r="G837" s="151"/>
      <c r="H837" s="9"/>
      <c r="I837" s="4"/>
      <c r="J837" s="2"/>
      <c r="K837" s="2"/>
      <c r="L837" s="2"/>
      <c r="O837" s="2"/>
      <c r="P837" s="2"/>
    </row>
    <row r="838">
      <c r="A838" s="2"/>
      <c r="B838" s="2"/>
      <c r="C838" s="2"/>
      <c r="E838" s="9"/>
      <c r="F838" s="9"/>
      <c r="G838" s="151"/>
      <c r="H838" s="9"/>
      <c r="I838" s="4"/>
      <c r="J838" s="2"/>
      <c r="K838" s="2"/>
      <c r="L838" s="2"/>
      <c r="O838" s="2"/>
      <c r="P838" s="2"/>
    </row>
    <row r="839">
      <c r="A839" s="2"/>
      <c r="B839" s="2"/>
      <c r="C839" s="2"/>
      <c r="E839" s="9"/>
      <c r="F839" s="9"/>
      <c r="G839" s="151"/>
      <c r="H839" s="9"/>
      <c r="I839" s="4"/>
      <c r="J839" s="2"/>
      <c r="K839" s="2"/>
      <c r="L839" s="2"/>
      <c r="O839" s="2"/>
      <c r="P839" s="2"/>
    </row>
    <row r="840">
      <c r="A840" s="2"/>
      <c r="B840" s="2"/>
      <c r="C840" s="2"/>
      <c r="E840" s="9"/>
      <c r="F840" s="9"/>
      <c r="G840" s="151"/>
      <c r="H840" s="9"/>
      <c r="I840" s="4"/>
      <c r="J840" s="2"/>
      <c r="K840" s="2"/>
      <c r="L840" s="2"/>
      <c r="O840" s="2"/>
      <c r="P840" s="2"/>
    </row>
    <row r="841">
      <c r="A841" s="2"/>
      <c r="B841" s="2"/>
      <c r="C841" s="2"/>
      <c r="E841" s="9"/>
      <c r="F841" s="9"/>
      <c r="G841" s="151"/>
      <c r="H841" s="9"/>
      <c r="I841" s="4"/>
      <c r="J841" s="2"/>
      <c r="K841" s="2"/>
      <c r="L841" s="2"/>
      <c r="O841" s="2"/>
      <c r="P841" s="2"/>
    </row>
    <row r="842">
      <c r="A842" s="2"/>
      <c r="B842" s="2"/>
      <c r="C842" s="2"/>
      <c r="E842" s="9"/>
      <c r="F842" s="9"/>
      <c r="G842" s="151"/>
      <c r="H842" s="9"/>
      <c r="I842" s="4"/>
      <c r="J842" s="2"/>
      <c r="K842" s="2"/>
      <c r="L842" s="2"/>
      <c r="O842" s="2"/>
      <c r="P842" s="2"/>
    </row>
    <row r="843">
      <c r="A843" s="2"/>
      <c r="B843" s="2"/>
      <c r="C843" s="2"/>
      <c r="E843" s="9"/>
      <c r="F843" s="9"/>
      <c r="G843" s="151"/>
      <c r="H843" s="9"/>
      <c r="I843" s="4"/>
      <c r="J843" s="2"/>
      <c r="K843" s="2"/>
      <c r="L843" s="2"/>
      <c r="O843" s="2"/>
      <c r="P843" s="2"/>
    </row>
    <row r="844">
      <c r="A844" s="2"/>
      <c r="B844" s="2"/>
      <c r="C844" s="2"/>
      <c r="E844" s="9"/>
      <c r="F844" s="9"/>
      <c r="G844" s="151"/>
      <c r="H844" s="9"/>
      <c r="I844" s="4"/>
      <c r="J844" s="2"/>
      <c r="K844" s="2"/>
      <c r="L844" s="2"/>
      <c r="O844" s="2"/>
      <c r="P844" s="2"/>
    </row>
    <row r="845">
      <c r="A845" s="2"/>
      <c r="B845" s="2"/>
      <c r="C845" s="2"/>
      <c r="E845" s="9"/>
      <c r="F845" s="9"/>
      <c r="G845" s="151"/>
      <c r="H845" s="9"/>
      <c r="I845" s="4"/>
      <c r="J845" s="2"/>
      <c r="K845" s="2"/>
      <c r="L845" s="2"/>
      <c r="O845" s="2"/>
      <c r="P845" s="2"/>
    </row>
    <row r="846">
      <c r="A846" s="2"/>
      <c r="B846" s="2"/>
      <c r="C846" s="2"/>
      <c r="E846" s="9"/>
      <c r="F846" s="9"/>
      <c r="G846" s="151"/>
      <c r="H846" s="9"/>
      <c r="I846" s="4"/>
      <c r="J846" s="2"/>
      <c r="K846" s="2"/>
      <c r="L846" s="2"/>
      <c r="O846" s="2"/>
      <c r="P846" s="2"/>
    </row>
    <row r="847">
      <c r="A847" s="2"/>
      <c r="B847" s="2"/>
      <c r="C847" s="2"/>
      <c r="E847" s="9"/>
      <c r="F847" s="9"/>
      <c r="G847" s="151"/>
      <c r="H847" s="9"/>
      <c r="I847" s="4"/>
      <c r="J847" s="2"/>
      <c r="K847" s="2"/>
      <c r="L847" s="2"/>
      <c r="O847" s="2"/>
      <c r="P847" s="2"/>
    </row>
    <row r="848">
      <c r="A848" s="2"/>
      <c r="B848" s="2"/>
      <c r="C848" s="2"/>
      <c r="E848" s="9"/>
      <c r="F848" s="9"/>
      <c r="G848" s="151"/>
      <c r="H848" s="9"/>
      <c r="I848" s="4"/>
      <c r="J848" s="2"/>
      <c r="K848" s="2"/>
      <c r="L848" s="2"/>
      <c r="O848" s="2"/>
      <c r="P848" s="2"/>
    </row>
    <row r="849">
      <c r="A849" s="2"/>
      <c r="B849" s="2"/>
      <c r="C849" s="2"/>
      <c r="E849" s="9"/>
      <c r="F849" s="9"/>
      <c r="G849" s="151"/>
      <c r="H849" s="9"/>
      <c r="I849" s="4"/>
      <c r="J849" s="2"/>
      <c r="K849" s="2"/>
      <c r="L849" s="2"/>
      <c r="O849" s="2"/>
      <c r="P849" s="2"/>
    </row>
    <row r="850">
      <c r="A850" s="2"/>
      <c r="B850" s="2"/>
      <c r="C850" s="2"/>
      <c r="E850" s="9"/>
      <c r="F850" s="9"/>
      <c r="G850" s="151"/>
      <c r="H850" s="9"/>
      <c r="I850" s="4"/>
      <c r="J850" s="2"/>
      <c r="K850" s="2"/>
      <c r="L850" s="2"/>
      <c r="O850" s="2"/>
      <c r="P850" s="2"/>
    </row>
    <row r="851">
      <c r="A851" s="2"/>
      <c r="B851" s="2"/>
      <c r="C851" s="2"/>
      <c r="E851" s="9"/>
      <c r="F851" s="9"/>
      <c r="G851" s="151"/>
      <c r="H851" s="9"/>
      <c r="I851" s="4"/>
      <c r="J851" s="2"/>
      <c r="K851" s="2"/>
      <c r="L851" s="2"/>
      <c r="O851" s="2"/>
      <c r="P851" s="2"/>
    </row>
    <row r="852">
      <c r="A852" s="2"/>
      <c r="B852" s="2"/>
      <c r="C852" s="2"/>
      <c r="E852" s="9"/>
      <c r="F852" s="9"/>
      <c r="G852" s="151"/>
      <c r="H852" s="9"/>
      <c r="I852" s="4"/>
      <c r="J852" s="2"/>
      <c r="K852" s="2"/>
      <c r="L852" s="2"/>
      <c r="O852" s="2"/>
      <c r="P852" s="2"/>
    </row>
    <row r="853">
      <c r="A853" s="2"/>
      <c r="B853" s="2"/>
      <c r="C853" s="2"/>
      <c r="E853" s="9"/>
      <c r="F853" s="9"/>
      <c r="G853" s="151"/>
      <c r="H853" s="9"/>
      <c r="I853" s="4"/>
      <c r="J853" s="2"/>
      <c r="K853" s="2"/>
      <c r="L853" s="2"/>
      <c r="O853" s="2"/>
      <c r="P853" s="2"/>
    </row>
    <row r="854">
      <c r="A854" s="2"/>
      <c r="B854" s="2"/>
      <c r="C854" s="2"/>
      <c r="E854" s="9"/>
      <c r="F854" s="9"/>
      <c r="G854" s="151"/>
      <c r="H854" s="9"/>
      <c r="I854" s="4"/>
      <c r="J854" s="2"/>
      <c r="K854" s="2"/>
      <c r="L854" s="2"/>
      <c r="O854" s="2"/>
      <c r="P854" s="2"/>
    </row>
    <row r="855">
      <c r="A855" s="2"/>
      <c r="B855" s="2"/>
      <c r="C855" s="2"/>
      <c r="E855" s="9"/>
      <c r="F855" s="9"/>
      <c r="G855" s="151"/>
      <c r="H855" s="9"/>
      <c r="I855" s="4"/>
      <c r="J855" s="2"/>
      <c r="K855" s="2"/>
      <c r="L855" s="2"/>
      <c r="O855" s="2"/>
      <c r="P855" s="2"/>
    </row>
    <row r="856">
      <c r="A856" s="2"/>
      <c r="B856" s="2"/>
      <c r="C856" s="2"/>
      <c r="E856" s="9"/>
      <c r="F856" s="9"/>
      <c r="G856" s="151"/>
      <c r="H856" s="9"/>
      <c r="I856" s="4"/>
      <c r="J856" s="2"/>
      <c r="K856" s="2"/>
      <c r="L856" s="2"/>
      <c r="O856" s="2"/>
      <c r="P856" s="2"/>
    </row>
    <row r="857">
      <c r="A857" s="2"/>
      <c r="B857" s="2"/>
      <c r="C857" s="2"/>
      <c r="E857" s="9"/>
      <c r="F857" s="9"/>
      <c r="G857" s="151"/>
      <c r="H857" s="9"/>
      <c r="I857" s="4"/>
      <c r="J857" s="2"/>
      <c r="K857" s="2"/>
      <c r="L857" s="2"/>
      <c r="O857" s="2"/>
      <c r="P857" s="2"/>
    </row>
    <row r="858">
      <c r="A858" s="2"/>
      <c r="B858" s="2"/>
      <c r="C858" s="2"/>
      <c r="E858" s="9"/>
      <c r="F858" s="9"/>
      <c r="G858" s="151"/>
      <c r="H858" s="9"/>
      <c r="I858" s="4"/>
      <c r="J858" s="2"/>
      <c r="K858" s="2"/>
      <c r="L858" s="2"/>
      <c r="O858" s="2"/>
      <c r="P858" s="2"/>
    </row>
    <row r="859">
      <c r="A859" s="2"/>
      <c r="B859" s="2"/>
      <c r="C859" s="2"/>
      <c r="E859" s="9"/>
      <c r="F859" s="9"/>
      <c r="G859" s="151"/>
      <c r="H859" s="9"/>
      <c r="I859" s="4"/>
      <c r="J859" s="2"/>
      <c r="K859" s="2"/>
      <c r="L859" s="2"/>
      <c r="O859" s="2"/>
      <c r="P859" s="2"/>
    </row>
    <row r="860">
      <c r="A860" s="2"/>
      <c r="B860" s="2"/>
      <c r="C860" s="2"/>
      <c r="E860" s="9"/>
      <c r="F860" s="9"/>
      <c r="G860" s="151"/>
      <c r="H860" s="9"/>
      <c r="I860" s="4"/>
      <c r="J860" s="2"/>
      <c r="K860" s="2"/>
      <c r="L860" s="2"/>
      <c r="O860" s="2"/>
      <c r="P860" s="2"/>
    </row>
    <row r="861">
      <c r="A861" s="2"/>
      <c r="B861" s="2"/>
      <c r="C861" s="2"/>
      <c r="E861" s="9"/>
      <c r="F861" s="9"/>
      <c r="G861" s="151"/>
      <c r="H861" s="9"/>
      <c r="I861" s="4"/>
      <c r="J861" s="2"/>
      <c r="K861" s="2"/>
      <c r="L861" s="2"/>
      <c r="O861" s="2"/>
      <c r="P861" s="2"/>
    </row>
    <row r="862">
      <c r="A862" s="2"/>
      <c r="B862" s="2"/>
      <c r="C862" s="2"/>
      <c r="E862" s="9"/>
      <c r="F862" s="9"/>
      <c r="G862" s="151"/>
      <c r="H862" s="9"/>
      <c r="I862" s="4"/>
      <c r="J862" s="2"/>
      <c r="K862" s="2"/>
      <c r="L862" s="2"/>
      <c r="O862" s="2"/>
      <c r="P862" s="2"/>
    </row>
    <row r="863">
      <c r="A863" s="2"/>
      <c r="B863" s="2"/>
      <c r="C863" s="2"/>
      <c r="E863" s="9"/>
      <c r="F863" s="9"/>
      <c r="G863" s="151"/>
      <c r="H863" s="9"/>
      <c r="I863" s="4"/>
      <c r="J863" s="2"/>
      <c r="K863" s="2"/>
      <c r="L863" s="2"/>
      <c r="O863" s="2"/>
      <c r="P863" s="2"/>
    </row>
    <row r="864">
      <c r="A864" s="2"/>
      <c r="B864" s="2"/>
      <c r="C864" s="2"/>
      <c r="E864" s="9"/>
      <c r="F864" s="9"/>
      <c r="G864" s="151"/>
      <c r="H864" s="9"/>
      <c r="I864" s="4"/>
      <c r="J864" s="2"/>
      <c r="K864" s="2"/>
      <c r="L864" s="2"/>
      <c r="O864" s="2"/>
      <c r="P864" s="2"/>
    </row>
    <row r="865">
      <c r="A865" s="2"/>
      <c r="B865" s="2"/>
      <c r="C865" s="2"/>
      <c r="E865" s="9"/>
      <c r="F865" s="9"/>
      <c r="G865" s="151"/>
      <c r="H865" s="9"/>
      <c r="I865" s="4"/>
      <c r="J865" s="2"/>
      <c r="K865" s="2"/>
      <c r="L865" s="2"/>
      <c r="O865" s="2"/>
      <c r="P865" s="2"/>
    </row>
    <row r="866">
      <c r="A866" s="2"/>
      <c r="B866" s="2"/>
      <c r="C866" s="2"/>
      <c r="E866" s="9"/>
      <c r="F866" s="9"/>
      <c r="G866" s="151"/>
      <c r="H866" s="9"/>
      <c r="I866" s="4"/>
      <c r="J866" s="2"/>
      <c r="K866" s="2"/>
      <c r="L866" s="2"/>
      <c r="O866" s="2"/>
      <c r="P866" s="2"/>
    </row>
    <row r="867">
      <c r="A867" s="2"/>
      <c r="B867" s="2"/>
      <c r="C867" s="2"/>
      <c r="E867" s="9"/>
      <c r="F867" s="9"/>
      <c r="G867" s="151"/>
      <c r="H867" s="9"/>
      <c r="I867" s="4"/>
      <c r="J867" s="2"/>
      <c r="K867" s="2"/>
      <c r="L867" s="2"/>
      <c r="O867" s="2"/>
      <c r="P867" s="2"/>
    </row>
    <row r="868">
      <c r="A868" s="2"/>
      <c r="B868" s="2"/>
      <c r="C868" s="2"/>
      <c r="E868" s="9"/>
      <c r="F868" s="9"/>
      <c r="G868" s="151"/>
      <c r="H868" s="9"/>
      <c r="I868" s="4"/>
      <c r="J868" s="2"/>
      <c r="K868" s="2"/>
      <c r="L868" s="2"/>
      <c r="O868" s="2"/>
      <c r="P868" s="2"/>
    </row>
    <row r="869">
      <c r="A869" s="2"/>
      <c r="B869" s="2"/>
      <c r="C869" s="2"/>
      <c r="E869" s="9"/>
      <c r="F869" s="9"/>
      <c r="G869" s="151"/>
      <c r="H869" s="9"/>
      <c r="I869" s="4"/>
      <c r="J869" s="2"/>
      <c r="K869" s="2"/>
      <c r="L869" s="2"/>
      <c r="O869" s="2"/>
      <c r="P869" s="2"/>
    </row>
    <row r="870">
      <c r="A870" s="2"/>
      <c r="B870" s="2"/>
      <c r="C870" s="2"/>
      <c r="E870" s="9"/>
      <c r="F870" s="9"/>
      <c r="G870" s="151"/>
      <c r="H870" s="9"/>
      <c r="I870" s="4"/>
      <c r="J870" s="2"/>
      <c r="K870" s="2"/>
      <c r="L870" s="2"/>
      <c r="O870" s="2"/>
      <c r="P870" s="2"/>
    </row>
    <row r="871">
      <c r="A871" s="2"/>
      <c r="B871" s="2"/>
      <c r="C871" s="2"/>
      <c r="E871" s="9"/>
      <c r="F871" s="9"/>
      <c r="G871" s="151"/>
      <c r="H871" s="9"/>
      <c r="I871" s="4"/>
      <c r="J871" s="2"/>
      <c r="K871" s="2"/>
      <c r="L871" s="2"/>
      <c r="O871" s="2"/>
      <c r="P871" s="2"/>
    </row>
    <row r="872">
      <c r="A872" s="2"/>
      <c r="B872" s="2"/>
      <c r="C872" s="2"/>
      <c r="E872" s="9"/>
      <c r="F872" s="9"/>
      <c r="G872" s="151"/>
      <c r="H872" s="9"/>
      <c r="I872" s="4"/>
      <c r="J872" s="2"/>
      <c r="K872" s="2"/>
      <c r="L872" s="2"/>
      <c r="O872" s="2"/>
      <c r="P872" s="2"/>
    </row>
    <row r="873">
      <c r="A873" s="2"/>
      <c r="B873" s="2"/>
      <c r="C873" s="2"/>
      <c r="E873" s="9"/>
      <c r="F873" s="9"/>
      <c r="G873" s="151"/>
      <c r="H873" s="9"/>
      <c r="I873" s="4"/>
      <c r="J873" s="2"/>
      <c r="K873" s="2"/>
      <c r="L873" s="2"/>
      <c r="O873" s="2"/>
      <c r="P873" s="2"/>
    </row>
    <row r="874">
      <c r="A874" s="2"/>
      <c r="B874" s="2"/>
      <c r="C874" s="2"/>
      <c r="E874" s="9"/>
      <c r="F874" s="9"/>
      <c r="G874" s="151"/>
      <c r="H874" s="9"/>
      <c r="I874" s="4"/>
      <c r="J874" s="2"/>
      <c r="K874" s="2"/>
      <c r="L874" s="2"/>
      <c r="O874" s="2"/>
      <c r="P874" s="2"/>
    </row>
    <row r="875">
      <c r="A875" s="2"/>
      <c r="B875" s="2"/>
      <c r="C875" s="2"/>
      <c r="E875" s="9"/>
      <c r="F875" s="9"/>
      <c r="G875" s="151"/>
      <c r="H875" s="9"/>
      <c r="I875" s="4"/>
      <c r="J875" s="2"/>
      <c r="K875" s="2"/>
      <c r="L875" s="2"/>
      <c r="O875" s="2"/>
      <c r="P875" s="2"/>
    </row>
    <row r="876">
      <c r="A876" s="2"/>
      <c r="B876" s="2"/>
      <c r="C876" s="2"/>
      <c r="E876" s="9"/>
      <c r="F876" s="9"/>
      <c r="G876" s="151"/>
      <c r="H876" s="9"/>
      <c r="I876" s="4"/>
      <c r="J876" s="2"/>
      <c r="K876" s="2"/>
      <c r="L876" s="2"/>
      <c r="O876" s="2"/>
      <c r="P876" s="2"/>
    </row>
    <row r="877">
      <c r="A877" s="2"/>
      <c r="B877" s="2"/>
      <c r="C877" s="2"/>
      <c r="E877" s="9"/>
      <c r="F877" s="9"/>
      <c r="G877" s="151"/>
      <c r="H877" s="9"/>
      <c r="I877" s="4"/>
      <c r="J877" s="2"/>
      <c r="K877" s="2"/>
      <c r="L877" s="2"/>
      <c r="O877" s="2"/>
      <c r="P877" s="2"/>
    </row>
    <row r="878">
      <c r="A878" s="2"/>
      <c r="B878" s="2"/>
      <c r="C878" s="2"/>
      <c r="E878" s="9"/>
      <c r="F878" s="9"/>
      <c r="G878" s="151"/>
      <c r="H878" s="9"/>
      <c r="I878" s="4"/>
      <c r="J878" s="2"/>
      <c r="K878" s="2"/>
      <c r="L878" s="2"/>
      <c r="O878" s="2"/>
      <c r="P878" s="2"/>
    </row>
    <row r="879">
      <c r="A879" s="2"/>
      <c r="B879" s="2"/>
      <c r="C879" s="2"/>
      <c r="E879" s="9"/>
      <c r="F879" s="9"/>
      <c r="G879" s="151"/>
      <c r="H879" s="9"/>
      <c r="I879" s="4"/>
      <c r="J879" s="2"/>
      <c r="K879" s="2"/>
      <c r="L879" s="2"/>
      <c r="O879" s="2"/>
      <c r="P879" s="2"/>
    </row>
    <row r="880">
      <c r="A880" s="2"/>
      <c r="B880" s="2"/>
      <c r="C880" s="2"/>
      <c r="E880" s="9"/>
      <c r="F880" s="9"/>
      <c r="G880" s="151"/>
      <c r="H880" s="9"/>
      <c r="I880" s="4"/>
      <c r="J880" s="2"/>
      <c r="K880" s="2"/>
      <c r="L880" s="2"/>
      <c r="O880" s="2"/>
      <c r="P880" s="2"/>
    </row>
    <row r="881">
      <c r="A881" s="2"/>
      <c r="B881" s="2"/>
      <c r="C881" s="2"/>
      <c r="E881" s="9"/>
      <c r="F881" s="9"/>
      <c r="G881" s="151"/>
      <c r="H881" s="9"/>
      <c r="I881" s="4"/>
      <c r="J881" s="2"/>
      <c r="K881" s="2"/>
      <c r="L881" s="2"/>
      <c r="O881" s="2"/>
      <c r="P881" s="2"/>
    </row>
    <row r="882">
      <c r="A882" s="2"/>
      <c r="B882" s="2"/>
      <c r="C882" s="2"/>
      <c r="E882" s="9"/>
      <c r="F882" s="9"/>
      <c r="G882" s="151"/>
      <c r="H882" s="9"/>
      <c r="I882" s="4"/>
      <c r="J882" s="2"/>
      <c r="K882" s="2"/>
      <c r="L882" s="2"/>
      <c r="O882" s="2"/>
      <c r="P882" s="2"/>
    </row>
    <row r="883">
      <c r="A883" s="2"/>
      <c r="B883" s="2"/>
      <c r="C883" s="2"/>
      <c r="E883" s="9"/>
      <c r="F883" s="9"/>
      <c r="G883" s="151"/>
      <c r="H883" s="9"/>
      <c r="I883" s="4"/>
      <c r="J883" s="2"/>
      <c r="K883" s="2"/>
      <c r="L883" s="2"/>
      <c r="O883" s="2"/>
      <c r="P883" s="2"/>
    </row>
    <row r="884">
      <c r="A884" s="2"/>
      <c r="B884" s="2"/>
      <c r="C884" s="2"/>
      <c r="E884" s="9"/>
      <c r="F884" s="9"/>
      <c r="G884" s="151"/>
      <c r="H884" s="9"/>
      <c r="I884" s="4"/>
      <c r="J884" s="2"/>
      <c r="K884" s="2"/>
      <c r="L884" s="2"/>
      <c r="O884" s="2"/>
      <c r="P884" s="2"/>
    </row>
    <row r="885">
      <c r="A885" s="2"/>
      <c r="B885" s="2"/>
      <c r="C885" s="2"/>
      <c r="E885" s="9"/>
      <c r="F885" s="9"/>
      <c r="G885" s="151"/>
      <c r="H885" s="9"/>
      <c r="I885" s="4"/>
      <c r="J885" s="2"/>
      <c r="K885" s="2"/>
      <c r="L885" s="2"/>
      <c r="O885" s="2"/>
      <c r="P885" s="2"/>
    </row>
    <row r="886">
      <c r="A886" s="2"/>
      <c r="B886" s="2"/>
      <c r="C886" s="2"/>
      <c r="E886" s="9"/>
      <c r="F886" s="9"/>
      <c r="G886" s="151"/>
      <c r="H886" s="9"/>
      <c r="I886" s="4"/>
      <c r="J886" s="2"/>
      <c r="K886" s="2"/>
      <c r="L886" s="2"/>
      <c r="O886" s="2"/>
      <c r="P886" s="2"/>
    </row>
    <row r="887">
      <c r="A887" s="2"/>
      <c r="B887" s="2"/>
      <c r="C887" s="2"/>
      <c r="E887" s="9"/>
      <c r="F887" s="9"/>
      <c r="G887" s="151"/>
      <c r="H887" s="9"/>
      <c r="I887" s="4"/>
      <c r="J887" s="2"/>
      <c r="K887" s="2"/>
      <c r="L887" s="2"/>
      <c r="O887" s="2"/>
      <c r="P887" s="2"/>
    </row>
    <row r="888">
      <c r="A888" s="2"/>
      <c r="B888" s="2"/>
      <c r="C888" s="2"/>
      <c r="E888" s="9"/>
      <c r="F888" s="9"/>
      <c r="G888" s="151"/>
      <c r="H888" s="9"/>
      <c r="I888" s="4"/>
      <c r="J888" s="2"/>
      <c r="K888" s="2"/>
      <c r="L888" s="2"/>
      <c r="O888" s="2"/>
      <c r="P888" s="2"/>
    </row>
    <row r="889">
      <c r="A889" s="2"/>
      <c r="B889" s="2"/>
      <c r="C889" s="2"/>
      <c r="E889" s="9"/>
      <c r="F889" s="9"/>
      <c r="G889" s="151"/>
      <c r="H889" s="9"/>
      <c r="I889" s="4"/>
      <c r="J889" s="2"/>
      <c r="K889" s="2"/>
      <c r="L889" s="2"/>
      <c r="O889" s="2"/>
      <c r="P889" s="2"/>
    </row>
    <row r="890">
      <c r="A890" s="2"/>
      <c r="B890" s="2"/>
      <c r="C890" s="2"/>
      <c r="E890" s="9"/>
      <c r="F890" s="9"/>
      <c r="G890" s="151"/>
      <c r="H890" s="9"/>
      <c r="I890" s="4"/>
      <c r="J890" s="2"/>
      <c r="K890" s="2"/>
      <c r="L890" s="2"/>
      <c r="O890" s="2"/>
      <c r="P890" s="2"/>
    </row>
    <row r="891">
      <c r="A891" s="2"/>
      <c r="B891" s="2"/>
      <c r="C891" s="2"/>
      <c r="E891" s="9"/>
      <c r="F891" s="9"/>
      <c r="G891" s="151"/>
      <c r="H891" s="9"/>
      <c r="I891" s="4"/>
      <c r="J891" s="2"/>
      <c r="K891" s="2"/>
      <c r="L891" s="2"/>
      <c r="O891" s="2"/>
      <c r="P891" s="2"/>
    </row>
    <row r="892">
      <c r="A892" s="2"/>
      <c r="B892" s="2"/>
      <c r="C892" s="2"/>
      <c r="E892" s="9"/>
      <c r="F892" s="9"/>
      <c r="G892" s="151"/>
      <c r="H892" s="9"/>
      <c r="I892" s="4"/>
      <c r="J892" s="2"/>
      <c r="K892" s="2"/>
      <c r="L892" s="2"/>
      <c r="O892" s="2"/>
      <c r="P892" s="2"/>
    </row>
    <row r="893">
      <c r="A893" s="2"/>
      <c r="B893" s="2"/>
      <c r="C893" s="2"/>
      <c r="E893" s="9"/>
      <c r="F893" s="9"/>
      <c r="G893" s="151"/>
      <c r="H893" s="9"/>
      <c r="I893" s="4"/>
      <c r="J893" s="2"/>
      <c r="K893" s="2"/>
      <c r="L893" s="2"/>
      <c r="O893" s="2"/>
      <c r="P893" s="2"/>
    </row>
    <row r="894">
      <c r="A894" s="2"/>
      <c r="B894" s="2"/>
      <c r="C894" s="2"/>
      <c r="E894" s="9"/>
      <c r="F894" s="9"/>
      <c r="G894" s="151"/>
      <c r="H894" s="9"/>
      <c r="I894" s="4"/>
      <c r="J894" s="2"/>
      <c r="K894" s="2"/>
      <c r="L894" s="2"/>
      <c r="O894" s="2"/>
      <c r="P894" s="2"/>
    </row>
    <row r="895">
      <c r="A895" s="2"/>
      <c r="B895" s="2"/>
      <c r="C895" s="2"/>
      <c r="E895" s="9"/>
      <c r="F895" s="9"/>
      <c r="G895" s="151"/>
      <c r="H895" s="9"/>
      <c r="I895" s="4"/>
      <c r="J895" s="2"/>
      <c r="K895" s="2"/>
      <c r="L895" s="2"/>
      <c r="O895" s="2"/>
      <c r="P895" s="2"/>
    </row>
    <row r="896">
      <c r="A896" s="2"/>
      <c r="B896" s="2"/>
      <c r="C896" s="2"/>
      <c r="E896" s="9"/>
      <c r="F896" s="9"/>
      <c r="G896" s="151"/>
      <c r="H896" s="9"/>
      <c r="I896" s="4"/>
      <c r="J896" s="2"/>
      <c r="K896" s="2"/>
      <c r="L896" s="2"/>
      <c r="O896" s="2"/>
      <c r="P896" s="2"/>
    </row>
    <row r="897">
      <c r="A897" s="2"/>
      <c r="B897" s="2"/>
      <c r="C897" s="2"/>
      <c r="E897" s="9"/>
      <c r="F897" s="9"/>
      <c r="G897" s="151"/>
      <c r="H897" s="9"/>
      <c r="I897" s="4"/>
      <c r="J897" s="2"/>
      <c r="K897" s="2"/>
      <c r="L897" s="2"/>
      <c r="O897" s="2"/>
      <c r="P897" s="2"/>
    </row>
    <row r="898">
      <c r="A898" s="2"/>
      <c r="B898" s="2"/>
      <c r="C898" s="2"/>
      <c r="E898" s="9"/>
      <c r="F898" s="9"/>
      <c r="G898" s="151"/>
      <c r="H898" s="9"/>
      <c r="I898" s="4"/>
      <c r="J898" s="2"/>
      <c r="K898" s="2"/>
      <c r="L898" s="2"/>
      <c r="O898" s="2"/>
      <c r="P898" s="2"/>
    </row>
    <row r="899">
      <c r="A899" s="2"/>
      <c r="B899" s="2"/>
      <c r="C899" s="2"/>
      <c r="E899" s="9"/>
      <c r="F899" s="9"/>
      <c r="G899" s="151"/>
      <c r="H899" s="9"/>
      <c r="I899" s="4"/>
      <c r="J899" s="2"/>
      <c r="K899" s="2"/>
      <c r="L899" s="2"/>
      <c r="O899" s="2"/>
      <c r="P899" s="2"/>
    </row>
    <row r="900">
      <c r="A900" s="2"/>
      <c r="B900" s="2"/>
      <c r="C900" s="2"/>
      <c r="E900" s="9"/>
      <c r="F900" s="9"/>
      <c r="G900" s="151"/>
      <c r="H900" s="9"/>
      <c r="I900" s="4"/>
      <c r="J900" s="2"/>
      <c r="K900" s="2"/>
      <c r="L900" s="2"/>
      <c r="O900" s="2"/>
      <c r="P900" s="2"/>
    </row>
    <row r="901">
      <c r="A901" s="2"/>
      <c r="B901" s="2"/>
      <c r="C901" s="2"/>
      <c r="E901" s="9"/>
      <c r="F901" s="9"/>
      <c r="G901" s="151"/>
      <c r="H901" s="9"/>
      <c r="I901" s="4"/>
      <c r="J901" s="2"/>
      <c r="K901" s="2"/>
      <c r="L901" s="2"/>
      <c r="O901" s="2"/>
      <c r="P901" s="2"/>
    </row>
    <row r="902">
      <c r="A902" s="2"/>
      <c r="B902" s="2"/>
      <c r="C902" s="2"/>
      <c r="E902" s="9"/>
      <c r="F902" s="9"/>
      <c r="G902" s="151"/>
      <c r="H902" s="9"/>
      <c r="I902" s="4"/>
      <c r="J902" s="2"/>
      <c r="K902" s="2"/>
      <c r="L902" s="2"/>
      <c r="O902" s="2"/>
      <c r="P902" s="2"/>
    </row>
    <row r="903">
      <c r="A903" s="2"/>
      <c r="B903" s="2"/>
      <c r="C903" s="2"/>
      <c r="E903" s="9"/>
      <c r="F903" s="9"/>
      <c r="G903" s="151"/>
      <c r="H903" s="9"/>
      <c r="I903" s="4"/>
      <c r="J903" s="2"/>
      <c r="K903" s="2"/>
      <c r="L903" s="2"/>
      <c r="O903" s="2"/>
      <c r="P903" s="2"/>
    </row>
    <row r="904">
      <c r="A904" s="2"/>
      <c r="B904" s="2"/>
      <c r="C904" s="2"/>
      <c r="E904" s="9"/>
      <c r="F904" s="9"/>
      <c r="G904" s="151"/>
      <c r="H904" s="9"/>
      <c r="I904" s="4"/>
      <c r="J904" s="2"/>
      <c r="K904" s="2"/>
      <c r="L904" s="2"/>
      <c r="O904" s="2"/>
      <c r="P904" s="2"/>
    </row>
    <row r="905">
      <c r="A905" s="2"/>
      <c r="B905" s="2"/>
      <c r="C905" s="2"/>
      <c r="E905" s="9"/>
      <c r="F905" s="9"/>
      <c r="G905" s="151"/>
      <c r="H905" s="9"/>
      <c r="I905" s="4"/>
      <c r="J905" s="2"/>
      <c r="K905" s="2"/>
      <c r="L905" s="2"/>
      <c r="O905" s="2"/>
      <c r="P905" s="2"/>
    </row>
    <row r="906">
      <c r="A906" s="2"/>
      <c r="B906" s="2"/>
      <c r="C906" s="2"/>
      <c r="E906" s="9"/>
      <c r="F906" s="9"/>
      <c r="G906" s="151"/>
      <c r="H906" s="9"/>
      <c r="I906" s="4"/>
      <c r="J906" s="2"/>
      <c r="K906" s="2"/>
      <c r="L906" s="2"/>
      <c r="O906" s="2"/>
      <c r="P906" s="2"/>
    </row>
    <row r="907">
      <c r="A907" s="2"/>
      <c r="B907" s="2"/>
      <c r="C907" s="2"/>
      <c r="E907" s="9"/>
      <c r="F907" s="9"/>
      <c r="G907" s="151"/>
      <c r="H907" s="9"/>
      <c r="I907" s="4"/>
      <c r="J907" s="2"/>
      <c r="K907" s="2"/>
      <c r="L907" s="2"/>
      <c r="O907" s="2"/>
      <c r="P907" s="2"/>
    </row>
    <row r="908">
      <c r="A908" s="2"/>
      <c r="B908" s="2"/>
      <c r="C908" s="2"/>
      <c r="E908" s="9"/>
      <c r="F908" s="9"/>
      <c r="G908" s="151"/>
      <c r="H908" s="9"/>
      <c r="I908" s="4"/>
      <c r="J908" s="2"/>
      <c r="K908" s="2"/>
      <c r="L908" s="2"/>
      <c r="O908" s="2"/>
      <c r="P908" s="2"/>
    </row>
    <row r="909">
      <c r="A909" s="2"/>
      <c r="B909" s="2"/>
      <c r="C909" s="2"/>
      <c r="E909" s="9"/>
      <c r="F909" s="9"/>
      <c r="G909" s="151"/>
      <c r="H909" s="9"/>
      <c r="I909" s="4"/>
      <c r="J909" s="2"/>
      <c r="K909" s="2"/>
      <c r="L909" s="2"/>
      <c r="O909" s="2"/>
      <c r="P909" s="2"/>
    </row>
    <row r="910">
      <c r="A910" s="2"/>
      <c r="B910" s="2"/>
      <c r="C910" s="2"/>
      <c r="G910" s="152"/>
      <c r="I910" s="4"/>
      <c r="O910" s="2"/>
      <c r="P910" s="2"/>
    </row>
    <row r="911">
      <c r="A911" s="2"/>
      <c r="B911" s="2"/>
      <c r="C911" s="2"/>
      <c r="G911" s="152"/>
      <c r="O911" s="2"/>
      <c r="P911" s="2"/>
    </row>
  </sheetData>
  <conditionalFormatting sqref="C2:C911">
    <cfRule type="notContainsBlanks" dxfId="0" priority="1">
      <formula>LEN(TRIM(C2))&gt;0</formula>
    </cfRule>
  </conditionalFormatting>
  <conditionalFormatting sqref="J1:L911">
    <cfRule type="notContainsBlanks" dxfId="0" priority="2">
      <formula>LEN(TRIM(J1))&gt;0</formula>
    </cfRule>
  </conditionalFormatting>
  <conditionalFormatting sqref="G1:G911">
    <cfRule type="notContainsBlanks" dxfId="0" priority="3">
      <formula>LEN(TRIM(G1))&gt;0</formula>
    </cfRule>
  </conditionalFormatting>
  <dataValidations>
    <dataValidation type="list" allowBlank="1" showErrorMessage="1" sqref="E47 E51:E81">
      <formula1>"Direct Purchase,TEST,Local,Wholesaler,PAUSED"</formula1>
    </dataValidation>
    <dataValidation type="list" allowBlank="1" showErrorMessage="1" sqref="G47 G51:G909">
      <formula1>"1,2,3,4,5,6,7,8,9,10"</formula1>
    </dataValidation>
    <dataValidation type="list" allowBlank="1" showErrorMessage="1" sqref="P51:P911">
      <formula1>"National,Multi-State,State,Multi-State Local,Local"</formula1>
    </dataValidation>
    <dataValidation type="list" allowBlank="1" sqref="E2:E50">
      <formula1>"Direct Purchase,TEST,Local,Wholesaler,PAUSED,Active"</formula1>
    </dataValidation>
    <dataValidation type="list" allowBlank="1" sqref="D2:D50">
      <formula1>"National - 1st,National - 2nd,State,Local,Multi-State"</formula1>
    </dataValidation>
    <dataValidation type="list" allowBlank="1" showErrorMessage="1" sqref="G2:G50">
      <formula1>"1,2,3,4,5,6,7,8,9,10"</formula1>
    </dataValidation>
    <dataValidation type="list" allowBlank="1" showErrorMessage="1" sqref="C47 C51:C911">
      <formula1>"Direct Purchase,Wholesale,Novation,Creative / Seller Finance,Sub To"</formula1>
    </dataValidation>
    <dataValidation type="list" allowBlank="1" sqref="P2:P50">
      <formula1>"National,Multi-State,State,Multi-State Local,Local"</formula1>
    </dataValidation>
    <dataValidation type="list" allowBlank="1" sqref="F2:F50">
      <formula1>"Waiting on Referral Agreement,Portal Updates,Poor Performance,Requested to be Removed,Out of Town,Change of company owner ,Need to Get a Response/call"</formula1>
    </dataValidation>
    <dataValidation type="list" allowBlank="1" showErrorMessage="1" sqref="F47 F51:F111">
      <formula1>"Waiting on Referral Agreement,Portal Updates,Poor Performance"</formula1>
    </dataValidation>
    <dataValidation type="list" allowBlank="1" showErrorMessage="1" sqref="C2:C50">
      <formula1>"Direct Purchase,Wholesale,Novation,Creative / Seller Finance,Sub To"</formula1>
    </dataValidation>
  </dataValidations>
  <hyperlinks>
    <hyperlink r:id="rId1" ref="B2"/>
    <hyperlink r:id="rId2" ref="N2"/>
    <hyperlink r:id="rId3" ref="B3"/>
    <hyperlink r:id="rId4" ref="N3"/>
    <hyperlink r:id="rId5" ref="B4"/>
    <hyperlink r:id="rId6" ref="N4"/>
    <hyperlink r:id="rId7" ref="B5"/>
    <hyperlink r:id="rId8" ref="N5"/>
    <hyperlink r:id="rId9" ref="B6"/>
    <hyperlink r:id="rId10" ref="N6"/>
    <hyperlink r:id="rId11" ref="B7"/>
    <hyperlink r:id="rId12" ref="N7"/>
    <hyperlink r:id="rId13" ref="B8"/>
    <hyperlink r:id="rId14" ref="N8"/>
    <hyperlink r:id="rId15" ref="B9"/>
    <hyperlink r:id="rId16" ref="N9"/>
    <hyperlink r:id="rId17" ref="B10"/>
    <hyperlink r:id="rId18" ref="N10"/>
    <hyperlink r:id="rId19" ref="B11"/>
    <hyperlink r:id="rId20" ref="N11"/>
    <hyperlink r:id="rId21" ref="B12"/>
    <hyperlink r:id="rId22" ref="N12"/>
    <hyperlink r:id="rId23" ref="B13"/>
    <hyperlink r:id="rId24" ref="B14"/>
    <hyperlink r:id="rId25" ref="N14"/>
    <hyperlink r:id="rId26" ref="B15"/>
    <hyperlink r:id="rId27" ref="N15"/>
    <hyperlink r:id="rId28" ref="B16"/>
    <hyperlink r:id="rId29" ref="N16"/>
    <hyperlink r:id="rId30" ref="B17"/>
    <hyperlink r:id="rId31" ref="N17"/>
    <hyperlink r:id="rId32" ref="B18"/>
    <hyperlink r:id="rId33" ref="N18"/>
    <hyperlink r:id="rId34" ref="B19"/>
    <hyperlink r:id="rId35" ref="N19"/>
    <hyperlink r:id="rId36" ref="B20"/>
    <hyperlink r:id="rId37" ref="N20"/>
    <hyperlink r:id="rId38" ref="B21"/>
    <hyperlink r:id="rId39" ref="N21"/>
    <hyperlink r:id="rId40" ref="B22"/>
    <hyperlink r:id="rId41" ref="N22"/>
    <hyperlink r:id="rId42" ref="B23"/>
    <hyperlink r:id="rId43" ref="N23"/>
    <hyperlink r:id="rId44" ref="B24"/>
    <hyperlink r:id="rId45" ref="N24"/>
    <hyperlink r:id="rId46" ref="B25"/>
    <hyperlink r:id="rId47" ref="N25"/>
    <hyperlink r:id="rId48" ref="B26"/>
    <hyperlink r:id="rId49" ref="N26"/>
    <hyperlink r:id="rId50" ref="B27"/>
    <hyperlink r:id="rId51" ref="N27"/>
    <hyperlink r:id="rId52" ref="B28"/>
    <hyperlink r:id="rId53" ref="N28"/>
    <hyperlink r:id="rId54" ref="B29"/>
    <hyperlink r:id="rId55" ref="N29"/>
    <hyperlink r:id="rId56" ref="B30"/>
    <hyperlink r:id="rId57" ref="N30"/>
    <hyperlink r:id="rId58" ref="B31"/>
    <hyperlink r:id="rId59" ref="N31"/>
    <hyperlink r:id="rId60" ref="B32"/>
    <hyperlink r:id="rId61" ref="N32"/>
    <hyperlink r:id="rId62" ref="B33"/>
    <hyperlink r:id="rId63" ref="N33"/>
    <hyperlink r:id="rId64" ref="B34"/>
    <hyperlink r:id="rId65" ref="N34"/>
    <hyperlink r:id="rId66" ref="B35"/>
    <hyperlink r:id="rId67" ref="N35"/>
    <hyperlink r:id="rId68" ref="B36"/>
    <hyperlink r:id="rId69" ref="N36"/>
    <hyperlink r:id="rId70" ref="B37"/>
    <hyperlink r:id="rId71" ref="N37"/>
    <hyperlink r:id="rId72" ref="B38"/>
    <hyperlink r:id="rId73" ref="N38"/>
    <hyperlink r:id="rId74" ref="B39"/>
    <hyperlink r:id="rId75" ref="N39"/>
    <hyperlink r:id="rId76" ref="B40"/>
    <hyperlink r:id="rId77" ref="N40"/>
    <hyperlink r:id="rId78" ref="B41"/>
    <hyperlink r:id="rId79" ref="N41"/>
    <hyperlink r:id="rId80" ref="B42"/>
    <hyperlink r:id="rId81" ref="N42"/>
    <hyperlink r:id="rId82" ref="B43"/>
    <hyperlink r:id="rId83" ref="N43"/>
    <hyperlink r:id="rId84" ref="B44"/>
    <hyperlink r:id="rId85" ref="N44"/>
    <hyperlink r:id="rId86" ref="B45"/>
    <hyperlink r:id="rId87" ref="N45"/>
    <hyperlink r:id="rId88" ref="B46"/>
    <hyperlink r:id="rId89" ref="N46"/>
    <hyperlink r:id="rId90" ref="B47"/>
    <hyperlink r:id="rId91" ref="N47"/>
    <hyperlink r:id="rId92" ref="B48"/>
    <hyperlink r:id="rId93" ref="N48"/>
    <hyperlink r:id="rId94" ref="A49"/>
    <hyperlink r:id="rId95" ref="B49"/>
    <hyperlink r:id="rId96" ref="N49"/>
    <hyperlink r:id="rId97" ref="B50"/>
  </hyperlinks>
  <drawing r:id="rId98"/>
  <tableParts count="1">
    <tablePart r:id="rId1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15.0"/>
    <col customWidth="1" min="4" max="4" width="24.75"/>
    <col customWidth="1" min="8" max="8" width="23.13"/>
    <col customWidth="1" min="9" max="9" width="45.0"/>
    <col customWidth="1" min="10" max="10" width="23.88"/>
  </cols>
  <sheetData>
    <row r="1">
      <c r="A1" s="153"/>
      <c r="B1" s="13" t="s">
        <v>12</v>
      </c>
      <c r="C1" s="153" t="s">
        <v>413</v>
      </c>
      <c r="D1" s="13" t="s">
        <v>14</v>
      </c>
      <c r="E1" s="13" t="s">
        <v>27</v>
      </c>
      <c r="F1" s="153" t="s">
        <v>414</v>
      </c>
      <c r="G1" s="153" t="s">
        <v>415</v>
      </c>
      <c r="H1" s="154" t="s">
        <v>416</v>
      </c>
      <c r="I1" s="13" t="s">
        <v>417</v>
      </c>
      <c r="J1" s="13" t="s">
        <v>418</v>
      </c>
      <c r="K1" s="47"/>
      <c r="L1" s="47"/>
      <c r="M1" s="47"/>
      <c r="N1" s="47"/>
      <c r="O1" s="47"/>
      <c r="P1" s="47"/>
      <c r="Q1" s="47"/>
      <c r="R1" s="47"/>
      <c r="S1" s="47"/>
      <c r="T1" s="47"/>
      <c r="U1" s="47"/>
      <c r="V1" s="47"/>
      <c r="W1" s="47"/>
      <c r="X1" s="47"/>
      <c r="Y1" s="47"/>
      <c r="Z1" s="47"/>
      <c r="AA1" s="47"/>
      <c r="AB1" s="47"/>
    </row>
    <row r="2">
      <c r="A2" s="9">
        <v>25.0</v>
      </c>
      <c r="B2" s="9" t="s">
        <v>419</v>
      </c>
      <c r="C2" s="155" t="s">
        <v>420</v>
      </c>
      <c r="D2" s="9" t="s">
        <v>421</v>
      </c>
      <c r="E2" s="9" t="s">
        <v>51</v>
      </c>
      <c r="F2" s="9"/>
      <c r="G2" s="9" t="s">
        <v>422</v>
      </c>
      <c r="H2" s="4"/>
      <c r="I2" s="9" t="s">
        <v>423</v>
      </c>
      <c r="J2" s="9" t="s">
        <v>424</v>
      </c>
    </row>
    <row r="3">
      <c r="A3" s="9">
        <v>38.0</v>
      </c>
      <c r="B3" s="9" t="s">
        <v>194</v>
      </c>
      <c r="C3" s="155" t="s">
        <v>425</v>
      </c>
      <c r="D3" s="9" t="s">
        <v>421</v>
      </c>
      <c r="E3" s="9" t="s">
        <v>51</v>
      </c>
      <c r="F3" s="9"/>
      <c r="G3" s="9" t="s">
        <v>426</v>
      </c>
      <c r="H3" s="11" t="s">
        <v>427</v>
      </c>
      <c r="I3" s="9" t="s">
        <v>428</v>
      </c>
      <c r="J3" s="9" t="s">
        <v>429</v>
      </c>
    </row>
    <row r="4">
      <c r="A4" s="9">
        <v>41.0</v>
      </c>
      <c r="B4" s="9" t="s">
        <v>430</v>
      </c>
      <c r="C4" s="155" t="s">
        <v>431</v>
      </c>
      <c r="D4" s="9" t="s">
        <v>432</v>
      </c>
      <c r="E4" s="9" t="s">
        <v>51</v>
      </c>
      <c r="F4" s="9"/>
      <c r="G4" s="9" t="s">
        <v>422</v>
      </c>
      <c r="H4" s="4"/>
      <c r="I4" s="9" t="s">
        <v>428</v>
      </c>
      <c r="J4" s="9" t="s">
        <v>433</v>
      </c>
    </row>
    <row r="5">
      <c r="A5" s="156">
        <v>61.0</v>
      </c>
      <c r="B5" s="156" t="s">
        <v>434</v>
      </c>
      <c r="C5" s="155" t="s">
        <v>40</v>
      </c>
      <c r="D5" s="156" t="s">
        <v>432</v>
      </c>
      <c r="E5" s="156" t="s">
        <v>51</v>
      </c>
      <c r="F5" s="156"/>
      <c r="G5" s="156" t="s">
        <v>435</v>
      </c>
      <c r="H5" s="4"/>
      <c r="I5" s="9" t="s">
        <v>436</v>
      </c>
      <c r="J5" s="156" t="s">
        <v>437</v>
      </c>
    </row>
    <row r="6">
      <c r="A6" s="16">
        <v>1.0</v>
      </c>
      <c r="B6" s="9" t="s">
        <v>438</v>
      </c>
      <c r="C6" s="155" t="s">
        <v>439</v>
      </c>
      <c r="D6" s="9" t="s">
        <v>421</v>
      </c>
      <c r="E6" s="9" t="s">
        <v>440</v>
      </c>
      <c r="F6" s="9"/>
      <c r="G6" s="9" t="s">
        <v>426</v>
      </c>
      <c r="H6" s="11" t="s">
        <v>441</v>
      </c>
      <c r="I6" s="2"/>
      <c r="J6" s="2"/>
    </row>
    <row r="7">
      <c r="A7" s="16">
        <v>2.0</v>
      </c>
      <c r="B7" s="9" t="s">
        <v>442</v>
      </c>
      <c r="C7" s="155" t="s">
        <v>53</v>
      </c>
      <c r="D7" s="9" t="s">
        <v>432</v>
      </c>
      <c r="E7" s="9" t="s">
        <v>443</v>
      </c>
      <c r="F7" s="9"/>
      <c r="G7" s="9" t="s">
        <v>435</v>
      </c>
      <c r="H7" s="11" t="s">
        <v>444</v>
      </c>
      <c r="I7" s="9" t="s">
        <v>445</v>
      </c>
      <c r="J7" s="2"/>
    </row>
    <row r="8">
      <c r="A8" s="16">
        <v>3.0</v>
      </c>
      <c r="B8" s="9" t="s">
        <v>446</v>
      </c>
      <c r="C8" s="155" t="s">
        <v>447</v>
      </c>
      <c r="D8" s="9" t="s">
        <v>432</v>
      </c>
      <c r="E8" s="9" t="s">
        <v>440</v>
      </c>
      <c r="F8" s="9"/>
      <c r="G8" s="9" t="s">
        <v>422</v>
      </c>
      <c r="H8" s="11" t="s">
        <v>448</v>
      </c>
      <c r="I8" s="157" t="s">
        <v>449</v>
      </c>
      <c r="J8" s="158" t="s">
        <v>450</v>
      </c>
    </row>
    <row r="9">
      <c r="A9" s="9">
        <v>4.0</v>
      </c>
      <c r="B9" s="9" t="s">
        <v>451</v>
      </c>
      <c r="C9" s="155" t="s">
        <v>452</v>
      </c>
      <c r="D9" s="9" t="s">
        <v>432</v>
      </c>
      <c r="E9" s="9" t="s">
        <v>443</v>
      </c>
      <c r="F9" s="9"/>
      <c r="G9" s="9" t="s">
        <v>435</v>
      </c>
      <c r="H9" s="159" t="s">
        <v>453</v>
      </c>
      <c r="I9" s="9" t="s">
        <v>454</v>
      </c>
      <c r="J9" s="2"/>
    </row>
    <row r="10" ht="60.75" customHeight="1">
      <c r="A10" s="9">
        <v>44.0</v>
      </c>
      <c r="B10" s="9" t="s">
        <v>455</v>
      </c>
      <c r="C10" s="155" t="s">
        <v>65</v>
      </c>
      <c r="D10" s="9" t="s">
        <v>432</v>
      </c>
      <c r="E10" s="9" t="s">
        <v>443</v>
      </c>
      <c r="F10" s="9"/>
      <c r="G10" s="9" t="s">
        <v>435</v>
      </c>
      <c r="H10" s="4"/>
      <c r="I10" s="9" t="s">
        <v>456</v>
      </c>
      <c r="J10" s="2"/>
    </row>
    <row r="11">
      <c r="A11" s="9">
        <v>46.0</v>
      </c>
      <c r="B11" s="9" t="s">
        <v>457</v>
      </c>
      <c r="C11" s="155" t="s">
        <v>458</v>
      </c>
      <c r="D11" s="9" t="s">
        <v>421</v>
      </c>
      <c r="E11" s="9" t="s">
        <v>443</v>
      </c>
      <c r="F11" s="9"/>
      <c r="G11" s="9" t="s">
        <v>422</v>
      </c>
      <c r="H11" s="4"/>
      <c r="I11" s="156" t="s">
        <v>459</v>
      </c>
      <c r="J11" s="2"/>
    </row>
    <row r="12">
      <c r="A12" s="9">
        <v>51.0</v>
      </c>
      <c r="B12" s="9" t="s">
        <v>460</v>
      </c>
      <c r="C12" s="155" t="s">
        <v>461</v>
      </c>
      <c r="D12" s="9" t="s">
        <v>432</v>
      </c>
      <c r="E12" s="9" t="s">
        <v>443</v>
      </c>
      <c r="F12" s="9"/>
      <c r="G12" s="9" t="s">
        <v>426</v>
      </c>
      <c r="H12" s="11" t="s">
        <v>462</v>
      </c>
      <c r="I12" s="9" t="s">
        <v>463</v>
      </c>
      <c r="J12" s="2"/>
    </row>
    <row r="13">
      <c r="A13" s="9">
        <v>57.0</v>
      </c>
      <c r="B13" s="9" t="s">
        <v>464</v>
      </c>
      <c r="C13" s="155" t="s">
        <v>465</v>
      </c>
      <c r="D13" s="9" t="s">
        <v>432</v>
      </c>
      <c r="E13" s="9" t="s">
        <v>440</v>
      </c>
      <c r="F13" s="9"/>
      <c r="G13" s="9" t="s">
        <v>426</v>
      </c>
      <c r="H13" s="11" t="s">
        <v>466</v>
      </c>
      <c r="I13" s="9" t="s">
        <v>467</v>
      </c>
      <c r="J13" s="2"/>
    </row>
    <row r="14">
      <c r="A14" s="156">
        <v>63.0</v>
      </c>
      <c r="B14" s="9" t="s">
        <v>468</v>
      </c>
      <c r="C14" s="155" t="s">
        <v>469</v>
      </c>
      <c r="D14" s="9" t="s">
        <v>432</v>
      </c>
      <c r="E14" s="9" t="s">
        <v>440</v>
      </c>
      <c r="F14" s="9"/>
      <c r="G14" s="9" t="s">
        <v>426</v>
      </c>
      <c r="H14" s="11" t="s">
        <v>470</v>
      </c>
      <c r="I14" s="160" t="s">
        <v>471</v>
      </c>
      <c r="J14" s="2"/>
    </row>
    <row r="15">
      <c r="A15" s="156">
        <v>67.0</v>
      </c>
      <c r="B15" s="9" t="s">
        <v>472</v>
      </c>
      <c r="C15" s="155" t="s">
        <v>473</v>
      </c>
      <c r="D15" s="9" t="s">
        <v>432</v>
      </c>
      <c r="E15" s="9" t="s">
        <v>443</v>
      </c>
      <c r="F15" s="9"/>
      <c r="G15" s="9" t="s">
        <v>422</v>
      </c>
      <c r="H15" s="11" t="s">
        <v>474</v>
      </c>
      <c r="I15" s="9" t="s">
        <v>475</v>
      </c>
      <c r="J15" s="2"/>
    </row>
    <row r="16">
      <c r="A16" s="156">
        <v>68.0</v>
      </c>
      <c r="B16" s="9" t="s">
        <v>476</v>
      </c>
      <c r="C16" s="155" t="s">
        <v>477</v>
      </c>
      <c r="D16" s="9" t="s">
        <v>432</v>
      </c>
      <c r="E16" s="9" t="s">
        <v>440</v>
      </c>
      <c r="F16" s="9"/>
      <c r="G16" s="9" t="s">
        <v>426</v>
      </c>
      <c r="H16" s="11" t="s">
        <v>478</v>
      </c>
      <c r="I16" s="9" t="s">
        <v>479</v>
      </c>
      <c r="J16" s="9" t="s">
        <v>480</v>
      </c>
    </row>
    <row r="17">
      <c r="A17" s="9">
        <v>5.0</v>
      </c>
      <c r="B17" s="9" t="s">
        <v>481</v>
      </c>
      <c r="C17" s="155" t="s">
        <v>482</v>
      </c>
      <c r="D17" s="9" t="s">
        <v>432</v>
      </c>
      <c r="E17" s="9" t="s">
        <v>440</v>
      </c>
      <c r="F17" s="9"/>
      <c r="G17" s="9" t="s">
        <v>435</v>
      </c>
      <c r="H17" s="11" t="s">
        <v>483</v>
      </c>
      <c r="I17" s="9" t="s">
        <v>484</v>
      </c>
      <c r="J17" s="2"/>
    </row>
    <row r="18">
      <c r="A18" s="9">
        <v>12.0</v>
      </c>
      <c r="B18" s="9" t="s">
        <v>485</v>
      </c>
      <c r="C18" s="161" t="s">
        <v>486</v>
      </c>
      <c r="D18" s="9" t="s">
        <v>421</v>
      </c>
      <c r="E18" s="9" t="s">
        <v>115</v>
      </c>
      <c r="F18" s="9"/>
      <c r="G18" s="9" t="s">
        <v>422</v>
      </c>
      <c r="H18" s="4"/>
      <c r="I18" s="9" t="s">
        <v>487</v>
      </c>
      <c r="J18" s="9"/>
    </row>
    <row r="19">
      <c r="A19" s="9">
        <v>18.0</v>
      </c>
      <c r="B19" s="9" t="s">
        <v>488</v>
      </c>
      <c r="C19" s="155" t="s">
        <v>84</v>
      </c>
      <c r="D19" s="9" t="s">
        <v>432</v>
      </c>
      <c r="E19" s="9" t="s">
        <v>115</v>
      </c>
      <c r="F19" s="9"/>
      <c r="G19" s="9" t="s">
        <v>422</v>
      </c>
      <c r="H19" s="11" t="s">
        <v>489</v>
      </c>
      <c r="I19" s="2"/>
      <c r="J19" s="9" t="s">
        <v>490</v>
      </c>
      <c r="K19" s="17" t="s">
        <v>450</v>
      </c>
    </row>
    <row r="20">
      <c r="A20" s="9">
        <v>35.0</v>
      </c>
      <c r="B20" s="9" t="s">
        <v>491</v>
      </c>
      <c r="C20" s="155" t="s">
        <v>492</v>
      </c>
      <c r="D20" s="9" t="s">
        <v>344</v>
      </c>
      <c r="E20" s="9" t="s">
        <v>115</v>
      </c>
      <c r="F20" s="9"/>
      <c r="G20" s="9" t="s">
        <v>422</v>
      </c>
      <c r="H20" s="4"/>
      <c r="I20" s="9" t="s">
        <v>428</v>
      </c>
      <c r="J20" s="2"/>
    </row>
    <row r="21">
      <c r="A21" s="9">
        <v>43.0</v>
      </c>
      <c r="B21" s="9" t="s">
        <v>493</v>
      </c>
      <c r="C21" s="155" t="s">
        <v>494</v>
      </c>
      <c r="D21" s="9" t="s">
        <v>421</v>
      </c>
      <c r="E21" s="9" t="s">
        <v>115</v>
      </c>
      <c r="F21" s="9"/>
      <c r="G21" s="9" t="s">
        <v>422</v>
      </c>
      <c r="H21" s="4"/>
      <c r="I21" s="9" t="s">
        <v>495</v>
      </c>
      <c r="J21" s="9" t="s">
        <v>496</v>
      </c>
    </row>
    <row r="22">
      <c r="A22" s="9">
        <v>45.0</v>
      </c>
      <c r="B22" s="9" t="s">
        <v>497</v>
      </c>
      <c r="C22" s="155" t="s">
        <v>498</v>
      </c>
      <c r="D22" s="9" t="s">
        <v>421</v>
      </c>
      <c r="E22" s="9" t="s">
        <v>115</v>
      </c>
      <c r="F22" s="9"/>
      <c r="G22" s="9" t="s">
        <v>435</v>
      </c>
      <c r="H22" s="4"/>
      <c r="I22" s="9" t="s">
        <v>499</v>
      </c>
      <c r="J22" s="9" t="s">
        <v>500</v>
      </c>
    </row>
    <row r="23">
      <c r="A23" s="9">
        <v>50.0</v>
      </c>
      <c r="B23" s="156" t="s">
        <v>501</v>
      </c>
      <c r="C23" s="155" t="s">
        <v>502</v>
      </c>
      <c r="D23" s="9" t="s">
        <v>432</v>
      </c>
      <c r="E23" s="9" t="s">
        <v>115</v>
      </c>
      <c r="F23" s="9"/>
      <c r="G23" s="9" t="s">
        <v>435</v>
      </c>
      <c r="H23" s="11" t="s">
        <v>503</v>
      </c>
      <c r="I23" s="9" t="s">
        <v>504</v>
      </c>
      <c r="J23" s="9" t="s">
        <v>505</v>
      </c>
    </row>
    <row r="24">
      <c r="A24" s="156">
        <v>66.0</v>
      </c>
      <c r="B24" s="9" t="s">
        <v>506</v>
      </c>
      <c r="C24" s="155" t="s">
        <v>507</v>
      </c>
      <c r="D24" s="9" t="s">
        <v>432</v>
      </c>
      <c r="E24" s="9" t="s">
        <v>115</v>
      </c>
      <c r="F24" s="9"/>
      <c r="G24" s="9" t="s">
        <v>435</v>
      </c>
      <c r="H24" s="4"/>
      <c r="I24" s="2"/>
      <c r="J24" s="9" t="s">
        <v>508</v>
      </c>
    </row>
    <row r="25" ht="90.0" customHeight="1">
      <c r="A25" s="162" t="s">
        <v>90</v>
      </c>
      <c r="B25" s="163" t="s">
        <v>91</v>
      </c>
      <c r="C25" s="162" t="s">
        <v>344</v>
      </c>
      <c r="D25" s="162" t="s">
        <v>51</v>
      </c>
      <c r="E25" s="162"/>
      <c r="F25" s="162" t="s">
        <v>426</v>
      </c>
      <c r="G25" s="164"/>
      <c r="H25" s="165"/>
      <c r="I25" s="162" t="s">
        <v>509</v>
      </c>
      <c r="J25" s="166"/>
      <c r="K25" s="166"/>
      <c r="L25" s="166"/>
      <c r="M25" s="166"/>
      <c r="N25" s="166"/>
      <c r="O25" s="166"/>
      <c r="P25" s="166"/>
      <c r="Q25" s="166"/>
      <c r="R25" s="166"/>
      <c r="S25" s="166"/>
      <c r="T25" s="166"/>
      <c r="U25" s="166"/>
      <c r="V25" s="166"/>
      <c r="W25" s="166"/>
      <c r="X25" s="166"/>
      <c r="Y25" s="166"/>
      <c r="Z25" s="166"/>
      <c r="AA25" s="166"/>
    </row>
    <row r="26">
      <c r="A26" s="9">
        <v>71.0</v>
      </c>
      <c r="B26" s="9" t="s">
        <v>510</v>
      </c>
      <c r="C26" s="155" t="s">
        <v>511</v>
      </c>
      <c r="D26" s="9" t="s">
        <v>432</v>
      </c>
      <c r="E26" s="9" t="s">
        <v>443</v>
      </c>
      <c r="F26" s="9"/>
      <c r="G26" s="9" t="s">
        <v>435</v>
      </c>
      <c r="H26" s="11" t="s">
        <v>512</v>
      </c>
      <c r="I26" s="9" t="s">
        <v>513</v>
      </c>
      <c r="J26" s="2"/>
    </row>
    <row r="27">
      <c r="A27" s="9">
        <v>73.0</v>
      </c>
      <c r="B27" s="9" t="s">
        <v>514</v>
      </c>
      <c r="C27" s="155" t="s">
        <v>515</v>
      </c>
      <c r="D27" s="9" t="s">
        <v>344</v>
      </c>
      <c r="E27" s="9" t="s">
        <v>440</v>
      </c>
      <c r="F27" s="9"/>
      <c r="G27" s="9" t="s">
        <v>435</v>
      </c>
      <c r="H27" s="11" t="s">
        <v>516</v>
      </c>
      <c r="I27" s="9" t="s">
        <v>517</v>
      </c>
      <c r="J27" s="9" t="s">
        <v>518</v>
      </c>
    </row>
    <row r="28">
      <c r="A28" s="9">
        <v>74.0</v>
      </c>
      <c r="B28" s="9" t="s">
        <v>519</v>
      </c>
      <c r="C28" s="155" t="s">
        <v>520</v>
      </c>
      <c r="D28" s="9" t="s">
        <v>432</v>
      </c>
      <c r="E28" s="9" t="s">
        <v>115</v>
      </c>
      <c r="F28" s="9"/>
      <c r="G28" s="9" t="s">
        <v>435</v>
      </c>
      <c r="H28" s="4"/>
      <c r="I28" s="9" t="s">
        <v>521</v>
      </c>
      <c r="J28" s="2"/>
    </row>
    <row r="29">
      <c r="A29" s="9">
        <v>75.0</v>
      </c>
      <c r="B29" s="9" t="s">
        <v>522</v>
      </c>
      <c r="C29" s="155" t="s">
        <v>520</v>
      </c>
      <c r="D29" s="9" t="s">
        <v>432</v>
      </c>
      <c r="E29" s="9" t="s">
        <v>115</v>
      </c>
      <c r="F29" s="9"/>
      <c r="G29" s="9" t="s">
        <v>435</v>
      </c>
      <c r="H29" s="4"/>
      <c r="I29" s="9" t="s">
        <v>504</v>
      </c>
      <c r="J29" s="2"/>
    </row>
    <row r="30">
      <c r="A30" s="9">
        <v>76.0</v>
      </c>
      <c r="B30" s="9" t="s">
        <v>523</v>
      </c>
      <c r="C30" s="155" t="s">
        <v>524</v>
      </c>
      <c r="D30" s="9" t="s">
        <v>432</v>
      </c>
      <c r="E30" s="9" t="s">
        <v>440</v>
      </c>
      <c r="F30" s="9"/>
      <c r="G30" s="9" t="s">
        <v>426</v>
      </c>
      <c r="H30" s="11" t="s">
        <v>525</v>
      </c>
      <c r="I30" s="9" t="s">
        <v>526</v>
      </c>
      <c r="J30" s="2"/>
    </row>
    <row r="31">
      <c r="A31" s="167">
        <v>65.0</v>
      </c>
      <c r="B31" s="168" t="s">
        <v>527</v>
      </c>
      <c r="C31" s="169" t="s">
        <v>528</v>
      </c>
      <c r="D31" s="170" t="s">
        <v>432</v>
      </c>
      <c r="E31" s="171" t="s">
        <v>115</v>
      </c>
      <c r="F31" s="172"/>
      <c r="G31" s="172" t="s">
        <v>435</v>
      </c>
      <c r="H31" s="168" t="s">
        <v>529</v>
      </c>
      <c r="I31" s="9" t="s">
        <v>529</v>
      </c>
      <c r="J31" s="2"/>
    </row>
    <row r="32">
      <c r="A32" s="9">
        <v>77.0</v>
      </c>
      <c r="B32" s="9" t="s">
        <v>530</v>
      </c>
      <c r="C32" s="155" t="s">
        <v>531</v>
      </c>
      <c r="D32" s="9" t="s">
        <v>432</v>
      </c>
      <c r="E32" s="9" t="s">
        <v>115</v>
      </c>
      <c r="F32" s="9"/>
      <c r="G32" s="9" t="s">
        <v>435</v>
      </c>
      <c r="H32" s="11" t="s">
        <v>532</v>
      </c>
      <c r="I32" s="9" t="s">
        <v>533</v>
      </c>
      <c r="J32" s="2"/>
    </row>
    <row r="33">
      <c r="A33" s="173">
        <v>9.0</v>
      </c>
      <c r="B33" s="168" t="s">
        <v>534</v>
      </c>
      <c r="C33" s="169" t="s">
        <v>535</v>
      </c>
      <c r="D33" s="170" t="s">
        <v>344</v>
      </c>
      <c r="E33" s="171" t="s">
        <v>115</v>
      </c>
      <c r="F33" s="174"/>
      <c r="G33" s="174" t="s">
        <v>435</v>
      </c>
      <c r="H33" s="168" t="s">
        <v>428</v>
      </c>
      <c r="I33" s="168" t="s">
        <v>428</v>
      </c>
      <c r="J33" s="168" t="s">
        <v>536</v>
      </c>
      <c r="K33" s="175"/>
      <c r="L33" s="175"/>
      <c r="M33" s="175"/>
      <c r="N33" s="175"/>
    </row>
    <row r="34">
      <c r="A34" s="176">
        <v>78.0</v>
      </c>
      <c r="B34" s="9" t="s">
        <v>537</v>
      </c>
      <c r="C34" s="155" t="s">
        <v>538</v>
      </c>
      <c r="D34" s="9" t="s">
        <v>344</v>
      </c>
      <c r="E34" s="9" t="s">
        <v>51</v>
      </c>
      <c r="F34" s="9"/>
      <c r="G34" s="9" t="s">
        <v>422</v>
      </c>
      <c r="H34" s="177" t="s">
        <v>539</v>
      </c>
      <c r="I34" s="2"/>
      <c r="J34" s="9" t="s">
        <v>540</v>
      </c>
    </row>
    <row r="35">
      <c r="A35" s="9">
        <v>79.0</v>
      </c>
      <c r="B35" s="9" t="s">
        <v>541</v>
      </c>
      <c r="C35" s="155" t="s">
        <v>542</v>
      </c>
      <c r="D35" s="9" t="s">
        <v>432</v>
      </c>
      <c r="E35" s="9" t="s">
        <v>51</v>
      </c>
      <c r="F35" s="9"/>
      <c r="G35" s="9" t="s">
        <v>422</v>
      </c>
      <c r="H35" s="177" t="s">
        <v>543</v>
      </c>
      <c r="I35" s="2"/>
      <c r="J35" s="9" t="s">
        <v>544</v>
      </c>
    </row>
    <row r="36">
      <c r="A36" s="9">
        <v>80.0</v>
      </c>
      <c r="B36" s="9" t="s">
        <v>545</v>
      </c>
      <c r="C36" s="161" t="s">
        <v>74</v>
      </c>
      <c r="D36" s="9" t="s">
        <v>432</v>
      </c>
      <c r="E36" s="9" t="s">
        <v>115</v>
      </c>
      <c r="F36" s="2"/>
      <c r="G36" s="2"/>
      <c r="H36" s="4"/>
      <c r="I36" s="2"/>
      <c r="J36" s="2"/>
    </row>
    <row r="37">
      <c r="A37" s="178">
        <v>17.0</v>
      </c>
      <c r="B37" s="179" t="s">
        <v>546</v>
      </c>
      <c r="C37" s="180" t="s">
        <v>547</v>
      </c>
      <c r="D37" s="181" t="s">
        <v>432</v>
      </c>
      <c r="E37" s="179" t="s">
        <v>440</v>
      </c>
      <c r="F37" s="182"/>
      <c r="G37" s="178">
        <v>0.0</v>
      </c>
      <c r="H37" s="183" t="s">
        <v>548</v>
      </c>
      <c r="I37" s="182"/>
      <c r="J37" s="182"/>
      <c r="K37" s="182"/>
      <c r="L37" s="182"/>
      <c r="M37" s="182"/>
      <c r="N37" s="182"/>
      <c r="O37" s="182"/>
      <c r="P37" s="182"/>
      <c r="Q37" s="182"/>
      <c r="R37" s="182"/>
      <c r="S37" s="182"/>
      <c r="T37" s="182"/>
      <c r="U37" s="182"/>
      <c r="V37" s="182"/>
      <c r="W37" s="182"/>
      <c r="X37" s="182"/>
      <c r="Y37" s="182"/>
      <c r="Z37" s="182"/>
      <c r="AA37" s="182"/>
      <c r="AB37" s="182"/>
    </row>
    <row r="38">
      <c r="A38" s="184">
        <v>80.0</v>
      </c>
      <c r="B38" s="2" t="s">
        <v>549</v>
      </c>
      <c r="C38" s="185" t="s">
        <v>550</v>
      </c>
      <c r="D38" s="186" t="s">
        <v>344</v>
      </c>
      <c r="E38" s="2" t="s">
        <v>115</v>
      </c>
      <c r="F38" s="184">
        <v>2.0</v>
      </c>
      <c r="G38" s="184">
        <v>60.0</v>
      </c>
      <c r="H38" s="2"/>
      <c r="I38" s="2"/>
      <c r="J38" s="187" t="s">
        <v>551</v>
      </c>
      <c r="K38" s="2"/>
      <c r="L38" s="2"/>
      <c r="M38" s="2"/>
      <c r="N38" s="2"/>
      <c r="O38" s="2"/>
      <c r="P38" s="2"/>
      <c r="Q38" s="2"/>
      <c r="R38" s="2"/>
      <c r="S38" s="2"/>
      <c r="T38" s="2"/>
      <c r="U38" s="2"/>
      <c r="V38" s="2"/>
      <c r="W38" s="2"/>
      <c r="X38" s="2"/>
      <c r="Y38" s="2"/>
      <c r="Z38" s="2"/>
      <c r="AA38" s="2"/>
      <c r="AB38" s="2"/>
    </row>
    <row r="39">
      <c r="A39" s="188">
        <v>9.0</v>
      </c>
      <c r="B39" s="189" t="s">
        <v>552</v>
      </c>
      <c r="C39" s="190" t="s">
        <v>535</v>
      </c>
      <c r="D39" s="191" t="s">
        <v>344</v>
      </c>
      <c r="E39" s="192" t="s">
        <v>115</v>
      </c>
      <c r="F39" s="184">
        <v>7.0</v>
      </c>
      <c r="G39" s="184">
        <v>10.0</v>
      </c>
      <c r="H39" s="189" t="s">
        <v>428</v>
      </c>
      <c r="I39" s="189" t="s">
        <v>428</v>
      </c>
      <c r="J39" s="187" t="s">
        <v>536</v>
      </c>
      <c r="K39" s="189"/>
      <c r="L39" s="189"/>
      <c r="M39" s="189"/>
      <c r="N39" s="189"/>
      <c r="O39" s="2"/>
      <c r="P39" s="2"/>
      <c r="Q39" s="2"/>
      <c r="R39" s="2"/>
      <c r="S39" s="2"/>
      <c r="T39" s="2"/>
      <c r="U39" s="2"/>
      <c r="V39" s="2"/>
      <c r="W39" s="2"/>
      <c r="X39" s="2"/>
      <c r="Y39" s="2"/>
      <c r="Z39" s="2"/>
      <c r="AA39" s="2"/>
      <c r="AB39" s="2"/>
    </row>
    <row r="40">
      <c r="A40" s="184">
        <v>3.0</v>
      </c>
      <c r="B40" s="2" t="s">
        <v>553</v>
      </c>
      <c r="C40" s="185" t="s">
        <v>447</v>
      </c>
      <c r="D40" s="186" t="s">
        <v>432</v>
      </c>
      <c r="E40" s="2" t="s">
        <v>440</v>
      </c>
      <c r="F40" s="184">
        <v>5.0</v>
      </c>
      <c r="G40" s="184">
        <v>20.0</v>
      </c>
      <c r="H40" s="154" t="s">
        <v>554</v>
      </c>
      <c r="I40" s="193" t="s">
        <v>449</v>
      </c>
      <c r="J40" s="2" t="s">
        <v>450</v>
      </c>
      <c r="K40" s="2" t="s">
        <v>555</v>
      </c>
      <c r="L40" s="2"/>
      <c r="M40" s="2"/>
      <c r="N40" s="2"/>
      <c r="O40" s="2"/>
      <c r="P40" s="2"/>
      <c r="Q40" s="2"/>
      <c r="R40" s="2"/>
      <c r="S40" s="2"/>
      <c r="T40" s="2"/>
      <c r="U40" s="2"/>
      <c r="V40" s="2"/>
      <c r="W40" s="2"/>
      <c r="X40" s="2"/>
      <c r="Y40" s="2"/>
      <c r="Z40" s="2"/>
      <c r="AA40" s="2"/>
      <c r="AB40" s="2"/>
    </row>
    <row r="41">
      <c r="A41" s="184">
        <v>1.0</v>
      </c>
      <c r="B41" s="2" t="s">
        <v>438</v>
      </c>
      <c r="C41" s="185" t="s">
        <v>439</v>
      </c>
      <c r="D41" s="186" t="s">
        <v>421</v>
      </c>
      <c r="E41" s="2" t="s">
        <v>440</v>
      </c>
      <c r="F41" s="184">
        <v>5.0</v>
      </c>
      <c r="G41" s="184">
        <v>20.0</v>
      </c>
      <c r="H41" s="4" t="s">
        <v>556</v>
      </c>
      <c r="I41" s="2"/>
      <c r="J41" s="2"/>
      <c r="K41" s="2"/>
      <c r="L41" s="2"/>
      <c r="M41" s="2"/>
      <c r="N41" s="2"/>
      <c r="O41" s="2"/>
      <c r="P41" s="2"/>
      <c r="Q41" s="2"/>
      <c r="R41" s="2"/>
      <c r="S41" s="2"/>
      <c r="T41" s="2"/>
      <c r="U41" s="2"/>
      <c r="V41" s="2"/>
      <c r="W41" s="2"/>
      <c r="X41" s="2"/>
      <c r="Y41" s="2"/>
      <c r="Z41" s="2"/>
      <c r="AA41" s="2"/>
      <c r="AB41" s="2"/>
    </row>
    <row r="42">
      <c r="A42" s="184">
        <v>77.0</v>
      </c>
      <c r="B42" s="2" t="s">
        <v>557</v>
      </c>
      <c r="C42" s="185" t="s">
        <v>558</v>
      </c>
      <c r="D42" s="186" t="s">
        <v>432</v>
      </c>
      <c r="E42" s="2" t="s">
        <v>51</v>
      </c>
      <c r="F42" s="184">
        <v>5.0</v>
      </c>
      <c r="G42" s="184">
        <v>20.0</v>
      </c>
      <c r="H42" s="4" t="s">
        <v>559</v>
      </c>
      <c r="I42" s="2"/>
      <c r="J42" s="187" t="s">
        <v>560</v>
      </c>
      <c r="K42" s="2"/>
      <c r="L42" s="2"/>
      <c r="M42" s="2"/>
      <c r="N42" s="2"/>
      <c r="O42" s="2"/>
      <c r="P42" s="2"/>
      <c r="Q42" s="2"/>
      <c r="R42" s="2"/>
      <c r="S42" s="2"/>
      <c r="T42" s="2"/>
      <c r="U42" s="2"/>
      <c r="V42" s="2"/>
      <c r="W42" s="2"/>
      <c r="X42" s="2"/>
      <c r="Y42" s="2"/>
      <c r="Z42" s="2"/>
      <c r="AA42" s="2"/>
      <c r="AB42" s="2"/>
    </row>
    <row r="43">
      <c r="A43" s="184">
        <v>78.0</v>
      </c>
      <c r="B43" s="2" t="s">
        <v>561</v>
      </c>
      <c r="C43" s="185" t="s">
        <v>562</v>
      </c>
      <c r="D43" s="186" t="s">
        <v>432</v>
      </c>
      <c r="E43" s="2" t="s">
        <v>440</v>
      </c>
      <c r="F43" s="184">
        <v>5.0</v>
      </c>
      <c r="G43" s="184">
        <v>20.0</v>
      </c>
      <c r="H43" s="154" t="s">
        <v>563</v>
      </c>
      <c r="I43" s="2"/>
      <c r="J43" s="186" t="s">
        <v>564</v>
      </c>
      <c r="K43" s="13" t="s">
        <v>61</v>
      </c>
      <c r="L43" s="2"/>
      <c r="M43" s="2"/>
      <c r="N43" s="2"/>
      <c r="O43" s="2"/>
      <c r="P43" s="2"/>
      <c r="Q43" s="2"/>
      <c r="R43" s="2"/>
      <c r="S43" s="2"/>
      <c r="T43" s="2"/>
      <c r="U43" s="2"/>
      <c r="V43" s="2"/>
      <c r="W43" s="2"/>
      <c r="X43" s="2"/>
      <c r="Y43" s="2"/>
      <c r="Z43" s="2"/>
      <c r="AA43" s="2"/>
      <c r="AB43" s="2"/>
    </row>
    <row r="44">
      <c r="A44" s="184">
        <v>82.0</v>
      </c>
      <c r="B44" s="2" t="s">
        <v>565</v>
      </c>
      <c r="C44" s="185" t="s">
        <v>566</v>
      </c>
      <c r="D44" s="186" t="s">
        <v>432</v>
      </c>
      <c r="E44" s="2" t="s">
        <v>115</v>
      </c>
      <c r="F44" s="2" t="s">
        <v>567</v>
      </c>
      <c r="G44" s="184">
        <v>20.0</v>
      </c>
      <c r="H44" s="154" t="s">
        <v>568</v>
      </c>
      <c r="I44" s="2" t="s">
        <v>428</v>
      </c>
      <c r="J44" s="186" t="s">
        <v>569</v>
      </c>
      <c r="K44" s="13" t="s">
        <v>49</v>
      </c>
      <c r="L44" s="2"/>
      <c r="M44" s="2"/>
      <c r="N44" s="2"/>
      <c r="O44" s="2"/>
      <c r="P44" s="2"/>
      <c r="Q44" s="2"/>
      <c r="R44" s="2"/>
      <c r="S44" s="2"/>
      <c r="T44" s="2"/>
      <c r="U44" s="2"/>
      <c r="V44" s="2"/>
      <c r="W44" s="2"/>
      <c r="X44" s="2"/>
      <c r="Y44" s="2"/>
      <c r="Z44" s="2"/>
      <c r="AA44" s="2"/>
      <c r="AB44" s="2"/>
    </row>
    <row r="45">
      <c r="A45" s="184">
        <v>85.0</v>
      </c>
      <c r="B45" s="2" t="s">
        <v>570</v>
      </c>
      <c r="C45" s="185" t="s">
        <v>571</v>
      </c>
      <c r="D45" s="186" t="s">
        <v>432</v>
      </c>
      <c r="E45" s="2" t="s">
        <v>440</v>
      </c>
      <c r="F45" s="194">
        <v>6.0</v>
      </c>
      <c r="G45" s="184">
        <v>10.0</v>
      </c>
      <c r="H45" s="4" t="s">
        <v>572</v>
      </c>
      <c r="I45" s="2"/>
      <c r="J45" s="2"/>
      <c r="K45" s="13" t="s">
        <v>49</v>
      </c>
      <c r="L45" s="2"/>
      <c r="M45" s="2"/>
      <c r="N45" s="2"/>
      <c r="O45" s="2"/>
      <c r="P45" s="2"/>
      <c r="Q45" s="2"/>
      <c r="R45" s="2"/>
      <c r="S45" s="2"/>
      <c r="T45" s="2"/>
      <c r="U45" s="2"/>
      <c r="V45" s="2"/>
      <c r="W45" s="2"/>
      <c r="X45" s="2"/>
      <c r="Y45" s="2"/>
      <c r="Z45" s="2"/>
      <c r="AA45" s="2"/>
      <c r="AB45" s="2"/>
    </row>
    <row r="46">
      <c r="A46" s="184">
        <v>92.0</v>
      </c>
      <c r="B46" s="2" t="s">
        <v>573</v>
      </c>
      <c r="C46" s="185" t="s">
        <v>574</v>
      </c>
      <c r="D46" s="186" t="s">
        <v>432</v>
      </c>
      <c r="E46" s="2" t="s">
        <v>440</v>
      </c>
      <c r="F46" s="195" t="s">
        <v>575</v>
      </c>
      <c r="G46" s="184">
        <v>30.0</v>
      </c>
      <c r="H46" s="154" t="s">
        <v>576</v>
      </c>
      <c r="I46" s="2"/>
      <c r="J46" s="2"/>
      <c r="K46" s="2"/>
      <c r="L46" s="2"/>
      <c r="M46" s="2"/>
      <c r="N46" s="2"/>
      <c r="O46" s="2"/>
      <c r="P46" s="2"/>
      <c r="Q46" s="2"/>
      <c r="R46" s="2"/>
      <c r="S46" s="2"/>
      <c r="T46" s="2"/>
      <c r="U46" s="2"/>
      <c r="V46" s="2"/>
      <c r="W46" s="2"/>
      <c r="X46" s="2"/>
      <c r="Y46" s="2"/>
      <c r="Z46" s="2"/>
      <c r="AA46" s="2"/>
      <c r="AB46" s="2"/>
    </row>
    <row r="47">
      <c r="A47" s="184">
        <v>84.0</v>
      </c>
      <c r="B47" s="2" t="s">
        <v>577</v>
      </c>
      <c r="C47" s="185" t="s">
        <v>578</v>
      </c>
      <c r="D47" s="186" t="s">
        <v>432</v>
      </c>
      <c r="E47" s="2" t="s">
        <v>440</v>
      </c>
      <c r="F47" s="195" t="s">
        <v>92</v>
      </c>
      <c r="G47" s="184">
        <v>15.0</v>
      </c>
      <c r="H47" s="4" t="s">
        <v>579</v>
      </c>
      <c r="I47" s="2"/>
      <c r="J47" s="2"/>
      <c r="K47" s="13" t="s">
        <v>49</v>
      </c>
      <c r="L47" s="2"/>
      <c r="M47" s="2"/>
      <c r="N47" s="2"/>
      <c r="O47" s="2"/>
      <c r="P47" s="2"/>
      <c r="Q47" s="2"/>
      <c r="R47" s="2"/>
      <c r="S47" s="2"/>
      <c r="T47" s="2"/>
      <c r="U47" s="2"/>
      <c r="V47" s="2"/>
      <c r="W47" s="2"/>
      <c r="X47" s="2"/>
      <c r="Y47" s="2"/>
      <c r="Z47" s="2"/>
      <c r="AA47" s="2"/>
      <c r="AB47" s="2"/>
    </row>
    <row r="48">
      <c r="A48" s="196">
        <v>68.0</v>
      </c>
      <c r="B48" s="2" t="s">
        <v>476</v>
      </c>
      <c r="C48" s="185" t="s">
        <v>477</v>
      </c>
      <c r="D48" s="186" t="s">
        <v>432</v>
      </c>
      <c r="E48" s="2" t="s">
        <v>440</v>
      </c>
      <c r="F48" s="195" t="s">
        <v>196</v>
      </c>
      <c r="G48" s="184">
        <v>20.0</v>
      </c>
      <c r="H48" s="154" t="s">
        <v>580</v>
      </c>
      <c r="I48" s="2" t="s">
        <v>479</v>
      </c>
      <c r="J48" s="186" t="s">
        <v>480</v>
      </c>
      <c r="K48" s="13" t="s">
        <v>49</v>
      </c>
      <c r="L48" s="2"/>
      <c r="M48" s="2"/>
      <c r="N48" s="2"/>
      <c r="O48" s="2"/>
      <c r="P48" s="2"/>
      <c r="Q48" s="2"/>
      <c r="R48" s="2"/>
      <c r="S48" s="2"/>
      <c r="T48" s="2"/>
      <c r="U48" s="2"/>
      <c r="V48" s="2"/>
      <c r="W48" s="2"/>
      <c r="X48" s="2"/>
      <c r="Y48" s="2"/>
      <c r="Z48" s="2"/>
      <c r="AA48" s="2"/>
      <c r="AB48" s="2"/>
    </row>
    <row r="49">
      <c r="A49" s="184">
        <v>87.0</v>
      </c>
      <c r="B49" s="2" t="s">
        <v>581</v>
      </c>
      <c r="C49" s="185" t="s">
        <v>582</v>
      </c>
      <c r="D49" s="186" t="s">
        <v>432</v>
      </c>
      <c r="E49" s="2" t="s">
        <v>115</v>
      </c>
      <c r="F49" s="195" t="s">
        <v>196</v>
      </c>
      <c r="G49" s="184">
        <v>20.0</v>
      </c>
      <c r="H49" s="4" t="s">
        <v>583</v>
      </c>
      <c r="I49" s="2" t="s">
        <v>584</v>
      </c>
      <c r="J49" s="186" t="s">
        <v>585</v>
      </c>
      <c r="K49" s="13" t="s">
        <v>49</v>
      </c>
      <c r="L49" s="2"/>
      <c r="M49" s="2"/>
      <c r="N49" s="2"/>
      <c r="O49" s="2"/>
      <c r="P49" s="2"/>
      <c r="Q49" s="2"/>
      <c r="R49" s="2"/>
      <c r="S49" s="2"/>
      <c r="T49" s="2"/>
      <c r="U49" s="2"/>
      <c r="V49" s="2"/>
      <c r="W49" s="2"/>
      <c r="X49" s="2"/>
      <c r="Y49" s="2"/>
      <c r="Z49" s="2"/>
      <c r="AA49" s="2"/>
      <c r="AB49" s="2"/>
    </row>
    <row r="50">
      <c r="A50" s="184">
        <v>91.0</v>
      </c>
      <c r="B50" s="2" t="s">
        <v>586</v>
      </c>
      <c r="C50" s="185" t="s">
        <v>587</v>
      </c>
      <c r="D50" s="186" t="s">
        <v>432</v>
      </c>
      <c r="E50" s="2" t="s">
        <v>443</v>
      </c>
      <c r="F50" s="195" t="s">
        <v>196</v>
      </c>
      <c r="G50" s="184">
        <v>20.0</v>
      </c>
      <c r="H50" s="4" t="s">
        <v>572</v>
      </c>
      <c r="I50" s="2"/>
      <c r="J50" s="2"/>
      <c r="K50" s="13" t="s">
        <v>49</v>
      </c>
      <c r="L50" s="2"/>
      <c r="M50" s="2"/>
      <c r="N50" s="2"/>
      <c r="O50" s="2"/>
      <c r="P50" s="2"/>
      <c r="Q50" s="2"/>
      <c r="R50" s="2"/>
      <c r="S50" s="2"/>
      <c r="T50" s="2"/>
      <c r="U50" s="2"/>
      <c r="V50" s="2"/>
      <c r="W50" s="2"/>
      <c r="X50" s="2"/>
      <c r="Y50" s="2"/>
      <c r="Z50" s="2"/>
      <c r="AA50" s="2"/>
      <c r="AB50" s="2"/>
    </row>
    <row r="51">
      <c r="A51" s="184">
        <v>85.0</v>
      </c>
      <c r="B51" s="2" t="s">
        <v>570</v>
      </c>
      <c r="C51" s="185" t="s">
        <v>571</v>
      </c>
      <c r="D51" s="186" t="s">
        <v>432</v>
      </c>
      <c r="E51" s="2" t="s">
        <v>443</v>
      </c>
      <c r="F51" s="197">
        <v>4.0</v>
      </c>
      <c r="G51" s="184">
        <v>25.0</v>
      </c>
      <c r="H51" s="4" t="s">
        <v>572</v>
      </c>
      <c r="I51" s="2"/>
      <c r="J51" s="2"/>
      <c r="K51" s="13" t="s">
        <v>49</v>
      </c>
      <c r="L51" s="2"/>
      <c r="M51" s="2"/>
      <c r="N51" s="2"/>
      <c r="O51" s="2"/>
      <c r="P51" s="2"/>
      <c r="Q51" s="2"/>
      <c r="R51" s="2"/>
      <c r="S51" s="2"/>
      <c r="T51" s="2"/>
      <c r="U51" s="2"/>
      <c r="V51" s="2"/>
      <c r="W51" s="2"/>
      <c r="X51" s="2"/>
      <c r="Y51" s="2"/>
      <c r="Z51" s="2"/>
      <c r="AA51" s="2"/>
      <c r="AB51" s="2"/>
    </row>
    <row r="52">
      <c r="A52" s="184">
        <v>1.0</v>
      </c>
      <c r="B52" s="9" t="s">
        <v>588</v>
      </c>
      <c r="C52" s="185" t="s">
        <v>439</v>
      </c>
      <c r="D52" s="186" t="s">
        <v>421</v>
      </c>
      <c r="E52" s="2" t="s">
        <v>440</v>
      </c>
      <c r="F52" s="15">
        <v>5.0</v>
      </c>
      <c r="G52" s="9">
        <v>20.0</v>
      </c>
      <c r="H52" s="11" t="s">
        <v>589</v>
      </c>
      <c r="I52" s="2"/>
      <c r="J52" s="2"/>
      <c r="K52" s="2"/>
      <c r="L52" s="2"/>
      <c r="M52" s="2"/>
      <c r="N52" s="2"/>
      <c r="O52" s="2"/>
      <c r="P52" s="2"/>
      <c r="Q52" s="2"/>
      <c r="R52" s="2"/>
      <c r="S52" s="2"/>
      <c r="T52" s="2"/>
      <c r="U52" s="2"/>
      <c r="V52" s="2"/>
      <c r="W52" s="2"/>
      <c r="X52" s="2"/>
      <c r="Y52" s="2"/>
      <c r="Z52" s="2"/>
      <c r="AA52" s="2"/>
      <c r="AB52" s="2"/>
    </row>
    <row r="53">
      <c r="A53" s="184">
        <v>90.0</v>
      </c>
      <c r="B53" s="2" t="s">
        <v>590</v>
      </c>
      <c r="C53" s="185" t="s">
        <v>591</v>
      </c>
      <c r="D53" s="186" t="s">
        <v>432</v>
      </c>
      <c r="E53" s="2" t="s">
        <v>115</v>
      </c>
      <c r="F53" s="195" t="s">
        <v>146</v>
      </c>
      <c r="G53" s="184">
        <v>25.0</v>
      </c>
      <c r="H53" s="154" t="s">
        <v>592</v>
      </c>
      <c r="I53" s="2"/>
      <c r="J53" s="186" t="s">
        <v>593</v>
      </c>
      <c r="K53" s="13" t="s">
        <v>49</v>
      </c>
      <c r="L53" s="2"/>
      <c r="M53" s="2"/>
      <c r="N53" s="2"/>
      <c r="O53" s="2"/>
      <c r="P53" s="2"/>
      <c r="Q53" s="2"/>
      <c r="R53" s="2"/>
      <c r="S53" s="2"/>
      <c r="T53" s="2"/>
      <c r="U53" s="2"/>
      <c r="V53" s="2"/>
      <c r="W53" s="2"/>
      <c r="X53" s="2"/>
      <c r="Y53" s="2"/>
      <c r="Z53" s="2"/>
      <c r="AA53" s="2"/>
      <c r="AB53" s="2"/>
    </row>
    <row r="54">
      <c r="A54" s="9">
        <v>89.0</v>
      </c>
      <c r="B54" s="9" t="s">
        <v>594</v>
      </c>
      <c r="C54" s="155" t="s">
        <v>595</v>
      </c>
      <c r="D54" s="9" t="s">
        <v>596</v>
      </c>
      <c r="E54" s="9" t="s">
        <v>115</v>
      </c>
      <c r="F54" s="198" t="s">
        <v>196</v>
      </c>
      <c r="G54" s="9">
        <v>20.0</v>
      </c>
      <c r="H54" s="177" t="s">
        <v>597</v>
      </c>
      <c r="I54" s="9" t="s">
        <v>598</v>
      </c>
      <c r="J54" s="9" t="s">
        <v>599</v>
      </c>
      <c r="K54" s="199" t="s">
        <v>49</v>
      </c>
    </row>
    <row r="55">
      <c r="A55" s="184">
        <v>98.0</v>
      </c>
      <c r="B55" s="2" t="s">
        <v>116</v>
      </c>
      <c r="C55" s="185" t="s">
        <v>117</v>
      </c>
      <c r="D55" s="186" t="s">
        <v>344</v>
      </c>
      <c r="E55" s="2" t="s">
        <v>115</v>
      </c>
      <c r="F55" s="195" t="s">
        <v>101</v>
      </c>
      <c r="G55" s="184">
        <v>40.0</v>
      </c>
      <c r="H55" s="2"/>
      <c r="I55" s="2" t="s">
        <v>428</v>
      </c>
      <c r="J55" s="2"/>
      <c r="K55" s="2"/>
      <c r="L55" s="2"/>
      <c r="M55" s="2"/>
      <c r="N55" s="2"/>
      <c r="O55" s="2"/>
      <c r="P55" s="2"/>
      <c r="Q55" s="2"/>
      <c r="R55" s="2"/>
      <c r="S55" s="2"/>
      <c r="T55" s="2"/>
      <c r="U55" s="2"/>
      <c r="V55" s="2"/>
      <c r="W55" s="2"/>
      <c r="X55" s="2"/>
      <c r="Y55" s="2"/>
      <c r="Z55" s="2"/>
      <c r="AA55" s="2"/>
      <c r="AB55" s="2"/>
    </row>
    <row r="56">
      <c r="A56" s="184">
        <v>91.0</v>
      </c>
      <c r="B56" s="2" t="s">
        <v>600</v>
      </c>
      <c r="C56" s="185" t="s">
        <v>601</v>
      </c>
      <c r="D56" s="186" t="s">
        <v>344</v>
      </c>
      <c r="E56" s="2" t="s">
        <v>51</v>
      </c>
      <c r="F56" s="195" t="s">
        <v>602</v>
      </c>
      <c r="G56" s="184">
        <v>30.0</v>
      </c>
      <c r="H56" s="154" t="s">
        <v>568</v>
      </c>
      <c r="I56" s="2"/>
      <c r="J56" s="186" t="s">
        <v>603</v>
      </c>
      <c r="K56" s="13" t="s">
        <v>49</v>
      </c>
      <c r="L56" s="2"/>
      <c r="M56" s="2"/>
      <c r="N56" s="2"/>
      <c r="O56" s="2"/>
      <c r="P56" s="2"/>
      <c r="Q56" s="2"/>
      <c r="R56" s="2"/>
      <c r="S56" s="2"/>
      <c r="T56" s="2"/>
      <c r="U56" s="2"/>
      <c r="V56" s="2"/>
      <c r="W56" s="2"/>
      <c r="X56" s="2"/>
      <c r="Y56" s="2"/>
      <c r="Z56" s="2"/>
      <c r="AA56" s="2"/>
      <c r="AB56" s="2"/>
    </row>
    <row r="57">
      <c r="A57" s="184">
        <v>87.0</v>
      </c>
      <c r="B57" s="2" t="s">
        <v>581</v>
      </c>
      <c r="C57" s="185" t="s">
        <v>582</v>
      </c>
      <c r="D57" s="186" t="s">
        <v>432</v>
      </c>
      <c r="E57" s="2" t="s">
        <v>115</v>
      </c>
      <c r="F57" s="195" t="s">
        <v>196</v>
      </c>
      <c r="G57" s="184">
        <v>20.0</v>
      </c>
      <c r="H57" s="4" t="s">
        <v>583</v>
      </c>
      <c r="I57" s="2" t="s">
        <v>584</v>
      </c>
      <c r="J57" s="186" t="s">
        <v>585</v>
      </c>
      <c r="K57" s="13" t="s">
        <v>49</v>
      </c>
      <c r="L57" s="2"/>
      <c r="M57" s="2"/>
      <c r="N57" s="2"/>
      <c r="O57" s="2"/>
      <c r="P57" s="2"/>
      <c r="Q57" s="2"/>
      <c r="R57" s="2"/>
      <c r="S57" s="2"/>
      <c r="T57" s="2"/>
      <c r="U57" s="2"/>
      <c r="V57" s="2"/>
      <c r="W57" s="2"/>
      <c r="X57" s="2"/>
      <c r="Y57" s="2"/>
      <c r="Z57" s="2"/>
      <c r="AA57" s="2"/>
      <c r="AB57" s="2"/>
    </row>
    <row r="58">
      <c r="A58" s="184">
        <v>79.0</v>
      </c>
      <c r="B58" s="2" t="s">
        <v>604</v>
      </c>
      <c r="C58" s="185" t="s">
        <v>605</v>
      </c>
      <c r="D58" s="186" t="s">
        <v>432</v>
      </c>
      <c r="E58" s="2" t="s">
        <v>115</v>
      </c>
      <c r="F58" s="195" t="s">
        <v>92</v>
      </c>
      <c r="G58" s="184">
        <v>10.0</v>
      </c>
      <c r="H58" s="154" t="s">
        <v>606</v>
      </c>
      <c r="I58" s="2"/>
      <c r="J58" s="186" t="s">
        <v>607</v>
      </c>
      <c r="K58" s="13" t="s">
        <v>49</v>
      </c>
      <c r="L58" s="2"/>
      <c r="M58" s="2"/>
      <c r="N58" s="2"/>
      <c r="O58" s="2"/>
      <c r="P58" s="2"/>
      <c r="Q58" s="2"/>
      <c r="R58" s="2"/>
      <c r="S58" s="2"/>
      <c r="T58" s="2"/>
      <c r="U58" s="2"/>
      <c r="V58" s="2"/>
      <c r="W58" s="2"/>
      <c r="X58" s="2"/>
      <c r="Y58" s="2"/>
      <c r="Z58" s="2"/>
      <c r="AA58" s="2"/>
      <c r="AB58" s="2"/>
    </row>
    <row r="59">
      <c r="A59" s="184">
        <v>74.0</v>
      </c>
      <c r="B59" s="2" t="s">
        <v>608</v>
      </c>
      <c r="C59" s="185" t="s">
        <v>520</v>
      </c>
      <c r="D59" s="186" t="s">
        <v>432</v>
      </c>
      <c r="E59" s="2" t="s">
        <v>115</v>
      </c>
      <c r="F59" s="195" t="s">
        <v>602</v>
      </c>
      <c r="G59" s="184">
        <v>20.0</v>
      </c>
      <c r="H59" s="154" t="s">
        <v>568</v>
      </c>
      <c r="I59" s="2" t="s">
        <v>521</v>
      </c>
      <c r="J59" s="2"/>
      <c r="K59" s="13" t="s">
        <v>49</v>
      </c>
      <c r="L59" s="2"/>
      <c r="M59" s="2"/>
      <c r="N59" s="2"/>
      <c r="O59" s="2"/>
      <c r="P59" s="2"/>
      <c r="Q59" s="2"/>
      <c r="R59" s="2"/>
      <c r="S59" s="2"/>
      <c r="T59" s="2"/>
      <c r="U59" s="2"/>
      <c r="V59" s="2"/>
      <c r="W59" s="2"/>
      <c r="X59" s="2"/>
      <c r="Y59" s="2"/>
      <c r="Z59" s="2"/>
      <c r="AA59" s="2"/>
      <c r="AB59" s="2"/>
    </row>
    <row r="60">
      <c r="A60" s="184">
        <v>75.0</v>
      </c>
      <c r="B60" s="2" t="s">
        <v>609</v>
      </c>
      <c r="C60" s="185" t="s">
        <v>610</v>
      </c>
      <c r="D60" s="186" t="s">
        <v>432</v>
      </c>
      <c r="E60" s="2" t="s">
        <v>115</v>
      </c>
      <c r="F60" s="195" t="s">
        <v>602</v>
      </c>
      <c r="G60" s="184">
        <v>20.0</v>
      </c>
      <c r="H60" s="154" t="s">
        <v>568</v>
      </c>
      <c r="I60" s="2" t="s">
        <v>504</v>
      </c>
      <c r="J60" s="2"/>
      <c r="K60" s="13" t="s">
        <v>49</v>
      </c>
      <c r="L60" s="2"/>
      <c r="M60" s="2"/>
      <c r="N60" s="2"/>
      <c r="O60" s="2"/>
      <c r="P60" s="2"/>
      <c r="Q60" s="2"/>
      <c r="R60" s="2"/>
      <c r="S60" s="2"/>
      <c r="T60" s="2"/>
      <c r="U60" s="2"/>
      <c r="V60" s="2"/>
      <c r="W60" s="2"/>
      <c r="X60" s="2"/>
      <c r="Y60" s="2"/>
      <c r="Z60" s="2"/>
      <c r="AA60" s="2"/>
      <c r="AB60" s="2"/>
    </row>
    <row r="61">
      <c r="A61" s="184">
        <v>57.0</v>
      </c>
      <c r="B61" s="2" t="s">
        <v>464</v>
      </c>
      <c r="C61" s="185" t="s">
        <v>465</v>
      </c>
      <c r="D61" s="186" t="s">
        <v>432</v>
      </c>
      <c r="E61" s="2" t="s">
        <v>443</v>
      </c>
      <c r="F61" s="195" t="s">
        <v>196</v>
      </c>
      <c r="G61" s="184">
        <v>20.0</v>
      </c>
      <c r="H61" s="4" t="s">
        <v>611</v>
      </c>
      <c r="I61" s="2" t="s">
        <v>467</v>
      </c>
      <c r="J61" s="2"/>
      <c r="K61" s="13" t="s">
        <v>49</v>
      </c>
      <c r="L61" s="2"/>
      <c r="M61" s="2"/>
      <c r="N61" s="2"/>
      <c r="O61" s="2"/>
      <c r="P61" s="2"/>
      <c r="Q61" s="2"/>
      <c r="R61" s="2"/>
      <c r="S61" s="2"/>
      <c r="T61" s="2"/>
      <c r="U61" s="2"/>
      <c r="V61" s="2"/>
      <c r="W61" s="2"/>
      <c r="X61" s="2"/>
      <c r="Y61" s="2"/>
      <c r="Z61" s="2"/>
      <c r="AA61" s="2"/>
      <c r="AB61" s="2"/>
    </row>
    <row r="62">
      <c r="A62" s="196">
        <v>63.0</v>
      </c>
      <c r="B62" s="2" t="s">
        <v>468</v>
      </c>
      <c r="C62" s="185" t="s">
        <v>469</v>
      </c>
      <c r="D62" s="186" t="s">
        <v>432</v>
      </c>
      <c r="E62" s="2" t="s">
        <v>440</v>
      </c>
      <c r="F62" s="195" t="s">
        <v>146</v>
      </c>
      <c r="G62" s="184">
        <v>25.0</v>
      </c>
      <c r="H62" s="4" t="s">
        <v>612</v>
      </c>
      <c r="I62" s="200" t="s">
        <v>471</v>
      </c>
      <c r="J62" s="2"/>
      <c r="K62" s="13" t="s">
        <v>61</v>
      </c>
      <c r="L62" s="2"/>
      <c r="M62" s="2"/>
      <c r="N62" s="2"/>
      <c r="O62" s="2"/>
      <c r="P62" s="2"/>
      <c r="Q62" s="2"/>
      <c r="R62" s="2"/>
      <c r="S62" s="2"/>
      <c r="T62" s="2"/>
      <c r="U62" s="2"/>
      <c r="V62" s="2"/>
      <c r="W62" s="2"/>
      <c r="X62" s="2"/>
      <c r="Y62" s="2"/>
      <c r="Z62" s="2"/>
      <c r="AA62" s="2"/>
      <c r="AB62" s="2"/>
    </row>
    <row r="63">
      <c r="A63" s="184">
        <v>86.0</v>
      </c>
      <c r="B63" s="2" t="s">
        <v>613</v>
      </c>
      <c r="C63" s="185" t="s">
        <v>614</v>
      </c>
      <c r="D63" s="186" t="s">
        <v>344</v>
      </c>
      <c r="E63" s="2" t="s">
        <v>115</v>
      </c>
      <c r="F63" s="195" t="s">
        <v>101</v>
      </c>
      <c r="G63" s="184">
        <v>40.0</v>
      </c>
      <c r="H63" s="4" t="s">
        <v>615</v>
      </c>
      <c r="I63" s="2"/>
      <c r="J63" s="186" t="s">
        <v>616</v>
      </c>
      <c r="K63" s="13" t="s">
        <v>49</v>
      </c>
      <c r="L63" s="2"/>
      <c r="M63" s="2"/>
      <c r="N63" s="2"/>
      <c r="O63" s="2"/>
      <c r="P63" s="2"/>
      <c r="Q63" s="2"/>
      <c r="R63" s="2"/>
      <c r="S63" s="2"/>
      <c r="T63" s="2"/>
      <c r="U63" s="2"/>
      <c r="V63" s="2"/>
      <c r="W63" s="2"/>
      <c r="X63" s="2"/>
      <c r="Y63" s="2"/>
      <c r="Z63" s="2"/>
      <c r="AA63" s="2"/>
      <c r="AB63" s="2"/>
    </row>
    <row r="64">
      <c r="A64" s="184">
        <v>93.0</v>
      </c>
      <c r="B64" s="2" t="s">
        <v>617</v>
      </c>
      <c r="C64" s="185" t="s">
        <v>618</v>
      </c>
      <c r="D64" s="186" t="s">
        <v>432</v>
      </c>
      <c r="E64" s="2" t="s">
        <v>115</v>
      </c>
      <c r="F64" s="195" t="s">
        <v>56</v>
      </c>
      <c r="G64" s="184">
        <v>30.0</v>
      </c>
      <c r="H64" s="2"/>
      <c r="I64" s="2" t="s">
        <v>619</v>
      </c>
      <c r="J64" s="2"/>
      <c r="K64" s="2"/>
      <c r="L64" s="2"/>
      <c r="M64" s="2"/>
      <c r="N64" s="2"/>
      <c r="O64" s="2"/>
      <c r="P64" s="2"/>
      <c r="Q64" s="2"/>
      <c r="R64" s="2"/>
      <c r="S64" s="2"/>
      <c r="T64" s="2"/>
      <c r="U64" s="2"/>
      <c r="V64" s="2"/>
      <c r="W64" s="2"/>
      <c r="X64" s="2"/>
      <c r="Y64" s="2"/>
      <c r="Z64" s="2"/>
      <c r="AA64" s="2"/>
      <c r="AB64" s="2"/>
    </row>
    <row r="65">
      <c r="A65" s="184">
        <v>38.0</v>
      </c>
      <c r="B65" s="2" t="s">
        <v>194</v>
      </c>
      <c r="C65" s="185" t="s">
        <v>425</v>
      </c>
      <c r="D65" s="186" t="s">
        <v>421</v>
      </c>
      <c r="E65" s="2" t="s">
        <v>51</v>
      </c>
      <c r="F65" s="195" t="s">
        <v>602</v>
      </c>
      <c r="G65" s="184">
        <v>20.0</v>
      </c>
      <c r="H65" s="4" t="s">
        <v>620</v>
      </c>
      <c r="I65" s="2" t="s">
        <v>428</v>
      </c>
      <c r="J65" s="186" t="s">
        <v>429</v>
      </c>
      <c r="K65" s="13" t="s">
        <v>49</v>
      </c>
      <c r="L65" s="2"/>
      <c r="M65" s="2"/>
      <c r="N65" s="2"/>
      <c r="O65" s="2"/>
      <c r="P65" s="2"/>
      <c r="Q65" s="2"/>
      <c r="R65" s="2"/>
      <c r="S65" s="2"/>
      <c r="T65" s="2"/>
      <c r="U65" s="2"/>
      <c r="V65" s="2"/>
      <c r="W65" s="2"/>
      <c r="X65" s="2"/>
      <c r="Y65" s="2"/>
      <c r="Z65" s="2"/>
      <c r="AA65" s="2"/>
      <c r="AB65" s="2"/>
    </row>
    <row r="66">
      <c r="A66" s="184">
        <v>85.0</v>
      </c>
      <c r="B66" s="2" t="s">
        <v>570</v>
      </c>
      <c r="C66" s="185" t="s">
        <v>571</v>
      </c>
      <c r="D66" s="186" t="s">
        <v>432</v>
      </c>
      <c r="E66" s="2" t="s">
        <v>443</v>
      </c>
      <c r="F66" s="197">
        <v>4.0</v>
      </c>
      <c r="G66" s="184">
        <v>25.0</v>
      </c>
      <c r="H66" s="4" t="s">
        <v>572</v>
      </c>
      <c r="I66" s="2"/>
      <c r="J66" s="2"/>
      <c r="K66" s="13" t="s">
        <v>49</v>
      </c>
      <c r="L66" s="2"/>
      <c r="M66" s="2"/>
      <c r="N66" s="2"/>
      <c r="O66" s="2"/>
      <c r="P66" s="2"/>
      <c r="Q66" s="2"/>
      <c r="R66" s="2"/>
      <c r="S66" s="2"/>
      <c r="T66" s="2"/>
      <c r="U66" s="2"/>
      <c r="V66" s="2"/>
      <c r="W66" s="2"/>
      <c r="X66" s="2"/>
      <c r="Y66" s="2"/>
      <c r="Z66" s="2"/>
      <c r="AA66" s="2"/>
      <c r="AB66" s="2"/>
    </row>
    <row r="67">
      <c r="A67" s="184">
        <v>5.0</v>
      </c>
      <c r="B67" s="2" t="s">
        <v>621</v>
      </c>
      <c r="C67" s="185" t="s">
        <v>482</v>
      </c>
      <c r="D67" s="186" t="s">
        <v>432</v>
      </c>
      <c r="E67" s="2" t="s">
        <v>440</v>
      </c>
      <c r="F67" s="195" t="s">
        <v>67</v>
      </c>
      <c r="G67" s="184">
        <v>50.0</v>
      </c>
      <c r="H67" s="4" t="s">
        <v>622</v>
      </c>
      <c r="I67" s="2" t="s">
        <v>484</v>
      </c>
      <c r="J67" s="2"/>
      <c r="K67" s="13" t="s">
        <v>49</v>
      </c>
      <c r="L67" s="2"/>
      <c r="M67" s="2"/>
      <c r="N67" s="2"/>
      <c r="O67" s="2"/>
      <c r="P67" s="2"/>
      <c r="Q67" s="2"/>
      <c r="R67" s="2"/>
      <c r="S67" s="2"/>
      <c r="T67" s="2"/>
      <c r="U67" s="2"/>
      <c r="V67" s="2"/>
      <c r="W67" s="2"/>
      <c r="X67" s="2"/>
      <c r="Y67" s="2"/>
      <c r="Z67" s="2"/>
      <c r="AA67" s="2"/>
      <c r="AB67" s="2"/>
    </row>
    <row r="68">
      <c r="A68" s="184">
        <v>96.0</v>
      </c>
      <c r="B68" s="2" t="s">
        <v>623</v>
      </c>
      <c r="C68" s="185" t="s">
        <v>624</v>
      </c>
      <c r="D68" s="186" t="s">
        <v>344</v>
      </c>
      <c r="E68" s="2" t="s">
        <v>115</v>
      </c>
      <c r="F68" s="197" t="s">
        <v>56</v>
      </c>
      <c r="G68" s="184">
        <v>40.0</v>
      </c>
      <c r="H68" s="2"/>
      <c r="I68" s="2"/>
      <c r="J68" s="186" t="s">
        <v>625</v>
      </c>
      <c r="K68" s="13" t="s">
        <v>49</v>
      </c>
      <c r="L68" s="2"/>
      <c r="M68" s="2"/>
      <c r="N68" s="2"/>
      <c r="O68" s="2"/>
      <c r="P68" s="2"/>
      <c r="Q68" s="2"/>
      <c r="R68" s="2"/>
      <c r="S68" s="2"/>
      <c r="T68" s="2"/>
      <c r="U68" s="2"/>
      <c r="V68" s="2"/>
      <c r="W68" s="2"/>
      <c r="X68" s="2"/>
      <c r="Y68" s="2"/>
      <c r="Z68" s="2"/>
      <c r="AA68" s="2"/>
      <c r="AB68" s="2"/>
    </row>
    <row r="69">
      <c r="A69" s="9">
        <v>95.0</v>
      </c>
      <c r="B69" s="9" t="s">
        <v>626</v>
      </c>
      <c r="C69" s="155" t="s">
        <v>627</v>
      </c>
      <c r="D69" s="9" t="s">
        <v>344</v>
      </c>
      <c r="E69" s="9" t="s">
        <v>115</v>
      </c>
      <c r="F69" s="198" t="s">
        <v>56</v>
      </c>
      <c r="G69" s="9">
        <v>40.0</v>
      </c>
      <c r="H69" s="4"/>
      <c r="I69" s="2"/>
      <c r="J69" s="17" t="s">
        <v>628</v>
      </c>
      <c r="K69" s="199" t="s">
        <v>49</v>
      </c>
    </row>
    <row r="70">
      <c r="A70" s="9">
        <v>100.0</v>
      </c>
      <c r="B70" s="9" t="s">
        <v>629</v>
      </c>
      <c r="C70" s="155" t="s">
        <v>630</v>
      </c>
      <c r="D70" s="9" t="s">
        <v>432</v>
      </c>
      <c r="E70" s="9" t="s">
        <v>443</v>
      </c>
      <c r="F70" s="198" t="s">
        <v>196</v>
      </c>
      <c r="G70" s="9">
        <v>20.0</v>
      </c>
      <c r="H70" s="4"/>
      <c r="I70" s="2"/>
      <c r="J70" s="2"/>
      <c r="K70" s="199" t="s">
        <v>49</v>
      </c>
    </row>
    <row r="71">
      <c r="A71" s="9">
        <v>102.0</v>
      </c>
      <c r="B71" s="9" t="s">
        <v>631</v>
      </c>
      <c r="C71" s="155" t="s">
        <v>632</v>
      </c>
      <c r="D71" s="9" t="s">
        <v>421</v>
      </c>
      <c r="E71" s="9" t="s">
        <v>115</v>
      </c>
      <c r="F71" s="198" t="s">
        <v>56</v>
      </c>
      <c r="G71" s="9">
        <v>30.0</v>
      </c>
      <c r="H71" s="177" t="s">
        <v>633</v>
      </c>
      <c r="I71" s="9" t="s">
        <v>634</v>
      </c>
      <c r="J71" s="2"/>
      <c r="K71" s="199" t="s">
        <v>49</v>
      </c>
    </row>
    <row r="72">
      <c r="A72" s="9">
        <v>94.0</v>
      </c>
      <c r="B72" s="9" t="s">
        <v>635</v>
      </c>
      <c r="C72" s="155" t="s">
        <v>636</v>
      </c>
      <c r="D72" s="9" t="s">
        <v>344</v>
      </c>
      <c r="E72" s="9" t="s">
        <v>115</v>
      </c>
      <c r="F72" s="198" t="s">
        <v>56</v>
      </c>
      <c r="G72" s="9">
        <v>40.0</v>
      </c>
      <c r="H72" s="4"/>
      <c r="I72" s="2"/>
      <c r="J72" s="17" t="s">
        <v>637</v>
      </c>
      <c r="K72" s="199" t="s">
        <v>49</v>
      </c>
      <c r="L72" s="201" t="s">
        <v>638</v>
      </c>
    </row>
    <row r="73">
      <c r="A73" s="9">
        <v>97.0</v>
      </c>
      <c r="B73" s="9" t="s">
        <v>639</v>
      </c>
      <c r="C73" s="155" t="s">
        <v>640</v>
      </c>
      <c r="D73" s="9" t="s">
        <v>344</v>
      </c>
      <c r="E73" s="9" t="s">
        <v>115</v>
      </c>
      <c r="F73" s="198" t="s">
        <v>56</v>
      </c>
      <c r="G73" s="9">
        <v>40.0</v>
      </c>
      <c r="H73" s="4"/>
      <c r="I73" s="2"/>
      <c r="J73" s="17" t="s">
        <v>641</v>
      </c>
      <c r="K73" s="199" t="s">
        <v>49</v>
      </c>
      <c r="L73" s="201" t="s">
        <v>642</v>
      </c>
    </row>
    <row r="74">
      <c r="A74" s="184">
        <v>5.0</v>
      </c>
      <c r="B74" s="202" t="s">
        <v>621</v>
      </c>
      <c r="C74" s="185" t="s">
        <v>482</v>
      </c>
      <c r="D74" s="186" t="s">
        <v>432</v>
      </c>
      <c r="E74" s="2" t="s">
        <v>440</v>
      </c>
      <c r="F74" s="198" t="s">
        <v>575</v>
      </c>
      <c r="G74" s="16">
        <v>40.0</v>
      </c>
      <c r="H74" s="4" t="s">
        <v>643</v>
      </c>
      <c r="I74" s="2"/>
      <c r="J74" s="9" t="s">
        <v>644</v>
      </c>
      <c r="K74" s="13" t="s">
        <v>49</v>
      </c>
      <c r="L74" s="9" t="s">
        <v>645</v>
      </c>
      <c r="M74" s="2"/>
      <c r="N74" s="2"/>
      <c r="O74" s="2"/>
      <c r="P74" s="2"/>
      <c r="Q74" s="2"/>
      <c r="R74" s="2"/>
      <c r="S74" s="2"/>
      <c r="T74" s="2"/>
      <c r="U74" s="2"/>
      <c r="V74" s="2"/>
      <c r="W74" s="2"/>
      <c r="X74" s="2"/>
      <c r="Y74" s="2"/>
      <c r="Z74" s="2"/>
      <c r="AA74" s="2"/>
    </row>
    <row r="75" ht="35.25" customHeight="1">
      <c r="A75" s="9">
        <v>88.0</v>
      </c>
      <c r="B75" s="9" t="s">
        <v>646</v>
      </c>
      <c r="C75" s="155" t="s">
        <v>647</v>
      </c>
      <c r="D75" s="9" t="s">
        <v>432</v>
      </c>
      <c r="E75" s="9" t="s">
        <v>440</v>
      </c>
      <c r="F75" s="198" t="s">
        <v>575</v>
      </c>
      <c r="G75" s="16">
        <v>50.0</v>
      </c>
      <c r="H75" s="11" t="s">
        <v>648</v>
      </c>
      <c r="I75" s="9" t="s">
        <v>649</v>
      </c>
      <c r="J75" s="2"/>
      <c r="K75" s="199" t="s">
        <v>49</v>
      </c>
      <c r="L75" s="201" t="s">
        <v>650</v>
      </c>
    </row>
    <row r="76" ht="15.75" customHeight="1">
      <c r="A76" s="9">
        <v>98.0</v>
      </c>
      <c r="B76" s="9" t="s">
        <v>651</v>
      </c>
      <c r="C76" s="155" t="s">
        <v>652</v>
      </c>
      <c r="D76" s="9" t="s">
        <v>344</v>
      </c>
      <c r="E76" s="9" t="s">
        <v>115</v>
      </c>
      <c r="F76" s="198" t="s">
        <v>575</v>
      </c>
      <c r="G76" s="9">
        <v>40.0</v>
      </c>
      <c r="H76" s="11" t="s">
        <v>653</v>
      </c>
      <c r="I76" s="9"/>
      <c r="J76" s="17" t="s">
        <v>654</v>
      </c>
      <c r="K76" s="17" t="s">
        <v>49</v>
      </c>
      <c r="L76" s="201" t="s">
        <v>655</v>
      </c>
    </row>
    <row r="77">
      <c r="A77" s="2"/>
      <c r="B77" s="2"/>
      <c r="C77" s="2"/>
      <c r="D77" s="2"/>
      <c r="E77" s="2"/>
      <c r="F77" s="2"/>
      <c r="G77" s="2"/>
      <c r="H77" s="4"/>
      <c r="I77" s="2"/>
      <c r="J77" s="2"/>
    </row>
    <row r="78">
      <c r="A78" s="2"/>
      <c r="B78" s="2"/>
      <c r="C78" s="2"/>
      <c r="D78" s="2"/>
      <c r="E78" s="2"/>
      <c r="F78" s="2"/>
      <c r="G78" s="2"/>
      <c r="H78" s="4"/>
      <c r="I78" s="2"/>
      <c r="J78" s="2"/>
    </row>
    <row r="79">
      <c r="A79" s="2"/>
      <c r="B79" s="2"/>
      <c r="C79" s="2"/>
      <c r="D79" s="2"/>
      <c r="E79" s="2"/>
      <c r="F79" s="2"/>
      <c r="G79" s="2"/>
      <c r="H79" s="4"/>
      <c r="I79" s="2"/>
      <c r="J79" s="2"/>
    </row>
    <row r="80">
      <c r="A80" s="2"/>
      <c r="B80" s="2"/>
      <c r="C80" s="2"/>
      <c r="D80" s="2"/>
      <c r="E80" s="2"/>
      <c r="F80" s="2"/>
      <c r="G80" s="2"/>
      <c r="H80" s="4"/>
      <c r="I80" s="2"/>
      <c r="J80" s="2"/>
    </row>
    <row r="81">
      <c r="A81" s="2"/>
      <c r="B81" s="2"/>
      <c r="C81" s="2"/>
      <c r="D81" s="2"/>
      <c r="E81" s="2"/>
      <c r="F81" s="2"/>
      <c r="G81" s="2"/>
      <c r="H81" s="4"/>
      <c r="I81" s="2"/>
      <c r="J81" s="2"/>
    </row>
    <row r="82">
      <c r="A82" s="2"/>
      <c r="B82" s="2"/>
      <c r="C82" s="2"/>
      <c r="D82" s="2"/>
      <c r="E82" s="2"/>
      <c r="F82" s="2"/>
      <c r="G82" s="2"/>
      <c r="H82" s="4"/>
      <c r="I82" s="2"/>
      <c r="J82" s="2"/>
    </row>
    <row r="83">
      <c r="A83" s="2"/>
      <c r="B83" s="2"/>
      <c r="C83" s="2"/>
      <c r="D83" s="2"/>
      <c r="E83" s="2"/>
      <c r="F83" s="2"/>
      <c r="G83" s="2"/>
      <c r="H83" s="4"/>
      <c r="I83" s="2"/>
      <c r="J83" s="2"/>
    </row>
    <row r="84">
      <c r="A84" s="2"/>
      <c r="B84" s="2"/>
      <c r="C84" s="2"/>
      <c r="D84" s="2"/>
      <c r="E84" s="2"/>
      <c r="F84" s="2"/>
      <c r="G84" s="2"/>
      <c r="H84" s="4"/>
      <c r="I84" s="2"/>
      <c r="J84" s="2"/>
    </row>
    <row r="85">
      <c r="A85" s="2"/>
      <c r="B85" s="2"/>
      <c r="C85" s="2"/>
      <c r="D85" s="2"/>
      <c r="E85" s="2"/>
      <c r="F85" s="2"/>
      <c r="G85" s="2"/>
      <c r="H85" s="4"/>
      <c r="I85" s="2"/>
      <c r="J85" s="2"/>
    </row>
    <row r="86">
      <c r="A86" s="2"/>
      <c r="B86" s="2"/>
      <c r="C86" s="2"/>
      <c r="D86" s="2"/>
      <c r="E86" s="2"/>
      <c r="F86" s="2"/>
      <c r="G86" s="2"/>
      <c r="H86" s="4"/>
      <c r="I86" s="2"/>
      <c r="J86" s="2"/>
    </row>
    <row r="87">
      <c r="A87" s="2"/>
      <c r="B87" s="2"/>
      <c r="C87" s="2"/>
      <c r="D87" s="2"/>
      <c r="E87" s="2"/>
      <c r="F87" s="2"/>
      <c r="G87" s="2"/>
      <c r="H87" s="4"/>
      <c r="I87" s="2"/>
      <c r="J87" s="2"/>
    </row>
    <row r="88">
      <c r="A88" s="2"/>
      <c r="B88" s="2"/>
      <c r="C88" s="2"/>
      <c r="D88" s="2"/>
      <c r="E88" s="2"/>
      <c r="F88" s="2"/>
      <c r="G88" s="2"/>
      <c r="H88" s="4"/>
      <c r="I88" s="2"/>
      <c r="J88" s="2"/>
    </row>
    <row r="89">
      <c r="A89" s="2"/>
      <c r="B89" s="2"/>
      <c r="C89" s="2"/>
      <c r="D89" s="2"/>
      <c r="E89" s="2"/>
      <c r="F89" s="2"/>
      <c r="G89" s="2"/>
      <c r="H89" s="4"/>
      <c r="I89" s="2"/>
      <c r="J89" s="2"/>
    </row>
    <row r="90">
      <c r="A90" s="2"/>
      <c r="B90" s="2"/>
      <c r="C90" s="2"/>
      <c r="D90" s="2"/>
      <c r="E90" s="2"/>
      <c r="F90" s="2"/>
      <c r="G90" s="2"/>
      <c r="H90" s="4"/>
      <c r="I90" s="2"/>
      <c r="J90" s="2"/>
    </row>
    <row r="91">
      <c r="A91" s="2"/>
      <c r="B91" s="2"/>
      <c r="C91" s="2"/>
      <c r="D91" s="2"/>
      <c r="E91" s="2"/>
      <c r="F91" s="2"/>
      <c r="G91" s="2"/>
      <c r="H91" s="4"/>
      <c r="I91" s="2"/>
      <c r="J91" s="2"/>
    </row>
    <row r="92">
      <c r="A92" s="2"/>
      <c r="B92" s="2"/>
      <c r="C92" s="2"/>
      <c r="D92" s="2"/>
      <c r="E92" s="2"/>
      <c r="F92" s="2"/>
      <c r="G92" s="2"/>
      <c r="H92" s="4"/>
      <c r="I92" s="2"/>
      <c r="J92" s="2"/>
    </row>
    <row r="93">
      <c r="A93" s="2"/>
      <c r="B93" s="2"/>
      <c r="C93" s="2"/>
      <c r="D93" s="2"/>
      <c r="E93" s="2"/>
      <c r="F93" s="2"/>
      <c r="G93" s="2"/>
      <c r="H93" s="4"/>
      <c r="I93" s="2"/>
      <c r="J93" s="2"/>
    </row>
    <row r="94">
      <c r="A94" s="2"/>
      <c r="B94" s="2"/>
      <c r="C94" s="2"/>
      <c r="D94" s="2"/>
      <c r="E94" s="2"/>
      <c r="F94" s="2"/>
      <c r="G94" s="2"/>
      <c r="H94" s="4"/>
      <c r="I94" s="2"/>
      <c r="J94" s="2"/>
    </row>
    <row r="95">
      <c r="A95" s="2"/>
      <c r="B95" s="2"/>
      <c r="C95" s="2"/>
      <c r="D95" s="2"/>
      <c r="E95" s="2"/>
      <c r="F95" s="2"/>
      <c r="G95" s="2"/>
      <c r="H95" s="4"/>
      <c r="I95" s="2"/>
      <c r="J95" s="2"/>
    </row>
    <row r="96">
      <c r="A96" s="2"/>
      <c r="B96" s="2"/>
      <c r="C96" s="2"/>
      <c r="D96" s="2"/>
      <c r="E96" s="2"/>
      <c r="F96" s="2"/>
      <c r="G96" s="2"/>
      <c r="H96" s="4"/>
      <c r="I96" s="2"/>
      <c r="J96" s="2"/>
    </row>
    <row r="97">
      <c r="A97" s="2"/>
      <c r="B97" s="2"/>
      <c r="C97" s="2"/>
      <c r="D97" s="2"/>
      <c r="E97" s="2"/>
      <c r="F97" s="2"/>
      <c r="G97" s="2"/>
      <c r="H97" s="4"/>
      <c r="I97" s="2"/>
      <c r="J97" s="2"/>
    </row>
    <row r="98">
      <c r="A98" s="2"/>
      <c r="B98" s="2"/>
      <c r="C98" s="2"/>
      <c r="D98" s="2"/>
      <c r="E98" s="2"/>
      <c r="F98" s="2"/>
      <c r="G98" s="2"/>
      <c r="H98" s="4"/>
      <c r="I98" s="2"/>
      <c r="J98" s="2"/>
    </row>
    <row r="99">
      <c r="A99" s="2"/>
      <c r="B99" s="2"/>
      <c r="C99" s="2"/>
      <c r="D99" s="2"/>
      <c r="E99" s="2"/>
      <c r="F99" s="2"/>
      <c r="G99" s="2"/>
      <c r="H99" s="4"/>
      <c r="I99" s="2"/>
      <c r="J99" s="2"/>
    </row>
    <row r="100">
      <c r="A100" s="2"/>
      <c r="B100" s="2"/>
      <c r="C100" s="2"/>
      <c r="D100" s="2"/>
      <c r="E100" s="2"/>
      <c r="F100" s="2"/>
      <c r="G100" s="2"/>
      <c r="H100" s="4"/>
      <c r="I100" s="2"/>
      <c r="J100" s="2"/>
    </row>
    <row r="101">
      <c r="A101" s="2"/>
      <c r="B101" s="2"/>
      <c r="C101" s="2"/>
      <c r="D101" s="2"/>
      <c r="E101" s="2"/>
      <c r="F101" s="2"/>
      <c r="G101" s="2"/>
      <c r="H101" s="4"/>
      <c r="I101" s="2"/>
      <c r="J101" s="2"/>
    </row>
    <row r="102">
      <c r="A102" s="2"/>
      <c r="B102" s="2"/>
      <c r="C102" s="2"/>
      <c r="D102" s="2"/>
      <c r="E102" s="2"/>
      <c r="F102" s="2"/>
      <c r="G102" s="2"/>
      <c r="H102" s="4"/>
      <c r="I102" s="2"/>
      <c r="J102" s="2"/>
    </row>
    <row r="103">
      <c r="A103" s="2"/>
      <c r="B103" s="2"/>
      <c r="C103" s="2"/>
      <c r="D103" s="2"/>
      <c r="E103" s="2"/>
      <c r="F103" s="2"/>
      <c r="G103" s="2"/>
      <c r="H103" s="4"/>
      <c r="I103" s="2"/>
      <c r="J103" s="2"/>
    </row>
    <row r="104">
      <c r="A104" s="2"/>
      <c r="B104" s="2"/>
      <c r="C104" s="2"/>
      <c r="D104" s="2"/>
      <c r="E104" s="2"/>
      <c r="F104" s="2"/>
      <c r="G104" s="2"/>
      <c r="H104" s="4"/>
      <c r="I104" s="2"/>
      <c r="J104" s="2"/>
    </row>
    <row r="105">
      <c r="A105" s="2"/>
      <c r="B105" s="2"/>
      <c r="C105" s="2"/>
      <c r="D105" s="2"/>
      <c r="E105" s="2"/>
      <c r="F105" s="2"/>
      <c r="G105" s="2"/>
      <c r="H105" s="4"/>
      <c r="I105" s="2"/>
      <c r="J105" s="2"/>
    </row>
    <row r="106">
      <c r="A106" s="2"/>
      <c r="B106" s="2"/>
      <c r="C106" s="2"/>
      <c r="D106" s="2"/>
      <c r="E106" s="2"/>
      <c r="F106" s="2"/>
      <c r="G106" s="2"/>
      <c r="H106" s="4"/>
      <c r="I106" s="2"/>
      <c r="J106" s="2"/>
    </row>
    <row r="107">
      <c r="A107" s="2"/>
      <c r="B107" s="2"/>
      <c r="C107" s="2"/>
      <c r="D107" s="2"/>
      <c r="E107" s="2"/>
      <c r="F107" s="2"/>
      <c r="G107" s="2"/>
      <c r="H107" s="4"/>
      <c r="I107" s="2"/>
      <c r="J107" s="2"/>
    </row>
    <row r="108">
      <c r="A108" s="2"/>
      <c r="B108" s="2"/>
      <c r="C108" s="2"/>
      <c r="D108" s="2"/>
      <c r="E108" s="2"/>
      <c r="F108" s="2"/>
      <c r="G108" s="2"/>
      <c r="H108" s="4"/>
      <c r="I108" s="2"/>
      <c r="J108" s="2"/>
    </row>
    <row r="109">
      <c r="A109" s="2"/>
      <c r="B109" s="2"/>
      <c r="C109" s="2"/>
      <c r="D109" s="2"/>
      <c r="E109" s="2"/>
      <c r="F109" s="2"/>
      <c r="G109" s="2"/>
      <c r="H109" s="4"/>
      <c r="I109" s="2"/>
      <c r="J109" s="2"/>
    </row>
    <row r="110">
      <c r="A110" s="2"/>
      <c r="B110" s="2"/>
      <c r="C110" s="2"/>
      <c r="D110" s="2"/>
      <c r="E110" s="2"/>
      <c r="F110" s="2"/>
      <c r="G110" s="2"/>
      <c r="H110" s="4"/>
      <c r="I110" s="2"/>
      <c r="J110" s="2"/>
    </row>
    <row r="111">
      <c r="A111" s="2"/>
      <c r="B111" s="2"/>
      <c r="C111" s="2"/>
      <c r="D111" s="2"/>
      <c r="E111" s="2"/>
      <c r="F111" s="2"/>
      <c r="G111" s="2"/>
      <c r="H111" s="4"/>
      <c r="I111" s="2"/>
      <c r="J111" s="2"/>
    </row>
    <row r="112">
      <c r="A112" s="2"/>
      <c r="B112" s="2"/>
      <c r="C112" s="2"/>
      <c r="D112" s="2"/>
      <c r="E112" s="2"/>
      <c r="F112" s="2"/>
      <c r="G112" s="2"/>
      <c r="H112" s="4"/>
      <c r="I112" s="2"/>
      <c r="J112" s="2"/>
    </row>
    <row r="113">
      <c r="A113" s="2"/>
      <c r="B113" s="2"/>
      <c r="C113" s="2"/>
      <c r="D113" s="2"/>
      <c r="E113" s="2"/>
      <c r="F113" s="2"/>
      <c r="G113" s="2"/>
      <c r="H113" s="4"/>
      <c r="I113" s="2"/>
      <c r="J113" s="2"/>
    </row>
    <row r="114">
      <c r="A114" s="2"/>
      <c r="B114" s="2"/>
      <c r="C114" s="2"/>
      <c r="D114" s="2"/>
      <c r="E114" s="2"/>
      <c r="F114" s="2"/>
      <c r="G114" s="2"/>
      <c r="H114" s="4"/>
      <c r="I114" s="2"/>
      <c r="J114" s="2"/>
    </row>
    <row r="115">
      <c r="A115" s="2"/>
      <c r="B115" s="2"/>
      <c r="C115" s="2"/>
      <c r="D115" s="2"/>
      <c r="E115" s="2"/>
      <c r="F115" s="2"/>
      <c r="G115" s="2"/>
      <c r="H115" s="4"/>
      <c r="I115" s="2"/>
      <c r="J115" s="2"/>
    </row>
    <row r="116">
      <c r="A116" s="2"/>
      <c r="B116" s="2"/>
      <c r="C116" s="2"/>
      <c r="D116" s="2"/>
      <c r="E116" s="2"/>
      <c r="F116" s="2"/>
      <c r="G116" s="2"/>
      <c r="H116" s="4"/>
      <c r="I116" s="2"/>
      <c r="J116" s="2"/>
    </row>
    <row r="117">
      <c r="A117" s="2"/>
      <c r="B117" s="2"/>
      <c r="C117" s="2"/>
      <c r="D117" s="2"/>
      <c r="E117" s="2"/>
      <c r="F117" s="2"/>
      <c r="G117" s="2"/>
      <c r="H117" s="4"/>
      <c r="I117" s="2"/>
      <c r="J117" s="2"/>
    </row>
    <row r="118">
      <c r="A118" s="2"/>
      <c r="B118" s="2"/>
      <c r="C118" s="2"/>
      <c r="D118" s="2"/>
      <c r="E118" s="2"/>
      <c r="F118" s="2"/>
      <c r="G118" s="2"/>
      <c r="H118" s="4"/>
      <c r="I118" s="2"/>
      <c r="J118" s="2"/>
    </row>
    <row r="119">
      <c r="A119" s="2"/>
      <c r="B119" s="2"/>
      <c r="C119" s="2"/>
      <c r="D119" s="2"/>
      <c r="E119" s="2"/>
      <c r="F119" s="2"/>
      <c r="G119" s="2"/>
      <c r="H119" s="4"/>
      <c r="I119" s="2"/>
      <c r="J119" s="2"/>
    </row>
    <row r="120">
      <c r="A120" s="2"/>
      <c r="B120" s="2"/>
      <c r="C120" s="2"/>
      <c r="D120" s="2"/>
      <c r="E120" s="2"/>
      <c r="F120" s="2"/>
      <c r="G120" s="2"/>
      <c r="H120" s="4"/>
      <c r="I120" s="2"/>
      <c r="J120" s="2"/>
    </row>
    <row r="121">
      <c r="A121" s="2"/>
      <c r="B121" s="2"/>
      <c r="C121" s="2"/>
      <c r="D121" s="2"/>
      <c r="E121" s="2"/>
      <c r="F121" s="2"/>
      <c r="G121" s="2"/>
      <c r="H121" s="4"/>
      <c r="I121" s="2"/>
      <c r="J121" s="2"/>
    </row>
    <row r="122">
      <c r="A122" s="2"/>
      <c r="B122" s="2"/>
      <c r="C122" s="2"/>
      <c r="D122" s="2"/>
      <c r="E122" s="2"/>
      <c r="F122" s="2"/>
      <c r="G122" s="2"/>
      <c r="H122" s="4"/>
      <c r="I122" s="2"/>
      <c r="J122" s="2"/>
    </row>
    <row r="123">
      <c r="A123" s="2"/>
      <c r="B123" s="2"/>
      <c r="C123" s="2"/>
      <c r="D123" s="2"/>
      <c r="E123" s="2"/>
      <c r="F123" s="2"/>
      <c r="G123" s="2"/>
      <c r="H123" s="4"/>
      <c r="I123" s="2"/>
      <c r="J123" s="2"/>
    </row>
    <row r="124">
      <c r="A124" s="2"/>
      <c r="B124" s="2"/>
      <c r="C124" s="2"/>
      <c r="D124" s="2"/>
      <c r="E124" s="2"/>
      <c r="F124" s="2"/>
      <c r="G124" s="2"/>
      <c r="H124" s="4"/>
      <c r="I124" s="2"/>
      <c r="J124" s="2"/>
    </row>
    <row r="125">
      <c r="A125" s="2"/>
      <c r="B125" s="2"/>
      <c r="C125" s="2"/>
      <c r="D125" s="2"/>
      <c r="E125" s="2"/>
      <c r="F125" s="2"/>
      <c r="G125" s="2"/>
      <c r="H125" s="4"/>
      <c r="I125" s="2"/>
      <c r="J125" s="2"/>
    </row>
    <row r="126">
      <c r="A126" s="2"/>
      <c r="B126" s="2"/>
      <c r="C126" s="2"/>
      <c r="D126" s="2"/>
      <c r="E126" s="2"/>
      <c r="F126" s="2"/>
      <c r="G126" s="2"/>
      <c r="H126" s="4"/>
      <c r="I126" s="2"/>
      <c r="J126" s="2"/>
    </row>
    <row r="127">
      <c r="A127" s="2"/>
      <c r="B127" s="2"/>
      <c r="C127" s="2"/>
      <c r="D127" s="2"/>
      <c r="E127" s="2"/>
      <c r="F127" s="2"/>
      <c r="G127" s="2"/>
      <c r="H127" s="4"/>
      <c r="I127" s="2"/>
      <c r="J127" s="2"/>
    </row>
    <row r="128">
      <c r="A128" s="2"/>
      <c r="B128" s="2"/>
      <c r="C128" s="2"/>
      <c r="D128" s="2"/>
      <c r="E128" s="2"/>
      <c r="F128" s="2"/>
      <c r="G128" s="2"/>
      <c r="H128" s="4"/>
      <c r="I128" s="2"/>
      <c r="J128" s="2"/>
    </row>
    <row r="129">
      <c r="A129" s="2"/>
      <c r="B129" s="2"/>
      <c r="C129" s="2"/>
      <c r="D129" s="2"/>
      <c r="E129" s="2"/>
      <c r="F129" s="2"/>
      <c r="G129" s="2"/>
      <c r="H129" s="4"/>
      <c r="I129" s="2"/>
      <c r="J129" s="2"/>
    </row>
    <row r="130">
      <c r="A130" s="2"/>
      <c r="B130" s="2"/>
      <c r="C130" s="2"/>
      <c r="D130" s="2"/>
      <c r="E130" s="2"/>
      <c r="F130" s="2"/>
      <c r="G130" s="2"/>
      <c r="H130" s="4"/>
      <c r="I130" s="2"/>
      <c r="J130" s="2"/>
    </row>
    <row r="131">
      <c r="A131" s="2"/>
      <c r="B131" s="2"/>
      <c r="C131" s="2"/>
      <c r="D131" s="2"/>
      <c r="E131" s="2"/>
      <c r="F131" s="2"/>
      <c r="G131" s="2"/>
      <c r="H131" s="4"/>
      <c r="I131" s="2"/>
      <c r="J131" s="2"/>
    </row>
    <row r="132">
      <c r="A132" s="2"/>
      <c r="B132" s="2"/>
      <c r="C132" s="2"/>
      <c r="D132" s="2"/>
      <c r="E132" s="2"/>
      <c r="F132" s="2"/>
      <c r="G132" s="2"/>
      <c r="H132" s="4"/>
      <c r="I132" s="2"/>
      <c r="J132" s="2"/>
    </row>
    <row r="133">
      <c r="A133" s="2"/>
      <c r="B133" s="2"/>
      <c r="C133" s="2"/>
      <c r="D133" s="2"/>
      <c r="E133" s="2"/>
      <c r="F133" s="2"/>
      <c r="G133" s="2"/>
      <c r="H133" s="4"/>
      <c r="I133" s="2"/>
      <c r="J133" s="2"/>
    </row>
    <row r="134">
      <c r="A134" s="2"/>
      <c r="B134" s="2"/>
      <c r="C134" s="2"/>
      <c r="D134" s="2"/>
      <c r="E134" s="2"/>
      <c r="F134" s="2"/>
      <c r="G134" s="2"/>
      <c r="H134" s="4"/>
      <c r="I134" s="2"/>
      <c r="J134" s="2"/>
    </row>
    <row r="135">
      <c r="A135" s="2"/>
      <c r="B135" s="2"/>
      <c r="C135" s="2"/>
      <c r="D135" s="2"/>
      <c r="E135" s="2"/>
      <c r="F135" s="2"/>
      <c r="G135" s="2"/>
      <c r="H135" s="4"/>
      <c r="I135" s="2"/>
      <c r="J135" s="2"/>
    </row>
    <row r="136">
      <c r="A136" s="2"/>
      <c r="B136" s="2"/>
      <c r="C136" s="2"/>
      <c r="D136" s="2"/>
      <c r="E136" s="2"/>
      <c r="F136" s="2"/>
      <c r="G136" s="2"/>
      <c r="H136" s="4"/>
      <c r="I136" s="2"/>
      <c r="J136" s="2"/>
    </row>
    <row r="137">
      <c r="A137" s="2"/>
      <c r="B137" s="2"/>
      <c r="C137" s="2"/>
      <c r="D137" s="2"/>
      <c r="E137" s="2"/>
      <c r="F137" s="2"/>
      <c r="G137" s="2"/>
      <c r="H137" s="4"/>
      <c r="I137" s="2"/>
      <c r="J137" s="2"/>
    </row>
    <row r="138">
      <c r="A138" s="2"/>
      <c r="B138" s="2"/>
      <c r="C138" s="2"/>
      <c r="D138" s="2"/>
      <c r="E138" s="2"/>
      <c r="F138" s="2"/>
      <c r="G138" s="2"/>
      <c r="H138" s="4"/>
      <c r="I138" s="2"/>
      <c r="J138" s="2"/>
    </row>
    <row r="139">
      <c r="A139" s="2"/>
      <c r="B139" s="2"/>
      <c r="C139" s="2"/>
      <c r="D139" s="2"/>
      <c r="E139" s="2"/>
      <c r="F139" s="2"/>
      <c r="G139" s="2"/>
      <c r="H139" s="4"/>
      <c r="I139" s="2"/>
      <c r="J139" s="2"/>
    </row>
    <row r="140">
      <c r="A140" s="2"/>
      <c r="B140" s="2"/>
      <c r="C140" s="2"/>
      <c r="D140" s="2"/>
      <c r="E140" s="2"/>
      <c r="F140" s="2"/>
      <c r="G140" s="2"/>
      <c r="H140" s="4"/>
      <c r="I140" s="2"/>
      <c r="J140" s="2"/>
    </row>
    <row r="141">
      <c r="A141" s="2"/>
      <c r="B141" s="2"/>
      <c r="C141" s="2"/>
      <c r="D141" s="2"/>
      <c r="E141" s="2"/>
      <c r="F141" s="2"/>
      <c r="G141" s="2"/>
      <c r="H141" s="4"/>
      <c r="I141" s="2"/>
      <c r="J141" s="2"/>
    </row>
    <row r="142">
      <c r="A142" s="2"/>
      <c r="B142" s="2"/>
      <c r="C142" s="2"/>
      <c r="D142" s="2"/>
      <c r="E142" s="2"/>
      <c r="F142" s="2"/>
      <c r="G142" s="2"/>
      <c r="H142" s="4"/>
      <c r="I142" s="2"/>
      <c r="J142" s="2"/>
    </row>
    <row r="143">
      <c r="A143" s="2"/>
      <c r="B143" s="2"/>
      <c r="C143" s="2"/>
      <c r="D143" s="2"/>
      <c r="E143" s="2"/>
      <c r="F143" s="2"/>
      <c r="G143" s="2"/>
      <c r="H143" s="4"/>
      <c r="I143" s="2"/>
      <c r="J143" s="2"/>
    </row>
    <row r="144">
      <c r="A144" s="2"/>
      <c r="B144" s="2"/>
      <c r="C144" s="2"/>
      <c r="D144" s="2"/>
      <c r="E144" s="2"/>
      <c r="F144" s="2"/>
      <c r="G144" s="2"/>
      <c r="H144" s="4"/>
      <c r="I144" s="2"/>
      <c r="J144" s="2"/>
    </row>
    <row r="145">
      <c r="A145" s="2"/>
      <c r="B145" s="2"/>
      <c r="C145" s="2"/>
      <c r="D145" s="2"/>
      <c r="E145" s="2"/>
      <c r="F145" s="2"/>
      <c r="G145" s="2"/>
      <c r="H145" s="4"/>
      <c r="I145" s="2"/>
      <c r="J145" s="2"/>
    </row>
    <row r="146">
      <c r="A146" s="2"/>
      <c r="B146" s="2"/>
      <c r="C146" s="2"/>
      <c r="D146" s="2"/>
      <c r="E146" s="2"/>
      <c r="F146" s="2"/>
      <c r="G146" s="2"/>
      <c r="H146" s="4"/>
      <c r="I146" s="2"/>
      <c r="J146" s="2"/>
    </row>
    <row r="147">
      <c r="A147" s="2"/>
      <c r="B147" s="2"/>
      <c r="C147" s="2"/>
      <c r="D147" s="2"/>
      <c r="E147" s="2"/>
      <c r="F147" s="2"/>
      <c r="G147" s="2"/>
      <c r="H147" s="4"/>
      <c r="I147" s="2"/>
      <c r="J147" s="2"/>
    </row>
    <row r="148">
      <c r="A148" s="2"/>
      <c r="B148" s="2"/>
      <c r="C148" s="2"/>
      <c r="D148" s="2"/>
      <c r="E148" s="2"/>
      <c r="F148" s="2"/>
      <c r="G148" s="2"/>
      <c r="H148" s="4"/>
      <c r="I148" s="2"/>
      <c r="J148" s="2"/>
    </row>
    <row r="149">
      <c r="A149" s="2"/>
      <c r="B149" s="2"/>
      <c r="C149" s="2"/>
      <c r="D149" s="2"/>
      <c r="E149" s="2"/>
      <c r="F149" s="2"/>
      <c r="G149" s="2"/>
      <c r="H149" s="4"/>
      <c r="I149" s="2"/>
      <c r="J149" s="2"/>
    </row>
    <row r="150">
      <c r="A150" s="2"/>
      <c r="B150" s="2"/>
      <c r="C150" s="2"/>
      <c r="D150" s="2"/>
      <c r="E150" s="2"/>
      <c r="F150" s="2"/>
      <c r="G150" s="2"/>
      <c r="H150" s="4"/>
      <c r="I150" s="2"/>
      <c r="J150" s="2"/>
    </row>
    <row r="151">
      <c r="A151" s="2"/>
      <c r="B151" s="2"/>
      <c r="C151" s="2"/>
      <c r="D151" s="2"/>
      <c r="E151" s="2"/>
      <c r="F151" s="2"/>
      <c r="G151" s="2"/>
      <c r="H151" s="4"/>
      <c r="I151" s="2"/>
      <c r="J151" s="2"/>
    </row>
    <row r="152">
      <c r="A152" s="2"/>
      <c r="B152" s="2"/>
      <c r="C152" s="2"/>
      <c r="D152" s="2"/>
      <c r="E152" s="2"/>
      <c r="F152" s="2"/>
      <c r="G152" s="2"/>
      <c r="H152" s="4"/>
      <c r="I152" s="2"/>
      <c r="J152" s="2"/>
    </row>
    <row r="153">
      <c r="A153" s="2"/>
      <c r="B153" s="2"/>
      <c r="C153" s="2"/>
      <c r="D153" s="2"/>
      <c r="E153" s="2"/>
      <c r="F153" s="2"/>
      <c r="G153" s="2"/>
      <c r="H153" s="4"/>
      <c r="I153" s="2"/>
      <c r="J153" s="2"/>
    </row>
    <row r="154">
      <c r="A154" s="2"/>
      <c r="B154" s="2"/>
      <c r="C154" s="2"/>
      <c r="D154" s="2"/>
      <c r="E154" s="2"/>
      <c r="F154" s="2"/>
      <c r="G154" s="2"/>
      <c r="H154" s="4"/>
      <c r="I154" s="2"/>
      <c r="J154" s="2"/>
    </row>
    <row r="155">
      <c r="A155" s="2"/>
      <c r="B155" s="2"/>
      <c r="C155" s="2"/>
      <c r="D155" s="2"/>
      <c r="E155" s="2"/>
      <c r="F155" s="2"/>
      <c r="G155" s="2"/>
      <c r="H155" s="4"/>
      <c r="I155" s="2"/>
      <c r="J155" s="2"/>
    </row>
    <row r="156">
      <c r="A156" s="2"/>
      <c r="B156" s="2"/>
      <c r="C156" s="2"/>
      <c r="D156" s="2"/>
      <c r="E156" s="2"/>
      <c r="F156" s="2"/>
      <c r="G156" s="2"/>
      <c r="H156" s="4"/>
      <c r="I156" s="2"/>
      <c r="J156" s="2"/>
    </row>
    <row r="157">
      <c r="A157" s="2"/>
      <c r="B157" s="2"/>
      <c r="C157" s="2"/>
      <c r="D157" s="2"/>
      <c r="E157" s="2"/>
      <c r="F157" s="2"/>
      <c r="G157" s="2"/>
      <c r="H157" s="4"/>
      <c r="I157" s="2"/>
      <c r="J157" s="2"/>
    </row>
    <row r="158">
      <c r="A158" s="2"/>
      <c r="B158" s="2"/>
      <c r="C158" s="2"/>
      <c r="D158" s="2"/>
      <c r="E158" s="2"/>
      <c r="F158" s="2"/>
      <c r="G158" s="2"/>
      <c r="H158" s="4"/>
      <c r="I158" s="2"/>
      <c r="J158" s="2"/>
    </row>
    <row r="159">
      <c r="A159" s="2"/>
      <c r="B159" s="2"/>
      <c r="C159" s="2"/>
      <c r="D159" s="2"/>
      <c r="E159" s="2"/>
      <c r="F159" s="2"/>
      <c r="G159" s="2"/>
      <c r="H159" s="4"/>
      <c r="I159" s="2"/>
      <c r="J159" s="2"/>
    </row>
    <row r="160">
      <c r="A160" s="2"/>
      <c r="B160" s="2"/>
      <c r="C160" s="2"/>
      <c r="D160" s="2"/>
      <c r="E160" s="2"/>
      <c r="F160" s="2"/>
      <c r="G160" s="2"/>
      <c r="H160" s="4"/>
      <c r="I160" s="2"/>
      <c r="J160" s="2"/>
    </row>
    <row r="161">
      <c r="A161" s="2"/>
      <c r="B161" s="2"/>
      <c r="C161" s="2"/>
      <c r="D161" s="2"/>
      <c r="E161" s="2"/>
      <c r="F161" s="2"/>
      <c r="G161" s="2"/>
      <c r="H161" s="4"/>
      <c r="I161" s="2"/>
      <c r="J161" s="2"/>
    </row>
    <row r="162">
      <c r="A162" s="2"/>
      <c r="B162" s="2"/>
      <c r="C162" s="2"/>
      <c r="D162" s="2"/>
      <c r="E162" s="2"/>
      <c r="F162" s="2"/>
      <c r="G162" s="2"/>
      <c r="H162" s="4"/>
      <c r="I162" s="2"/>
      <c r="J162" s="2"/>
    </row>
    <row r="163">
      <c r="A163" s="2"/>
      <c r="B163" s="2"/>
      <c r="C163" s="2"/>
      <c r="D163" s="2"/>
      <c r="E163" s="2"/>
      <c r="F163" s="2"/>
      <c r="G163" s="2"/>
      <c r="H163" s="4"/>
      <c r="I163" s="2"/>
      <c r="J163" s="2"/>
    </row>
    <row r="164">
      <c r="A164" s="2"/>
      <c r="B164" s="2"/>
      <c r="C164" s="2"/>
      <c r="D164" s="2"/>
      <c r="E164" s="2"/>
      <c r="F164" s="2"/>
      <c r="G164" s="2"/>
      <c r="H164" s="4"/>
      <c r="I164" s="2"/>
      <c r="J164" s="2"/>
    </row>
    <row r="165">
      <c r="A165" s="2"/>
      <c r="B165" s="2"/>
      <c r="C165" s="2"/>
      <c r="D165" s="2"/>
      <c r="E165" s="2"/>
      <c r="F165" s="2"/>
      <c r="G165" s="2"/>
      <c r="H165" s="4"/>
      <c r="I165" s="2"/>
      <c r="J165" s="2"/>
    </row>
    <row r="166">
      <c r="A166" s="2"/>
      <c r="B166" s="2"/>
      <c r="C166" s="2"/>
      <c r="D166" s="2"/>
      <c r="E166" s="2"/>
      <c r="F166" s="2"/>
      <c r="G166" s="2"/>
      <c r="H166" s="4"/>
      <c r="I166" s="2"/>
      <c r="J166" s="2"/>
    </row>
    <row r="167">
      <c r="A167" s="2"/>
      <c r="B167" s="2"/>
      <c r="C167" s="2"/>
      <c r="D167" s="2"/>
      <c r="E167" s="2"/>
      <c r="F167" s="2"/>
      <c r="G167" s="2"/>
      <c r="H167" s="4"/>
      <c r="I167" s="2"/>
      <c r="J167" s="2"/>
    </row>
    <row r="168">
      <c r="A168" s="2"/>
      <c r="B168" s="2"/>
      <c r="C168" s="2"/>
      <c r="D168" s="2"/>
      <c r="E168" s="2"/>
      <c r="F168" s="2"/>
      <c r="G168" s="2"/>
      <c r="H168" s="4"/>
      <c r="I168" s="2"/>
      <c r="J168" s="2"/>
    </row>
    <row r="169">
      <c r="A169" s="2"/>
      <c r="B169" s="2"/>
      <c r="C169" s="2"/>
      <c r="D169" s="2"/>
      <c r="E169" s="2"/>
      <c r="F169" s="2"/>
      <c r="G169" s="2"/>
      <c r="H169" s="4"/>
      <c r="I169" s="2"/>
      <c r="J169" s="2"/>
    </row>
    <row r="170">
      <c r="A170" s="2"/>
      <c r="B170" s="2"/>
      <c r="C170" s="2"/>
      <c r="D170" s="2"/>
      <c r="E170" s="2"/>
      <c r="F170" s="2"/>
      <c r="G170" s="2"/>
      <c r="H170" s="4"/>
      <c r="I170" s="2"/>
      <c r="J170" s="2"/>
    </row>
    <row r="171">
      <c r="A171" s="2"/>
      <c r="B171" s="2"/>
      <c r="C171" s="2"/>
      <c r="D171" s="2"/>
      <c r="E171" s="2"/>
      <c r="F171" s="2"/>
      <c r="G171" s="2"/>
      <c r="H171" s="4"/>
      <c r="I171" s="2"/>
      <c r="J171" s="2"/>
    </row>
    <row r="172">
      <c r="A172" s="2"/>
      <c r="B172" s="2"/>
      <c r="C172" s="2"/>
      <c r="D172" s="2"/>
      <c r="E172" s="2"/>
      <c r="F172" s="2"/>
      <c r="G172" s="2"/>
      <c r="H172" s="4"/>
      <c r="I172" s="2"/>
      <c r="J172" s="2"/>
    </row>
    <row r="173">
      <c r="A173" s="2"/>
      <c r="B173" s="2"/>
      <c r="C173" s="2"/>
      <c r="D173" s="2"/>
      <c r="E173" s="2"/>
      <c r="F173" s="2"/>
      <c r="G173" s="2"/>
      <c r="H173" s="4"/>
      <c r="I173" s="2"/>
      <c r="J173" s="2"/>
    </row>
    <row r="174">
      <c r="A174" s="2"/>
      <c r="B174" s="2"/>
      <c r="C174" s="2"/>
      <c r="D174" s="2"/>
      <c r="E174" s="2"/>
      <c r="F174" s="2"/>
      <c r="G174" s="2"/>
      <c r="H174" s="4"/>
      <c r="I174" s="2"/>
      <c r="J174" s="2"/>
    </row>
    <row r="175">
      <c r="A175" s="2"/>
      <c r="B175" s="2"/>
      <c r="C175" s="2"/>
      <c r="D175" s="2"/>
      <c r="E175" s="2"/>
      <c r="F175" s="2"/>
      <c r="G175" s="2"/>
      <c r="H175" s="4"/>
      <c r="I175" s="2"/>
      <c r="J175" s="2"/>
    </row>
    <row r="176">
      <c r="A176" s="2"/>
      <c r="B176" s="2"/>
      <c r="C176" s="2"/>
      <c r="D176" s="2"/>
      <c r="E176" s="2"/>
      <c r="F176" s="2"/>
      <c r="G176" s="2"/>
      <c r="H176" s="4"/>
      <c r="I176" s="2"/>
      <c r="J176" s="2"/>
    </row>
    <row r="177">
      <c r="A177" s="2"/>
      <c r="B177" s="2"/>
      <c r="C177" s="2"/>
      <c r="D177" s="2"/>
      <c r="E177" s="2"/>
      <c r="F177" s="2"/>
      <c r="G177" s="2"/>
      <c r="H177" s="4"/>
      <c r="I177" s="2"/>
      <c r="J177" s="2"/>
    </row>
    <row r="178">
      <c r="A178" s="2"/>
      <c r="B178" s="2"/>
      <c r="C178" s="2"/>
      <c r="D178" s="2"/>
      <c r="E178" s="2"/>
      <c r="F178" s="2"/>
      <c r="G178" s="2"/>
      <c r="H178" s="4"/>
      <c r="I178" s="2"/>
      <c r="J178" s="2"/>
    </row>
    <row r="179">
      <c r="A179" s="2"/>
      <c r="B179" s="2"/>
      <c r="C179" s="2"/>
      <c r="D179" s="2"/>
      <c r="E179" s="2"/>
      <c r="F179" s="2"/>
      <c r="G179" s="2"/>
      <c r="H179" s="4"/>
      <c r="I179" s="2"/>
      <c r="J179" s="2"/>
    </row>
    <row r="180">
      <c r="A180" s="2"/>
      <c r="B180" s="2"/>
      <c r="C180" s="2"/>
      <c r="D180" s="2"/>
      <c r="E180" s="2"/>
      <c r="F180" s="2"/>
      <c r="G180" s="2"/>
      <c r="H180" s="4"/>
      <c r="I180" s="2"/>
      <c r="J180" s="2"/>
    </row>
    <row r="181">
      <c r="A181" s="2"/>
      <c r="B181" s="2"/>
      <c r="C181" s="2"/>
      <c r="D181" s="2"/>
      <c r="E181" s="2"/>
      <c r="F181" s="2"/>
      <c r="G181" s="2"/>
      <c r="H181" s="4"/>
      <c r="I181" s="2"/>
      <c r="J181" s="2"/>
    </row>
    <row r="182">
      <c r="A182" s="2"/>
      <c r="B182" s="2"/>
      <c r="C182" s="2"/>
      <c r="D182" s="2"/>
      <c r="E182" s="2"/>
      <c r="F182" s="2"/>
      <c r="G182" s="2"/>
      <c r="H182" s="4"/>
      <c r="I182" s="2"/>
      <c r="J182" s="2"/>
    </row>
    <row r="183">
      <c r="A183" s="2"/>
      <c r="B183" s="2"/>
      <c r="C183" s="2"/>
      <c r="D183" s="2"/>
      <c r="E183" s="2"/>
      <c r="F183" s="2"/>
      <c r="G183" s="2"/>
      <c r="H183" s="4"/>
      <c r="I183" s="2"/>
      <c r="J183" s="2"/>
    </row>
    <row r="184">
      <c r="A184" s="2"/>
      <c r="B184" s="2"/>
      <c r="C184" s="2"/>
      <c r="D184" s="2"/>
      <c r="E184" s="2"/>
      <c r="F184" s="2"/>
      <c r="G184" s="2"/>
      <c r="H184" s="4"/>
      <c r="I184" s="2"/>
      <c r="J184" s="2"/>
    </row>
    <row r="185">
      <c r="A185" s="2"/>
      <c r="B185" s="2"/>
      <c r="C185" s="2"/>
      <c r="D185" s="2"/>
      <c r="E185" s="2"/>
      <c r="F185" s="2"/>
      <c r="G185" s="2"/>
      <c r="H185" s="4"/>
      <c r="I185" s="2"/>
      <c r="J185" s="2"/>
    </row>
    <row r="186">
      <c r="A186" s="2"/>
      <c r="B186" s="2"/>
      <c r="C186" s="2"/>
      <c r="D186" s="2"/>
      <c r="E186" s="2"/>
      <c r="F186" s="2"/>
      <c r="G186" s="2"/>
      <c r="H186" s="4"/>
      <c r="I186" s="2"/>
      <c r="J186" s="2"/>
    </row>
    <row r="187">
      <c r="A187" s="2"/>
      <c r="B187" s="2"/>
      <c r="C187" s="2"/>
      <c r="D187" s="2"/>
      <c r="E187" s="2"/>
      <c r="F187" s="2"/>
      <c r="G187" s="2"/>
      <c r="H187" s="4"/>
      <c r="I187" s="2"/>
      <c r="J187" s="2"/>
    </row>
    <row r="188">
      <c r="A188" s="2"/>
      <c r="B188" s="2"/>
      <c r="C188" s="2"/>
      <c r="D188" s="2"/>
      <c r="E188" s="2"/>
      <c r="F188" s="2"/>
      <c r="G188" s="2"/>
      <c r="H188" s="4"/>
      <c r="I188" s="2"/>
      <c r="J188" s="2"/>
    </row>
    <row r="189">
      <c r="A189" s="2"/>
      <c r="B189" s="2"/>
      <c r="C189" s="2"/>
      <c r="D189" s="2"/>
      <c r="E189" s="2"/>
      <c r="F189" s="2"/>
      <c r="G189" s="2"/>
      <c r="H189" s="4"/>
      <c r="I189" s="2"/>
      <c r="J189" s="2"/>
    </row>
    <row r="190">
      <c r="A190" s="2"/>
      <c r="B190" s="2"/>
      <c r="C190" s="2"/>
      <c r="D190" s="2"/>
      <c r="E190" s="2"/>
      <c r="F190" s="2"/>
      <c r="G190" s="2"/>
      <c r="H190" s="4"/>
      <c r="I190" s="2"/>
      <c r="J190" s="2"/>
    </row>
    <row r="191">
      <c r="A191" s="2"/>
      <c r="B191" s="2"/>
      <c r="C191" s="2"/>
      <c r="D191" s="2"/>
      <c r="E191" s="2"/>
      <c r="F191" s="2"/>
      <c r="G191" s="2"/>
      <c r="H191" s="4"/>
      <c r="I191" s="2"/>
      <c r="J191" s="2"/>
    </row>
    <row r="192">
      <c r="A192" s="2"/>
      <c r="B192" s="2"/>
      <c r="C192" s="2"/>
      <c r="D192" s="2"/>
      <c r="E192" s="2"/>
      <c r="F192" s="2"/>
      <c r="G192" s="2"/>
      <c r="H192" s="4"/>
      <c r="I192" s="2"/>
      <c r="J192" s="2"/>
    </row>
    <row r="193">
      <c r="A193" s="2"/>
      <c r="B193" s="2"/>
      <c r="C193" s="2"/>
      <c r="D193" s="2"/>
      <c r="E193" s="2"/>
      <c r="F193" s="2"/>
      <c r="G193" s="2"/>
      <c r="H193" s="4"/>
      <c r="I193" s="2"/>
      <c r="J193" s="2"/>
    </row>
    <row r="194">
      <c r="A194" s="2"/>
      <c r="B194" s="2"/>
      <c r="C194" s="2"/>
      <c r="D194" s="2"/>
      <c r="E194" s="2"/>
      <c r="F194" s="2"/>
      <c r="G194" s="2"/>
      <c r="H194" s="4"/>
      <c r="I194" s="2"/>
      <c r="J194" s="2"/>
    </row>
    <row r="195">
      <c r="A195" s="2"/>
      <c r="B195" s="2"/>
      <c r="C195" s="2"/>
      <c r="D195" s="2"/>
      <c r="E195" s="2"/>
      <c r="F195" s="2"/>
      <c r="G195" s="2"/>
      <c r="H195" s="4"/>
      <c r="I195" s="2"/>
      <c r="J195" s="2"/>
    </row>
    <row r="196">
      <c r="A196" s="2"/>
      <c r="B196" s="2"/>
      <c r="C196" s="2"/>
      <c r="D196" s="2"/>
      <c r="E196" s="2"/>
      <c r="F196" s="2"/>
      <c r="G196" s="2"/>
      <c r="H196" s="4"/>
      <c r="I196" s="2"/>
      <c r="J196" s="2"/>
    </row>
    <row r="197">
      <c r="A197" s="2"/>
      <c r="B197" s="2"/>
      <c r="C197" s="2"/>
      <c r="D197" s="2"/>
      <c r="E197" s="2"/>
      <c r="F197" s="2"/>
      <c r="G197" s="2"/>
      <c r="H197" s="4"/>
      <c r="I197" s="2"/>
      <c r="J197" s="2"/>
    </row>
    <row r="198">
      <c r="A198" s="2"/>
      <c r="B198" s="2"/>
      <c r="C198" s="2"/>
      <c r="D198" s="2"/>
      <c r="E198" s="2"/>
      <c r="F198" s="2"/>
      <c r="G198" s="2"/>
      <c r="H198" s="4"/>
      <c r="I198" s="2"/>
      <c r="J198" s="2"/>
    </row>
    <row r="199">
      <c r="A199" s="2"/>
      <c r="B199" s="2"/>
      <c r="C199" s="2"/>
      <c r="D199" s="2"/>
      <c r="E199" s="2"/>
      <c r="F199" s="2"/>
      <c r="G199" s="2"/>
      <c r="H199" s="4"/>
      <c r="I199" s="2"/>
      <c r="J199" s="2"/>
    </row>
    <row r="200">
      <c r="A200" s="2"/>
      <c r="B200" s="2"/>
      <c r="C200" s="2"/>
      <c r="D200" s="2"/>
      <c r="E200" s="2"/>
      <c r="F200" s="2"/>
      <c r="G200" s="2"/>
      <c r="H200" s="4"/>
      <c r="I200" s="2"/>
      <c r="J200" s="2"/>
    </row>
    <row r="201">
      <c r="A201" s="2"/>
      <c r="B201" s="2"/>
      <c r="C201" s="2"/>
      <c r="D201" s="2"/>
      <c r="E201" s="2"/>
      <c r="F201" s="2"/>
      <c r="G201" s="2"/>
      <c r="H201" s="4"/>
      <c r="I201" s="2"/>
      <c r="J201" s="2"/>
    </row>
    <row r="202">
      <c r="A202" s="2"/>
      <c r="B202" s="2"/>
      <c r="C202" s="2"/>
      <c r="D202" s="2"/>
      <c r="E202" s="2"/>
      <c r="F202" s="2"/>
      <c r="G202" s="2"/>
      <c r="H202" s="4"/>
      <c r="I202" s="2"/>
      <c r="J202" s="2"/>
    </row>
    <row r="203">
      <c r="A203" s="2"/>
      <c r="B203" s="2"/>
      <c r="C203" s="2"/>
      <c r="D203" s="2"/>
      <c r="E203" s="2"/>
      <c r="F203" s="2"/>
      <c r="G203" s="2"/>
      <c r="H203" s="4"/>
      <c r="I203" s="2"/>
      <c r="J203" s="2"/>
    </row>
    <row r="204">
      <c r="A204" s="2"/>
      <c r="B204" s="2"/>
      <c r="C204" s="2"/>
      <c r="D204" s="2"/>
      <c r="E204" s="2"/>
      <c r="F204" s="2"/>
      <c r="G204" s="2"/>
      <c r="H204" s="4"/>
      <c r="I204" s="2"/>
      <c r="J204" s="2"/>
    </row>
    <row r="205">
      <c r="A205" s="2"/>
      <c r="B205" s="2"/>
      <c r="C205" s="2"/>
      <c r="D205" s="2"/>
      <c r="E205" s="2"/>
      <c r="F205" s="2"/>
      <c r="G205" s="2"/>
      <c r="H205" s="4"/>
      <c r="I205" s="2"/>
      <c r="J205" s="2"/>
    </row>
    <row r="206">
      <c r="A206" s="2"/>
      <c r="B206" s="2"/>
      <c r="C206" s="2"/>
      <c r="D206" s="2"/>
      <c r="E206" s="2"/>
      <c r="F206" s="2"/>
      <c r="G206" s="2"/>
      <c r="H206" s="4"/>
      <c r="I206" s="2"/>
      <c r="J206" s="2"/>
    </row>
    <row r="207">
      <c r="A207" s="2"/>
      <c r="B207" s="2"/>
      <c r="C207" s="2"/>
      <c r="D207" s="2"/>
      <c r="E207" s="2"/>
      <c r="F207" s="2"/>
      <c r="G207" s="2"/>
      <c r="H207" s="4"/>
      <c r="I207" s="2"/>
      <c r="J207" s="2"/>
    </row>
    <row r="208">
      <c r="A208" s="2"/>
      <c r="B208" s="2"/>
      <c r="C208" s="2"/>
      <c r="D208" s="2"/>
      <c r="E208" s="2"/>
      <c r="F208" s="2"/>
      <c r="G208" s="2"/>
      <c r="H208" s="4"/>
      <c r="I208" s="2"/>
      <c r="J208" s="2"/>
    </row>
    <row r="209">
      <c r="A209" s="2"/>
      <c r="B209" s="2"/>
      <c r="C209" s="2"/>
      <c r="D209" s="2"/>
      <c r="E209" s="2"/>
      <c r="F209" s="2"/>
      <c r="G209" s="2"/>
      <c r="H209" s="4"/>
      <c r="I209" s="2"/>
      <c r="J209" s="2"/>
    </row>
    <row r="210">
      <c r="A210" s="2"/>
      <c r="B210" s="2"/>
      <c r="C210" s="2"/>
      <c r="D210" s="2"/>
      <c r="E210" s="2"/>
      <c r="F210" s="2"/>
      <c r="G210" s="2"/>
      <c r="H210" s="4"/>
      <c r="I210" s="2"/>
      <c r="J210" s="2"/>
    </row>
    <row r="211">
      <c r="A211" s="2"/>
      <c r="B211" s="2"/>
      <c r="C211" s="2"/>
      <c r="D211" s="2"/>
      <c r="E211" s="2"/>
      <c r="F211" s="2"/>
      <c r="G211" s="2"/>
      <c r="H211" s="4"/>
      <c r="I211" s="2"/>
      <c r="J211" s="2"/>
    </row>
    <row r="212">
      <c r="A212" s="2"/>
      <c r="B212" s="2"/>
      <c r="C212" s="2"/>
      <c r="D212" s="2"/>
      <c r="E212" s="2"/>
      <c r="F212" s="2"/>
      <c r="G212" s="2"/>
      <c r="H212" s="4"/>
      <c r="I212" s="2"/>
      <c r="J212" s="2"/>
    </row>
    <row r="213">
      <c r="A213" s="2"/>
      <c r="B213" s="2"/>
      <c r="C213" s="2"/>
      <c r="D213" s="2"/>
      <c r="E213" s="2"/>
      <c r="F213" s="2"/>
      <c r="G213" s="2"/>
      <c r="H213" s="4"/>
      <c r="I213" s="2"/>
      <c r="J213" s="2"/>
    </row>
    <row r="214">
      <c r="A214" s="2"/>
      <c r="B214" s="2"/>
      <c r="C214" s="2"/>
      <c r="D214" s="2"/>
      <c r="E214" s="2"/>
      <c r="F214" s="2"/>
      <c r="G214" s="2"/>
      <c r="H214" s="4"/>
      <c r="I214" s="2"/>
      <c r="J214" s="2"/>
    </row>
    <row r="215">
      <c r="A215" s="2"/>
      <c r="B215" s="2"/>
      <c r="C215" s="2"/>
      <c r="D215" s="2"/>
      <c r="E215" s="2"/>
      <c r="F215" s="2"/>
      <c r="G215" s="2"/>
      <c r="H215" s="4"/>
      <c r="I215" s="2"/>
      <c r="J215" s="2"/>
    </row>
    <row r="216">
      <c r="A216" s="2"/>
      <c r="B216" s="2"/>
      <c r="C216" s="2"/>
      <c r="D216" s="2"/>
      <c r="E216" s="2"/>
      <c r="F216" s="2"/>
      <c r="G216" s="2"/>
      <c r="H216" s="4"/>
      <c r="I216" s="2"/>
      <c r="J216" s="2"/>
    </row>
    <row r="217">
      <c r="A217" s="2"/>
      <c r="B217" s="2"/>
      <c r="C217" s="2"/>
      <c r="D217" s="2"/>
      <c r="E217" s="2"/>
      <c r="F217" s="2"/>
      <c r="G217" s="2"/>
      <c r="H217" s="4"/>
      <c r="I217" s="2"/>
      <c r="J217" s="2"/>
    </row>
    <row r="218">
      <c r="A218" s="2"/>
      <c r="B218" s="2"/>
      <c r="C218" s="2"/>
      <c r="D218" s="2"/>
      <c r="E218" s="2"/>
      <c r="F218" s="2"/>
      <c r="G218" s="2"/>
      <c r="H218" s="4"/>
      <c r="I218" s="2"/>
      <c r="J218" s="2"/>
    </row>
    <row r="219">
      <c r="A219" s="2"/>
      <c r="B219" s="2"/>
      <c r="C219" s="2"/>
      <c r="D219" s="2"/>
      <c r="E219" s="2"/>
      <c r="F219" s="2"/>
      <c r="G219" s="2"/>
      <c r="H219" s="4"/>
      <c r="I219" s="2"/>
      <c r="J219" s="2"/>
    </row>
    <row r="220">
      <c r="A220" s="2"/>
      <c r="B220" s="2"/>
      <c r="C220" s="2"/>
      <c r="D220" s="2"/>
      <c r="E220" s="2"/>
      <c r="F220" s="2"/>
      <c r="G220" s="2"/>
      <c r="H220" s="4"/>
      <c r="I220" s="2"/>
      <c r="J220" s="2"/>
    </row>
    <row r="221">
      <c r="A221" s="2"/>
      <c r="B221" s="2"/>
      <c r="C221" s="2"/>
      <c r="D221" s="2"/>
      <c r="E221" s="2"/>
      <c r="F221" s="2"/>
      <c r="G221" s="2"/>
      <c r="H221" s="4"/>
      <c r="I221" s="2"/>
      <c r="J221" s="2"/>
    </row>
    <row r="222">
      <c r="A222" s="2"/>
      <c r="B222" s="2"/>
      <c r="C222" s="2"/>
      <c r="D222" s="2"/>
      <c r="E222" s="2"/>
      <c r="F222" s="2"/>
      <c r="G222" s="2"/>
      <c r="H222" s="4"/>
      <c r="I222" s="2"/>
      <c r="J222" s="2"/>
    </row>
    <row r="223">
      <c r="A223" s="2"/>
      <c r="B223" s="2"/>
      <c r="C223" s="2"/>
      <c r="D223" s="2"/>
      <c r="E223" s="2"/>
      <c r="F223" s="2"/>
      <c r="G223" s="2"/>
      <c r="H223" s="4"/>
      <c r="I223" s="2"/>
      <c r="J223" s="2"/>
    </row>
    <row r="224">
      <c r="A224" s="2"/>
      <c r="B224" s="2"/>
      <c r="C224" s="2"/>
      <c r="D224" s="2"/>
      <c r="E224" s="2"/>
      <c r="F224" s="2"/>
      <c r="G224" s="2"/>
      <c r="H224" s="4"/>
      <c r="I224" s="2"/>
      <c r="J224" s="2"/>
    </row>
    <row r="225">
      <c r="A225" s="2"/>
      <c r="B225" s="2"/>
      <c r="C225" s="2"/>
      <c r="D225" s="2"/>
      <c r="E225" s="2"/>
      <c r="F225" s="2"/>
      <c r="G225" s="2"/>
      <c r="H225" s="4"/>
      <c r="I225" s="2"/>
      <c r="J225" s="2"/>
    </row>
    <row r="226">
      <c r="A226" s="2"/>
      <c r="B226" s="2"/>
      <c r="C226" s="2"/>
      <c r="D226" s="2"/>
      <c r="E226" s="2"/>
      <c r="F226" s="2"/>
      <c r="G226" s="2"/>
      <c r="H226" s="4"/>
      <c r="I226" s="2"/>
      <c r="J226" s="2"/>
    </row>
    <row r="227">
      <c r="A227" s="2"/>
      <c r="B227" s="2"/>
      <c r="C227" s="2"/>
      <c r="D227" s="2"/>
      <c r="E227" s="2"/>
      <c r="F227" s="2"/>
      <c r="G227" s="2"/>
      <c r="H227" s="4"/>
      <c r="I227" s="2"/>
      <c r="J227" s="2"/>
    </row>
    <row r="228">
      <c r="A228" s="2"/>
      <c r="B228" s="2"/>
      <c r="C228" s="2"/>
      <c r="D228" s="2"/>
      <c r="E228" s="2"/>
      <c r="F228" s="2"/>
      <c r="G228" s="2"/>
      <c r="H228" s="4"/>
      <c r="I228" s="2"/>
      <c r="J228" s="2"/>
    </row>
    <row r="229">
      <c r="A229" s="2"/>
      <c r="B229" s="2"/>
      <c r="C229" s="2"/>
      <c r="D229" s="2"/>
      <c r="E229" s="2"/>
      <c r="F229" s="2"/>
      <c r="G229" s="2"/>
      <c r="H229" s="4"/>
      <c r="I229" s="2"/>
      <c r="J229" s="2"/>
    </row>
    <row r="230">
      <c r="A230" s="2"/>
      <c r="B230" s="2"/>
      <c r="C230" s="2"/>
      <c r="D230" s="2"/>
      <c r="E230" s="2"/>
      <c r="F230" s="2"/>
      <c r="G230" s="2"/>
      <c r="H230" s="4"/>
      <c r="I230" s="2"/>
      <c r="J230" s="2"/>
    </row>
    <row r="231">
      <c r="A231" s="2"/>
      <c r="B231" s="2"/>
      <c r="C231" s="2"/>
      <c r="D231" s="2"/>
      <c r="E231" s="2"/>
      <c r="F231" s="2"/>
      <c r="G231" s="2"/>
      <c r="H231" s="4"/>
      <c r="I231" s="2"/>
      <c r="J231" s="2"/>
    </row>
    <row r="232">
      <c r="A232" s="2"/>
      <c r="B232" s="2"/>
      <c r="C232" s="2"/>
      <c r="D232" s="2"/>
      <c r="E232" s="2"/>
      <c r="F232" s="2"/>
      <c r="G232" s="2"/>
      <c r="H232" s="4"/>
      <c r="I232" s="2"/>
      <c r="J232" s="2"/>
    </row>
    <row r="233">
      <c r="A233" s="2"/>
      <c r="B233" s="2"/>
      <c r="C233" s="2"/>
      <c r="D233" s="2"/>
      <c r="E233" s="2"/>
      <c r="F233" s="2"/>
      <c r="G233" s="2"/>
      <c r="H233" s="4"/>
      <c r="I233" s="2"/>
      <c r="J233" s="2"/>
    </row>
    <row r="234">
      <c r="A234" s="2"/>
      <c r="B234" s="2"/>
      <c r="C234" s="2"/>
      <c r="D234" s="2"/>
      <c r="E234" s="2"/>
      <c r="F234" s="2"/>
      <c r="G234" s="2"/>
      <c r="H234" s="4"/>
      <c r="I234" s="2"/>
      <c r="J234" s="2"/>
    </row>
    <row r="235">
      <c r="A235" s="2"/>
      <c r="B235" s="2"/>
      <c r="C235" s="2"/>
      <c r="D235" s="2"/>
      <c r="E235" s="2"/>
      <c r="F235" s="2"/>
      <c r="G235" s="2"/>
      <c r="H235" s="4"/>
      <c r="I235" s="2"/>
      <c r="J235" s="2"/>
    </row>
    <row r="236">
      <c r="A236" s="2"/>
      <c r="B236" s="2"/>
      <c r="C236" s="2"/>
      <c r="D236" s="2"/>
      <c r="E236" s="2"/>
      <c r="F236" s="2"/>
      <c r="G236" s="2"/>
      <c r="H236" s="4"/>
      <c r="I236" s="2"/>
      <c r="J236" s="2"/>
    </row>
    <row r="237">
      <c r="A237" s="2"/>
      <c r="B237" s="2"/>
      <c r="C237" s="2"/>
      <c r="D237" s="2"/>
      <c r="E237" s="2"/>
      <c r="F237" s="2"/>
      <c r="G237" s="2"/>
      <c r="H237" s="4"/>
      <c r="I237" s="2"/>
      <c r="J237" s="2"/>
    </row>
    <row r="238">
      <c r="A238" s="2"/>
      <c r="B238" s="2"/>
      <c r="C238" s="2"/>
      <c r="D238" s="2"/>
      <c r="E238" s="2"/>
      <c r="F238" s="2"/>
      <c r="G238" s="2"/>
      <c r="H238" s="4"/>
      <c r="I238" s="2"/>
      <c r="J238" s="2"/>
    </row>
    <row r="239">
      <c r="A239" s="2"/>
      <c r="B239" s="2"/>
      <c r="C239" s="2"/>
      <c r="D239" s="2"/>
      <c r="E239" s="2"/>
      <c r="F239" s="2"/>
      <c r="G239" s="2"/>
      <c r="H239" s="4"/>
      <c r="I239" s="2"/>
      <c r="J239" s="2"/>
    </row>
    <row r="240">
      <c r="A240" s="2"/>
      <c r="B240" s="2"/>
      <c r="C240" s="2"/>
      <c r="D240" s="2"/>
      <c r="E240" s="2"/>
      <c r="F240" s="2"/>
      <c r="G240" s="2"/>
      <c r="H240" s="4"/>
      <c r="I240" s="2"/>
      <c r="J240" s="2"/>
    </row>
    <row r="241">
      <c r="A241" s="2"/>
      <c r="B241" s="2"/>
      <c r="C241" s="2"/>
      <c r="D241" s="2"/>
      <c r="E241" s="2"/>
      <c r="F241" s="2"/>
      <c r="G241" s="2"/>
      <c r="H241" s="4"/>
      <c r="I241" s="2"/>
      <c r="J241" s="2"/>
    </row>
    <row r="242">
      <c r="A242" s="2"/>
      <c r="B242" s="2"/>
      <c r="C242" s="2"/>
      <c r="D242" s="2"/>
      <c r="E242" s="2"/>
      <c r="F242" s="2"/>
      <c r="G242" s="2"/>
      <c r="H242" s="4"/>
      <c r="I242" s="2"/>
      <c r="J242" s="2"/>
    </row>
    <row r="243">
      <c r="A243" s="2"/>
      <c r="B243" s="2"/>
      <c r="C243" s="2"/>
      <c r="D243" s="2"/>
      <c r="E243" s="2"/>
      <c r="F243" s="2"/>
      <c r="G243" s="2"/>
      <c r="H243" s="4"/>
      <c r="I243" s="2"/>
      <c r="J243" s="2"/>
    </row>
    <row r="244">
      <c r="A244" s="2"/>
      <c r="B244" s="2"/>
      <c r="C244" s="2"/>
      <c r="D244" s="2"/>
      <c r="E244" s="2"/>
      <c r="F244" s="2"/>
      <c r="G244" s="2"/>
      <c r="H244" s="4"/>
      <c r="I244" s="2"/>
      <c r="J244" s="2"/>
    </row>
    <row r="245">
      <c r="A245" s="2"/>
      <c r="B245" s="2"/>
      <c r="C245" s="2"/>
      <c r="D245" s="2"/>
      <c r="E245" s="2"/>
      <c r="F245" s="2"/>
      <c r="G245" s="2"/>
      <c r="H245" s="4"/>
      <c r="I245" s="2"/>
      <c r="J245" s="2"/>
    </row>
    <row r="246">
      <c r="A246" s="2"/>
      <c r="B246" s="2"/>
      <c r="C246" s="2"/>
      <c r="D246" s="2"/>
      <c r="E246" s="2"/>
      <c r="F246" s="2"/>
      <c r="G246" s="2"/>
      <c r="H246" s="4"/>
      <c r="I246" s="2"/>
      <c r="J246" s="2"/>
    </row>
    <row r="247">
      <c r="A247" s="2"/>
      <c r="B247" s="2"/>
      <c r="C247" s="2"/>
      <c r="D247" s="2"/>
      <c r="E247" s="2"/>
      <c r="F247" s="2"/>
      <c r="G247" s="2"/>
      <c r="H247" s="4"/>
      <c r="I247" s="2"/>
      <c r="J247" s="2"/>
    </row>
    <row r="248">
      <c r="A248" s="2"/>
      <c r="B248" s="2"/>
      <c r="C248" s="2"/>
      <c r="D248" s="2"/>
      <c r="E248" s="2"/>
      <c r="F248" s="2"/>
      <c r="G248" s="2"/>
      <c r="H248" s="4"/>
      <c r="I248" s="2"/>
      <c r="J248" s="2"/>
    </row>
    <row r="249">
      <c r="A249" s="2"/>
      <c r="B249" s="2"/>
      <c r="C249" s="2"/>
      <c r="D249" s="2"/>
      <c r="E249" s="2"/>
      <c r="F249" s="2"/>
      <c r="G249" s="2"/>
      <c r="H249" s="4"/>
      <c r="I249" s="2"/>
      <c r="J249" s="2"/>
    </row>
    <row r="250">
      <c r="A250" s="2"/>
      <c r="B250" s="2"/>
      <c r="C250" s="2"/>
      <c r="D250" s="2"/>
      <c r="E250" s="2"/>
      <c r="F250" s="2"/>
      <c r="G250" s="2"/>
      <c r="H250" s="4"/>
      <c r="I250" s="2"/>
      <c r="J250" s="2"/>
    </row>
    <row r="251">
      <c r="A251" s="2"/>
      <c r="B251" s="2"/>
      <c r="C251" s="2"/>
      <c r="D251" s="2"/>
      <c r="E251" s="2"/>
      <c r="F251" s="2"/>
      <c r="G251" s="2"/>
      <c r="H251" s="4"/>
      <c r="I251" s="2"/>
      <c r="J251" s="2"/>
    </row>
    <row r="252">
      <c r="A252" s="2"/>
      <c r="B252" s="2"/>
      <c r="C252" s="2"/>
      <c r="D252" s="2"/>
      <c r="E252" s="2"/>
      <c r="F252" s="2"/>
      <c r="G252" s="2"/>
      <c r="H252" s="4"/>
      <c r="I252" s="2"/>
      <c r="J252" s="2"/>
    </row>
    <row r="253">
      <c r="A253" s="2"/>
      <c r="B253" s="2"/>
      <c r="C253" s="2"/>
      <c r="D253" s="2"/>
      <c r="E253" s="2"/>
      <c r="F253" s="2"/>
      <c r="G253" s="2"/>
      <c r="H253" s="4"/>
      <c r="I253" s="2"/>
      <c r="J253" s="2"/>
    </row>
    <row r="254">
      <c r="A254" s="2"/>
      <c r="B254" s="2"/>
      <c r="C254" s="2"/>
      <c r="D254" s="2"/>
      <c r="E254" s="2"/>
      <c r="F254" s="2"/>
      <c r="G254" s="2"/>
      <c r="H254" s="4"/>
      <c r="I254" s="2"/>
      <c r="J254" s="2"/>
    </row>
    <row r="255">
      <c r="A255" s="2"/>
      <c r="B255" s="2"/>
      <c r="C255" s="2"/>
      <c r="D255" s="2"/>
      <c r="E255" s="2"/>
      <c r="F255" s="2"/>
      <c r="G255" s="2"/>
      <c r="H255" s="4"/>
      <c r="I255" s="2"/>
      <c r="J255" s="2"/>
    </row>
    <row r="256">
      <c r="A256" s="2"/>
      <c r="B256" s="2"/>
      <c r="C256" s="2"/>
      <c r="D256" s="2"/>
      <c r="E256" s="2"/>
      <c r="F256" s="2"/>
      <c r="G256" s="2"/>
      <c r="H256" s="4"/>
      <c r="I256" s="2"/>
      <c r="J256" s="2"/>
    </row>
    <row r="257">
      <c r="A257" s="2"/>
      <c r="B257" s="2"/>
      <c r="C257" s="2"/>
      <c r="D257" s="2"/>
      <c r="E257" s="2"/>
      <c r="F257" s="2"/>
      <c r="G257" s="2"/>
      <c r="H257" s="4"/>
      <c r="I257" s="2"/>
      <c r="J257" s="2"/>
    </row>
    <row r="258">
      <c r="A258" s="2"/>
      <c r="B258" s="2"/>
      <c r="C258" s="2"/>
      <c r="D258" s="2"/>
      <c r="E258" s="2"/>
      <c r="F258" s="2"/>
      <c r="G258" s="2"/>
      <c r="H258" s="4"/>
      <c r="I258" s="2"/>
      <c r="J258" s="2"/>
    </row>
    <row r="259">
      <c r="A259" s="2"/>
      <c r="B259" s="2"/>
      <c r="C259" s="2"/>
      <c r="D259" s="2"/>
      <c r="E259" s="2"/>
      <c r="F259" s="2"/>
      <c r="G259" s="2"/>
      <c r="H259" s="4"/>
      <c r="I259" s="2"/>
      <c r="J259" s="2"/>
    </row>
    <row r="260">
      <c r="A260" s="2"/>
      <c r="B260" s="2"/>
      <c r="C260" s="2"/>
      <c r="D260" s="2"/>
      <c r="E260" s="2"/>
      <c r="F260" s="2"/>
      <c r="G260" s="2"/>
      <c r="H260" s="4"/>
      <c r="I260" s="2"/>
      <c r="J260" s="2"/>
    </row>
    <row r="261">
      <c r="A261" s="2"/>
      <c r="B261" s="2"/>
      <c r="C261" s="2"/>
      <c r="D261" s="2"/>
      <c r="E261" s="2"/>
      <c r="F261" s="2"/>
      <c r="G261" s="2"/>
      <c r="H261" s="4"/>
      <c r="I261" s="2"/>
      <c r="J261" s="2"/>
    </row>
    <row r="262">
      <c r="A262" s="2"/>
      <c r="B262" s="2"/>
      <c r="C262" s="2"/>
      <c r="D262" s="2"/>
      <c r="E262" s="2"/>
      <c r="F262" s="2"/>
      <c r="G262" s="2"/>
      <c r="H262" s="4"/>
      <c r="I262" s="2"/>
      <c r="J262" s="2"/>
    </row>
    <row r="263">
      <c r="A263" s="2"/>
      <c r="B263" s="2"/>
      <c r="C263" s="2"/>
      <c r="D263" s="2"/>
      <c r="E263" s="2"/>
      <c r="F263" s="2"/>
      <c r="G263" s="2"/>
      <c r="H263" s="4"/>
      <c r="I263" s="2"/>
      <c r="J263" s="2"/>
    </row>
    <row r="264">
      <c r="A264" s="2"/>
      <c r="B264" s="2"/>
      <c r="C264" s="2"/>
      <c r="D264" s="2"/>
      <c r="E264" s="2"/>
      <c r="F264" s="2"/>
      <c r="G264" s="2"/>
      <c r="H264" s="4"/>
      <c r="I264" s="2"/>
      <c r="J264" s="2"/>
    </row>
    <row r="265">
      <c r="A265" s="2"/>
      <c r="B265" s="2"/>
      <c r="C265" s="2"/>
      <c r="D265" s="2"/>
      <c r="E265" s="2"/>
      <c r="F265" s="2"/>
      <c r="G265" s="2"/>
      <c r="H265" s="4"/>
      <c r="I265" s="2"/>
      <c r="J265" s="2"/>
    </row>
    <row r="266">
      <c r="A266" s="2"/>
      <c r="B266" s="2"/>
      <c r="C266" s="2"/>
      <c r="D266" s="2"/>
      <c r="E266" s="2"/>
      <c r="F266" s="2"/>
      <c r="G266" s="2"/>
      <c r="H266" s="4"/>
      <c r="I266" s="2"/>
      <c r="J266" s="2"/>
    </row>
    <row r="267">
      <c r="A267" s="2"/>
      <c r="B267" s="2"/>
      <c r="C267" s="2"/>
      <c r="D267" s="2"/>
      <c r="E267" s="2"/>
      <c r="F267" s="2"/>
      <c r="G267" s="2"/>
      <c r="H267" s="4"/>
      <c r="I267" s="2"/>
      <c r="J267" s="2"/>
    </row>
    <row r="268">
      <c r="A268" s="2"/>
      <c r="B268" s="2"/>
      <c r="C268" s="2"/>
      <c r="D268" s="2"/>
      <c r="E268" s="2"/>
      <c r="F268" s="2"/>
      <c r="G268" s="2"/>
      <c r="H268" s="4"/>
      <c r="I268" s="2"/>
      <c r="J268" s="2"/>
    </row>
    <row r="269">
      <c r="A269" s="2"/>
      <c r="B269" s="2"/>
      <c r="C269" s="2"/>
      <c r="D269" s="2"/>
      <c r="E269" s="2"/>
      <c r="F269" s="2"/>
      <c r="G269" s="2"/>
      <c r="H269" s="4"/>
      <c r="I269" s="2"/>
      <c r="J269" s="2"/>
    </row>
    <row r="270">
      <c r="A270" s="2"/>
      <c r="B270" s="2"/>
      <c r="C270" s="2"/>
      <c r="D270" s="2"/>
      <c r="E270" s="2"/>
      <c r="F270" s="2"/>
      <c r="G270" s="2"/>
      <c r="H270" s="4"/>
      <c r="I270" s="2"/>
      <c r="J270" s="2"/>
    </row>
    <row r="271">
      <c r="A271" s="2"/>
      <c r="B271" s="2"/>
      <c r="C271" s="2"/>
      <c r="D271" s="2"/>
      <c r="E271" s="2"/>
      <c r="F271" s="2"/>
      <c r="G271" s="2"/>
      <c r="H271" s="4"/>
      <c r="I271" s="2"/>
      <c r="J271" s="2"/>
    </row>
    <row r="272">
      <c r="A272" s="2"/>
      <c r="B272" s="2"/>
      <c r="C272" s="2"/>
      <c r="D272" s="2"/>
      <c r="E272" s="2"/>
      <c r="F272" s="2"/>
      <c r="G272" s="2"/>
      <c r="H272" s="4"/>
      <c r="I272" s="2"/>
      <c r="J272" s="2"/>
    </row>
    <row r="273">
      <c r="A273" s="2"/>
      <c r="B273" s="2"/>
      <c r="C273" s="2"/>
      <c r="D273" s="2"/>
      <c r="E273" s="2"/>
      <c r="F273" s="2"/>
      <c r="G273" s="2"/>
      <c r="H273" s="4"/>
      <c r="I273" s="2"/>
      <c r="J273" s="2"/>
    </row>
    <row r="274">
      <c r="A274" s="2"/>
      <c r="B274" s="2"/>
      <c r="C274" s="2"/>
      <c r="D274" s="2"/>
      <c r="E274" s="2"/>
      <c r="F274" s="2"/>
      <c r="G274" s="2"/>
      <c r="H274" s="4"/>
      <c r="I274" s="2"/>
      <c r="J274" s="2"/>
    </row>
    <row r="275">
      <c r="A275" s="2"/>
      <c r="B275" s="2"/>
      <c r="C275" s="2"/>
      <c r="D275" s="2"/>
      <c r="E275" s="2"/>
      <c r="F275" s="2"/>
      <c r="G275" s="2"/>
      <c r="H275" s="4"/>
      <c r="I275" s="2"/>
      <c r="J275" s="2"/>
    </row>
    <row r="276">
      <c r="A276" s="2"/>
      <c r="B276" s="2"/>
      <c r="C276" s="2"/>
      <c r="D276" s="2"/>
      <c r="E276" s="2"/>
      <c r="F276" s="2"/>
      <c r="G276" s="2"/>
      <c r="H276" s="4"/>
      <c r="I276" s="2"/>
      <c r="J276" s="2"/>
    </row>
    <row r="277">
      <c r="A277" s="2"/>
      <c r="B277" s="2"/>
      <c r="C277" s="2"/>
      <c r="D277" s="2"/>
      <c r="E277" s="2"/>
      <c r="F277" s="2"/>
      <c r="G277" s="2"/>
      <c r="H277" s="4"/>
      <c r="I277" s="2"/>
      <c r="J277" s="2"/>
    </row>
    <row r="278">
      <c r="A278" s="2"/>
      <c r="B278" s="2"/>
      <c r="C278" s="2"/>
      <c r="D278" s="2"/>
      <c r="E278" s="2"/>
      <c r="F278" s="2"/>
      <c r="G278" s="2"/>
      <c r="H278" s="4"/>
      <c r="I278" s="2"/>
      <c r="J278" s="2"/>
    </row>
    <row r="279">
      <c r="A279" s="2"/>
      <c r="B279" s="2"/>
      <c r="C279" s="2"/>
      <c r="D279" s="2"/>
      <c r="E279" s="2"/>
      <c r="F279" s="2"/>
      <c r="G279" s="2"/>
      <c r="H279" s="4"/>
      <c r="I279" s="2"/>
      <c r="J279" s="2"/>
    </row>
    <row r="280">
      <c r="A280" s="2"/>
      <c r="B280" s="2"/>
      <c r="C280" s="2"/>
      <c r="D280" s="2"/>
      <c r="E280" s="2"/>
      <c r="F280" s="2"/>
      <c r="G280" s="2"/>
      <c r="H280" s="4"/>
      <c r="I280" s="2"/>
      <c r="J280" s="2"/>
    </row>
    <row r="281">
      <c r="A281" s="2"/>
      <c r="B281" s="2"/>
      <c r="C281" s="2"/>
      <c r="D281" s="2"/>
      <c r="E281" s="2"/>
      <c r="F281" s="2"/>
      <c r="G281" s="2"/>
      <c r="H281" s="4"/>
      <c r="I281" s="2"/>
      <c r="J281" s="2"/>
    </row>
    <row r="282">
      <c r="A282" s="2"/>
      <c r="B282" s="2"/>
      <c r="C282" s="2"/>
      <c r="D282" s="2"/>
      <c r="E282" s="2"/>
      <c r="F282" s="2"/>
      <c r="G282" s="2"/>
      <c r="H282" s="4"/>
      <c r="I282" s="2"/>
      <c r="J282" s="2"/>
    </row>
    <row r="283">
      <c r="A283" s="2"/>
      <c r="B283" s="2"/>
      <c r="C283" s="2"/>
      <c r="D283" s="2"/>
      <c r="E283" s="2"/>
      <c r="F283" s="2"/>
      <c r="G283" s="2"/>
      <c r="H283" s="4"/>
      <c r="I283" s="2"/>
      <c r="J283" s="2"/>
    </row>
    <row r="284">
      <c r="A284" s="2"/>
      <c r="B284" s="2"/>
      <c r="C284" s="2"/>
      <c r="D284" s="2"/>
      <c r="E284" s="2"/>
      <c r="F284" s="2"/>
      <c r="G284" s="2"/>
      <c r="H284" s="4"/>
      <c r="I284" s="2"/>
      <c r="J284" s="2"/>
    </row>
    <row r="285">
      <c r="A285" s="2"/>
      <c r="B285" s="2"/>
      <c r="C285" s="2"/>
      <c r="D285" s="2"/>
      <c r="E285" s="2"/>
      <c r="F285" s="2"/>
      <c r="G285" s="2"/>
      <c r="H285" s="4"/>
      <c r="I285" s="2"/>
      <c r="J285" s="2"/>
    </row>
    <row r="286">
      <c r="A286" s="2"/>
      <c r="B286" s="2"/>
      <c r="C286" s="2"/>
      <c r="D286" s="2"/>
      <c r="E286" s="2"/>
      <c r="F286" s="2"/>
      <c r="G286" s="2"/>
      <c r="H286" s="4"/>
      <c r="I286" s="2"/>
      <c r="J286" s="2"/>
    </row>
    <row r="287">
      <c r="A287" s="2"/>
      <c r="B287" s="2"/>
      <c r="C287" s="2"/>
      <c r="D287" s="2"/>
      <c r="E287" s="2"/>
      <c r="F287" s="2"/>
      <c r="G287" s="2"/>
      <c r="H287" s="4"/>
      <c r="I287" s="2"/>
      <c r="J287" s="2"/>
    </row>
    <row r="288">
      <c r="A288" s="2"/>
      <c r="B288" s="2"/>
      <c r="C288" s="2"/>
      <c r="D288" s="2"/>
      <c r="E288" s="2"/>
      <c r="F288" s="2"/>
      <c r="G288" s="2"/>
      <c r="H288" s="4"/>
      <c r="I288" s="2"/>
      <c r="J288" s="2"/>
    </row>
    <row r="289">
      <c r="A289" s="2"/>
      <c r="B289" s="2"/>
      <c r="C289" s="2"/>
      <c r="D289" s="2"/>
      <c r="E289" s="2"/>
      <c r="F289" s="2"/>
      <c r="G289" s="2"/>
      <c r="H289" s="4"/>
      <c r="I289" s="2"/>
      <c r="J289" s="2"/>
    </row>
    <row r="290">
      <c r="A290" s="2"/>
      <c r="B290" s="2"/>
      <c r="C290" s="2"/>
      <c r="D290" s="2"/>
      <c r="E290" s="2"/>
      <c r="F290" s="2"/>
      <c r="G290" s="2"/>
      <c r="H290" s="4"/>
      <c r="I290" s="2"/>
      <c r="J290" s="2"/>
    </row>
    <row r="291">
      <c r="A291" s="2"/>
      <c r="B291" s="2"/>
      <c r="C291" s="2"/>
      <c r="D291" s="2"/>
      <c r="E291" s="2"/>
      <c r="F291" s="2"/>
      <c r="G291" s="2"/>
      <c r="H291" s="4"/>
      <c r="I291" s="2"/>
      <c r="J291" s="2"/>
    </row>
    <row r="292">
      <c r="A292" s="2"/>
      <c r="B292" s="2"/>
      <c r="C292" s="2"/>
      <c r="D292" s="2"/>
      <c r="E292" s="2"/>
      <c r="F292" s="2"/>
      <c r="G292" s="2"/>
      <c r="H292" s="4"/>
      <c r="I292" s="2"/>
      <c r="J292" s="2"/>
    </row>
    <row r="293">
      <c r="A293" s="2"/>
      <c r="B293" s="2"/>
      <c r="C293" s="2"/>
      <c r="D293" s="2"/>
      <c r="E293" s="2"/>
      <c r="F293" s="2"/>
      <c r="G293" s="2"/>
      <c r="H293" s="4"/>
      <c r="I293" s="2"/>
      <c r="J293" s="2"/>
    </row>
    <row r="294">
      <c r="A294" s="2"/>
      <c r="B294" s="2"/>
      <c r="C294" s="2"/>
      <c r="D294" s="2"/>
      <c r="E294" s="2"/>
      <c r="F294" s="2"/>
      <c r="G294" s="2"/>
      <c r="H294" s="4"/>
      <c r="I294" s="2"/>
      <c r="J294" s="2"/>
    </row>
    <row r="295">
      <c r="A295" s="2"/>
      <c r="B295" s="2"/>
      <c r="C295" s="2"/>
      <c r="D295" s="2"/>
      <c r="E295" s="2"/>
      <c r="F295" s="2"/>
      <c r="G295" s="2"/>
      <c r="H295" s="4"/>
      <c r="I295" s="2"/>
      <c r="J295" s="2"/>
    </row>
    <row r="296">
      <c r="A296" s="2"/>
      <c r="B296" s="2"/>
      <c r="C296" s="2"/>
      <c r="D296" s="2"/>
      <c r="E296" s="2"/>
      <c r="F296" s="2"/>
      <c r="G296" s="2"/>
      <c r="H296" s="4"/>
      <c r="I296" s="2"/>
      <c r="J296" s="2"/>
    </row>
    <row r="297">
      <c r="A297" s="2"/>
      <c r="B297" s="2"/>
      <c r="C297" s="2"/>
      <c r="D297" s="2"/>
      <c r="E297" s="2"/>
      <c r="F297" s="2"/>
      <c r="G297" s="2"/>
      <c r="H297" s="4"/>
      <c r="I297" s="2"/>
      <c r="J297" s="2"/>
    </row>
    <row r="298">
      <c r="A298" s="2"/>
      <c r="B298" s="2"/>
      <c r="C298" s="2"/>
      <c r="D298" s="2"/>
      <c r="E298" s="2"/>
      <c r="F298" s="2"/>
      <c r="G298" s="2"/>
      <c r="H298" s="4"/>
      <c r="I298" s="2"/>
      <c r="J298" s="2"/>
    </row>
    <row r="299">
      <c r="A299" s="2"/>
      <c r="B299" s="2"/>
      <c r="C299" s="2"/>
      <c r="D299" s="2"/>
      <c r="E299" s="2"/>
      <c r="F299" s="2"/>
      <c r="G299" s="2"/>
      <c r="H299" s="4"/>
      <c r="I299" s="2"/>
      <c r="J299" s="2"/>
    </row>
    <row r="300">
      <c r="A300" s="2"/>
      <c r="B300" s="2"/>
      <c r="C300" s="2"/>
      <c r="D300" s="2"/>
      <c r="E300" s="2"/>
      <c r="F300" s="2"/>
      <c r="G300" s="2"/>
      <c r="H300" s="4"/>
      <c r="I300" s="2"/>
      <c r="J300" s="2"/>
    </row>
    <row r="301">
      <c r="A301" s="2"/>
      <c r="B301" s="2"/>
      <c r="C301" s="2"/>
      <c r="D301" s="2"/>
      <c r="E301" s="2"/>
      <c r="F301" s="2"/>
      <c r="G301" s="2"/>
      <c r="H301" s="4"/>
      <c r="I301" s="2"/>
      <c r="J301" s="2"/>
    </row>
    <row r="302">
      <c r="A302" s="2"/>
      <c r="B302" s="2"/>
      <c r="C302" s="2"/>
      <c r="D302" s="2"/>
      <c r="E302" s="2"/>
      <c r="F302" s="2"/>
      <c r="G302" s="2"/>
      <c r="H302" s="4"/>
      <c r="I302" s="2"/>
      <c r="J302" s="2"/>
    </row>
    <row r="303">
      <c r="A303" s="2"/>
      <c r="B303" s="2"/>
      <c r="C303" s="2"/>
      <c r="D303" s="2"/>
      <c r="E303" s="2"/>
      <c r="F303" s="2"/>
      <c r="G303" s="2"/>
      <c r="H303" s="4"/>
      <c r="I303" s="2"/>
      <c r="J303" s="2"/>
    </row>
    <row r="304">
      <c r="A304" s="2"/>
      <c r="B304" s="2"/>
      <c r="C304" s="2"/>
      <c r="D304" s="2"/>
      <c r="E304" s="2"/>
      <c r="F304" s="2"/>
      <c r="G304" s="2"/>
      <c r="H304" s="4"/>
      <c r="I304" s="2"/>
      <c r="J304" s="2"/>
    </row>
    <row r="305">
      <c r="A305" s="2"/>
      <c r="B305" s="2"/>
      <c r="C305" s="2"/>
      <c r="D305" s="2"/>
      <c r="E305" s="2"/>
      <c r="F305" s="2"/>
      <c r="G305" s="2"/>
      <c r="H305" s="4"/>
      <c r="I305" s="2"/>
      <c r="J305" s="2"/>
    </row>
    <row r="306">
      <c r="A306" s="2"/>
      <c r="B306" s="2"/>
      <c r="C306" s="2"/>
      <c r="D306" s="2"/>
      <c r="E306" s="2"/>
      <c r="F306" s="2"/>
      <c r="G306" s="2"/>
      <c r="H306" s="4"/>
      <c r="I306" s="2"/>
      <c r="J306" s="2"/>
    </row>
    <row r="307">
      <c r="A307" s="2"/>
      <c r="B307" s="2"/>
      <c r="C307" s="2"/>
      <c r="D307" s="2"/>
      <c r="E307" s="2"/>
      <c r="F307" s="2"/>
      <c r="G307" s="2"/>
      <c r="H307" s="4"/>
      <c r="I307" s="2"/>
      <c r="J307" s="2"/>
    </row>
    <row r="308">
      <c r="A308" s="2"/>
      <c r="B308" s="2"/>
      <c r="C308" s="2"/>
      <c r="D308" s="2"/>
      <c r="E308" s="2"/>
      <c r="F308" s="2"/>
      <c r="G308" s="2"/>
      <c r="H308" s="4"/>
      <c r="I308" s="2"/>
      <c r="J308" s="2"/>
    </row>
    <row r="309">
      <c r="A309" s="2"/>
      <c r="B309" s="2"/>
      <c r="C309" s="2"/>
      <c r="D309" s="2"/>
      <c r="E309" s="2"/>
      <c r="F309" s="2"/>
      <c r="G309" s="2"/>
      <c r="H309" s="4"/>
      <c r="I309" s="2"/>
      <c r="J309" s="2"/>
    </row>
    <row r="310">
      <c r="A310" s="2"/>
      <c r="B310" s="2"/>
      <c r="C310" s="2"/>
      <c r="D310" s="2"/>
      <c r="E310" s="2"/>
      <c r="F310" s="2"/>
      <c r="G310" s="2"/>
      <c r="H310" s="4"/>
      <c r="I310" s="2"/>
      <c r="J310" s="2"/>
    </row>
    <row r="311">
      <c r="A311" s="2"/>
      <c r="B311" s="2"/>
      <c r="C311" s="2"/>
      <c r="D311" s="2"/>
      <c r="E311" s="2"/>
      <c r="F311" s="2"/>
      <c r="G311" s="2"/>
      <c r="H311" s="4"/>
      <c r="I311" s="2"/>
      <c r="J311" s="2"/>
    </row>
    <row r="312">
      <c r="A312" s="2"/>
      <c r="B312" s="2"/>
      <c r="C312" s="2"/>
      <c r="D312" s="2"/>
      <c r="E312" s="2"/>
      <c r="F312" s="2"/>
      <c r="G312" s="2"/>
      <c r="H312" s="4"/>
      <c r="I312" s="2"/>
      <c r="J312" s="2"/>
    </row>
    <row r="313">
      <c r="A313" s="2"/>
      <c r="B313" s="2"/>
      <c r="C313" s="2"/>
      <c r="D313" s="2"/>
      <c r="E313" s="2"/>
      <c r="F313" s="2"/>
      <c r="G313" s="2"/>
      <c r="H313" s="4"/>
      <c r="I313" s="2"/>
      <c r="J313" s="2"/>
    </row>
    <row r="314">
      <c r="A314" s="2"/>
      <c r="B314" s="2"/>
      <c r="C314" s="2"/>
      <c r="D314" s="2"/>
      <c r="E314" s="2"/>
      <c r="F314" s="2"/>
      <c r="G314" s="2"/>
      <c r="H314" s="4"/>
      <c r="I314" s="2"/>
      <c r="J314" s="2"/>
    </row>
    <row r="315">
      <c r="A315" s="2"/>
      <c r="B315" s="2"/>
      <c r="C315" s="2"/>
      <c r="D315" s="2"/>
      <c r="E315" s="2"/>
      <c r="F315" s="2"/>
      <c r="G315" s="2"/>
      <c r="H315" s="4"/>
      <c r="I315" s="2"/>
      <c r="J315" s="2"/>
    </row>
    <row r="316">
      <c r="A316" s="2"/>
      <c r="B316" s="2"/>
      <c r="C316" s="2"/>
      <c r="D316" s="2"/>
      <c r="E316" s="2"/>
      <c r="F316" s="2"/>
      <c r="G316" s="2"/>
      <c r="H316" s="4"/>
      <c r="I316" s="2"/>
      <c r="J316" s="2"/>
    </row>
    <row r="317">
      <c r="A317" s="2"/>
      <c r="B317" s="2"/>
      <c r="C317" s="2"/>
      <c r="D317" s="2"/>
      <c r="E317" s="2"/>
      <c r="F317" s="2"/>
      <c r="G317" s="2"/>
      <c r="H317" s="4"/>
      <c r="I317" s="2"/>
      <c r="J317" s="2"/>
    </row>
    <row r="318">
      <c r="A318" s="2"/>
      <c r="B318" s="2"/>
      <c r="C318" s="2"/>
      <c r="D318" s="2"/>
      <c r="E318" s="2"/>
      <c r="F318" s="2"/>
      <c r="G318" s="2"/>
      <c r="H318" s="4"/>
      <c r="I318" s="2"/>
      <c r="J318" s="2"/>
    </row>
    <row r="319">
      <c r="A319" s="2"/>
      <c r="B319" s="2"/>
      <c r="C319" s="2"/>
      <c r="D319" s="2"/>
      <c r="E319" s="2"/>
      <c r="F319" s="2"/>
      <c r="G319" s="2"/>
      <c r="H319" s="4"/>
      <c r="I319" s="2"/>
      <c r="J319" s="2"/>
    </row>
    <row r="320">
      <c r="A320" s="2"/>
      <c r="B320" s="2"/>
      <c r="C320" s="2"/>
      <c r="D320" s="2"/>
      <c r="E320" s="2"/>
      <c r="F320" s="2"/>
      <c r="G320" s="2"/>
      <c r="H320" s="4"/>
      <c r="I320" s="2"/>
      <c r="J320" s="2"/>
    </row>
    <row r="321">
      <c r="A321" s="2"/>
      <c r="B321" s="2"/>
      <c r="C321" s="2"/>
      <c r="D321" s="2"/>
      <c r="E321" s="2"/>
      <c r="F321" s="2"/>
      <c r="G321" s="2"/>
      <c r="H321" s="4"/>
      <c r="I321" s="2"/>
      <c r="J321" s="2"/>
    </row>
    <row r="322">
      <c r="A322" s="2"/>
      <c r="B322" s="2"/>
      <c r="C322" s="2"/>
      <c r="D322" s="2"/>
      <c r="E322" s="2"/>
      <c r="F322" s="2"/>
      <c r="G322" s="2"/>
      <c r="H322" s="4"/>
      <c r="I322" s="2"/>
      <c r="J322" s="2"/>
    </row>
    <row r="323">
      <c r="A323" s="2"/>
      <c r="B323" s="2"/>
      <c r="C323" s="2"/>
      <c r="D323" s="2"/>
      <c r="E323" s="2"/>
      <c r="F323" s="2"/>
      <c r="G323" s="2"/>
      <c r="H323" s="4"/>
      <c r="I323" s="2"/>
      <c r="J323" s="2"/>
    </row>
    <row r="324">
      <c r="A324" s="2"/>
      <c r="B324" s="2"/>
      <c r="C324" s="2"/>
      <c r="D324" s="2"/>
      <c r="E324" s="2"/>
      <c r="F324" s="2"/>
      <c r="G324" s="2"/>
      <c r="H324" s="4"/>
      <c r="I324" s="2"/>
      <c r="J324" s="2"/>
    </row>
    <row r="325">
      <c r="A325" s="2"/>
      <c r="B325" s="2"/>
      <c r="C325" s="2"/>
      <c r="D325" s="2"/>
      <c r="E325" s="2"/>
      <c r="F325" s="2"/>
      <c r="G325" s="2"/>
      <c r="H325" s="4"/>
      <c r="I325" s="2"/>
      <c r="J325" s="2"/>
    </row>
    <row r="326">
      <c r="A326" s="2"/>
      <c r="B326" s="2"/>
      <c r="C326" s="2"/>
      <c r="D326" s="2"/>
      <c r="E326" s="2"/>
      <c r="F326" s="2"/>
      <c r="G326" s="2"/>
      <c r="H326" s="4"/>
      <c r="I326" s="2"/>
      <c r="J326" s="2"/>
    </row>
    <row r="327">
      <c r="A327" s="2"/>
      <c r="B327" s="2"/>
      <c r="C327" s="2"/>
      <c r="D327" s="2"/>
      <c r="E327" s="2"/>
      <c r="F327" s="2"/>
      <c r="G327" s="2"/>
      <c r="H327" s="4"/>
      <c r="I327" s="2"/>
      <c r="J327" s="2"/>
    </row>
    <row r="328">
      <c r="A328" s="2"/>
      <c r="B328" s="2"/>
      <c r="C328" s="2"/>
      <c r="D328" s="2"/>
      <c r="E328" s="2"/>
      <c r="F328" s="2"/>
      <c r="G328" s="2"/>
      <c r="H328" s="4"/>
      <c r="I328" s="2"/>
      <c r="J328" s="2"/>
    </row>
    <row r="329">
      <c r="A329" s="2"/>
      <c r="B329" s="2"/>
      <c r="C329" s="2"/>
      <c r="D329" s="2"/>
      <c r="E329" s="2"/>
      <c r="F329" s="2"/>
      <c r="G329" s="2"/>
      <c r="H329" s="4"/>
      <c r="I329" s="2"/>
      <c r="J329" s="2"/>
    </row>
    <row r="330">
      <c r="A330" s="2"/>
      <c r="B330" s="2"/>
      <c r="C330" s="2"/>
      <c r="D330" s="2"/>
      <c r="E330" s="2"/>
      <c r="F330" s="2"/>
      <c r="G330" s="2"/>
      <c r="H330" s="4"/>
      <c r="I330" s="2"/>
      <c r="J330" s="2"/>
    </row>
    <row r="331">
      <c r="A331" s="2"/>
      <c r="B331" s="2"/>
      <c r="C331" s="2"/>
      <c r="D331" s="2"/>
      <c r="E331" s="2"/>
      <c r="F331" s="2"/>
      <c r="G331" s="2"/>
      <c r="H331" s="4"/>
      <c r="I331" s="2"/>
      <c r="J331" s="2"/>
    </row>
    <row r="332">
      <c r="A332" s="2"/>
      <c r="B332" s="2"/>
      <c r="C332" s="2"/>
      <c r="D332" s="2"/>
      <c r="E332" s="2"/>
      <c r="F332" s="2"/>
      <c r="G332" s="2"/>
      <c r="H332" s="4"/>
      <c r="I332" s="2"/>
      <c r="J332" s="2"/>
    </row>
    <row r="333">
      <c r="A333" s="2"/>
      <c r="B333" s="2"/>
      <c r="C333" s="2"/>
      <c r="D333" s="2"/>
      <c r="E333" s="2"/>
      <c r="F333" s="2"/>
      <c r="G333" s="2"/>
      <c r="H333" s="4"/>
      <c r="I333" s="2"/>
      <c r="J333" s="2"/>
    </row>
    <row r="334">
      <c r="A334" s="2"/>
      <c r="B334" s="2"/>
      <c r="C334" s="2"/>
      <c r="D334" s="2"/>
      <c r="E334" s="2"/>
      <c r="F334" s="2"/>
      <c r="G334" s="2"/>
      <c r="H334" s="4"/>
      <c r="I334" s="2"/>
      <c r="J334" s="2"/>
    </row>
    <row r="335">
      <c r="A335" s="2"/>
      <c r="B335" s="2"/>
      <c r="C335" s="2"/>
      <c r="D335" s="2"/>
      <c r="E335" s="2"/>
      <c r="F335" s="2"/>
      <c r="G335" s="2"/>
      <c r="H335" s="4"/>
      <c r="I335" s="2"/>
      <c r="J335" s="2"/>
    </row>
    <row r="336">
      <c r="A336" s="2"/>
      <c r="B336" s="2"/>
      <c r="C336" s="2"/>
      <c r="D336" s="2"/>
      <c r="E336" s="2"/>
      <c r="F336" s="2"/>
      <c r="G336" s="2"/>
      <c r="H336" s="4"/>
      <c r="I336" s="2"/>
      <c r="J336" s="2"/>
    </row>
    <row r="337">
      <c r="A337" s="2"/>
      <c r="B337" s="2"/>
      <c r="C337" s="2"/>
      <c r="D337" s="2"/>
      <c r="E337" s="2"/>
      <c r="F337" s="2"/>
      <c r="G337" s="2"/>
      <c r="H337" s="4"/>
      <c r="I337" s="2"/>
      <c r="J337" s="2"/>
    </row>
    <row r="338">
      <c r="A338" s="2"/>
      <c r="B338" s="2"/>
      <c r="C338" s="2"/>
      <c r="D338" s="2"/>
      <c r="E338" s="2"/>
      <c r="F338" s="2"/>
      <c r="G338" s="2"/>
      <c r="H338" s="4"/>
      <c r="I338" s="2"/>
      <c r="J338" s="2"/>
    </row>
    <row r="339">
      <c r="A339" s="2"/>
      <c r="B339" s="2"/>
      <c r="C339" s="2"/>
      <c r="D339" s="2"/>
      <c r="E339" s="2"/>
      <c r="F339" s="2"/>
      <c r="G339" s="2"/>
      <c r="H339" s="4"/>
      <c r="I339" s="2"/>
      <c r="J339" s="2"/>
    </row>
    <row r="340">
      <c r="A340" s="2"/>
      <c r="B340" s="2"/>
      <c r="C340" s="2"/>
      <c r="D340" s="2"/>
      <c r="E340" s="2"/>
      <c r="F340" s="2"/>
      <c r="G340" s="2"/>
      <c r="H340" s="4"/>
      <c r="I340" s="2"/>
      <c r="J340" s="2"/>
    </row>
    <row r="341">
      <c r="A341" s="2"/>
      <c r="B341" s="2"/>
      <c r="C341" s="2"/>
      <c r="D341" s="2"/>
      <c r="E341" s="2"/>
      <c r="F341" s="2"/>
      <c r="G341" s="2"/>
      <c r="H341" s="4"/>
      <c r="I341" s="2"/>
      <c r="J341" s="2"/>
    </row>
    <row r="342">
      <c r="A342" s="2"/>
      <c r="B342" s="2"/>
      <c r="C342" s="2"/>
      <c r="D342" s="2"/>
      <c r="E342" s="2"/>
      <c r="F342" s="2"/>
      <c r="G342" s="2"/>
      <c r="H342" s="4"/>
      <c r="I342" s="2"/>
      <c r="J342" s="2"/>
    </row>
    <row r="343">
      <c r="A343" s="2"/>
      <c r="B343" s="2"/>
      <c r="C343" s="2"/>
      <c r="D343" s="2"/>
      <c r="E343" s="2"/>
      <c r="F343" s="2"/>
      <c r="G343" s="2"/>
      <c r="H343" s="4"/>
      <c r="I343" s="2"/>
      <c r="J343" s="2"/>
    </row>
    <row r="344">
      <c r="A344" s="2"/>
      <c r="B344" s="2"/>
      <c r="C344" s="2"/>
      <c r="D344" s="2"/>
      <c r="E344" s="2"/>
      <c r="F344" s="2"/>
      <c r="G344" s="2"/>
      <c r="H344" s="4"/>
      <c r="I344" s="2"/>
      <c r="J344" s="2"/>
    </row>
    <row r="345">
      <c r="A345" s="2"/>
      <c r="B345" s="2"/>
      <c r="C345" s="2"/>
      <c r="D345" s="2"/>
      <c r="E345" s="2"/>
      <c r="F345" s="2"/>
      <c r="G345" s="2"/>
      <c r="H345" s="4"/>
      <c r="I345" s="2"/>
      <c r="J345" s="2"/>
    </row>
    <row r="346">
      <c r="A346" s="2"/>
      <c r="B346" s="2"/>
      <c r="C346" s="2"/>
      <c r="D346" s="2"/>
      <c r="E346" s="2"/>
      <c r="F346" s="2"/>
      <c r="G346" s="2"/>
      <c r="H346" s="4"/>
      <c r="I346" s="2"/>
      <c r="J346" s="2"/>
    </row>
    <row r="347">
      <c r="A347" s="2"/>
      <c r="B347" s="2"/>
      <c r="C347" s="2"/>
      <c r="D347" s="2"/>
      <c r="E347" s="2"/>
      <c r="F347" s="2"/>
      <c r="G347" s="2"/>
      <c r="H347" s="4"/>
      <c r="I347" s="2"/>
      <c r="J347" s="2"/>
    </row>
    <row r="348">
      <c r="A348" s="2"/>
      <c r="B348" s="2"/>
      <c r="C348" s="2"/>
      <c r="D348" s="2"/>
      <c r="E348" s="2"/>
      <c r="F348" s="2"/>
      <c r="G348" s="2"/>
      <c r="H348" s="4"/>
      <c r="I348" s="2"/>
      <c r="J348" s="2"/>
    </row>
    <row r="349">
      <c r="A349" s="2"/>
      <c r="B349" s="2"/>
      <c r="C349" s="2"/>
      <c r="D349" s="2"/>
      <c r="E349" s="2"/>
      <c r="F349" s="2"/>
      <c r="G349" s="2"/>
      <c r="H349" s="4"/>
      <c r="I349" s="2"/>
      <c r="J349" s="2"/>
    </row>
    <row r="350">
      <c r="A350" s="2"/>
      <c r="B350" s="2"/>
      <c r="C350" s="2"/>
      <c r="D350" s="2"/>
      <c r="E350" s="2"/>
      <c r="F350" s="2"/>
      <c r="G350" s="2"/>
      <c r="H350" s="4"/>
      <c r="I350" s="2"/>
      <c r="J350" s="2"/>
    </row>
    <row r="351">
      <c r="A351" s="2"/>
      <c r="B351" s="2"/>
      <c r="C351" s="2"/>
      <c r="D351" s="2"/>
      <c r="E351" s="2"/>
      <c r="F351" s="2"/>
      <c r="G351" s="2"/>
      <c r="H351" s="4"/>
      <c r="I351" s="2"/>
      <c r="J351" s="2"/>
    </row>
    <row r="352">
      <c r="A352" s="2"/>
      <c r="B352" s="2"/>
      <c r="C352" s="2"/>
      <c r="D352" s="2"/>
      <c r="E352" s="2"/>
      <c r="F352" s="2"/>
      <c r="G352" s="2"/>
      <c r="H352" s="4"/>
      <c r="I352" s="2"/>
      <c r="J352" s="2"/>
    </row>
    <row r="353">
      <c r="A353" s="2"/>
      <c r="B353" s="2"/>
      <c r="C353" s="2"/>
      <c r="D353" s="2"/>
      <c r="E353" s="2"/>
      <c r="F353" s="2"/>
      <c r="G353" s="2"/>
      <c r="H353" s="4"/>
      <c r="I353" s="2"/>
      <c r="J353" s="2"/>
    </row>
    <row r="354">
      <c r="A354" s="2"/>
      <c r="B354" s="2"/>
      <c r="C354" s="2"/>
      <c r="D354" s="2"/>
      <c r="E354" s="2"/>
      <c r="F354" s="2"/>
      <c r="G354" s="2"/>
      <c r="H354" s="4"/>
      <c r="I354" s="2"/>
      <c r="J354" s="2"/>
    </row>
    <row r="355">
      <c r="A355" s="2"/>
      <c r="B355" s="2"/>
      <c r="C355" s="2"/>
      <c r="D355" s="2"/>
      <c r="E355" s="2"/>
      <c r="F355" s="2"/>
      <c r="G355" s="2"/>
      <c r="H355" s="4"/>
      <c r="I355" s="2"/>
      <c r="J355" s="2"/>
    </row>
    <row r="356">
      <c r="A356" s="2"/>
      <c r="B356" s="2"/>
      <c r="C356" s="2"/>
      <c r="D356" s="2"/>
      <c r="E356" s="2"/>
      <c r="F356" s="2"/>
      <c r="G356" s="2"/>
      <c r="H356" s="4"/>
      <c r="I356" s="2"/>
      <c r="J356" s="2"/>
    </row>
    <row r="357">
      <c r="A357" s="2"/>
      <c r="B357" s="2"/>
      <c r="C357" s="2"/>
      <c r="D357" s="2"/>
      <c r="E357" s="2"/>
      <c r="F357" s="2"/>
      <c r="G357" s="2"/>
      <c r="H357" s="4"/>
      <c r="I357" s="2"/>
      <c r="J357" s="2"/>
    </row>
    <row r="358">
      <c r="A358" s="2"/>
      <c r="B358" s="2"/>
      <c r="C358" s="2"/>
      <c r="D358" s="2"/>
      <c r="E358" s="2"/>
      <c r="F358" s="2"/>
      <c r="G358" s="2"/>
      <c r="H358" s="4"/>
      <c r="I358" s="2"/>
      <c r="J358" s="2"/>
    </row>
    <row r="359">
      <c r="A359" s="2"/>
      <c r="B359" s="2"/>
      <c r="C359" s="2"/>
      <c r="D359" s="2"/>
      <c r="E359" s="2"/>
      <c r="F359" s="2"/>
      <c r="G359" s="2"/>
      <c r="H359" s="4"/>
      <c r="I359" s="2"/>
      <c r="J359" s="2"/>
    </row>
    <row r="360">
      <c r="A360" s="2"/>
      <c r="B360" s="2"/>
      <c r="C360" s="2"/>
      <c r="D360" s="2"/>
      <c r="E360" s="2"/>
      <c r="F360" s="2"/>
      <c r="G360" s="2"/>
      <c r="H360" s="4"/>
      <c r="I360" s="2"/>
      <c r="J360" s="2"/>
    </row>
    <row r="361">
      <c r="A361" s="2"/>
      <c r="B361" s="2"/>
      <c r="C361" s="2"/>
      <c r="D361" s="2"/>
      <c r="E361" s="2"/>
      <c r="F361" s="2"/>
      <c r="G361" s="2"/>
      <c r="H361" s="4"/>
      <c r="I361" s="2"/>
      <c r="J361" s="2"/>
    </row>
    <row r="362">
      <c r="A362" s="2"/>
      <c r="B362" s="2"/>
      <c r="C362" s="2"/>
      <c r="D362" s="2"/>
      <c r="E362" s="2"/>
      <c r="F362" s="2"/>
      <c r="G362" s="2"/>
      <c r="H362" s="4"/>
      <c r="I362" s="2"/>
      <c r="J362" s="2"/>
    </row>
    <row r="363">
      <c r="A363" s="2"/>
      <c r="B363" s="2"/>
      <c r="C363" s="2"/>
      <c r="D363" s="2"/>
      <c r="E363" s="2"/>
      <c r="F363" s="2"/>
      <c r="G363" s="2"/>
      <c r="H363" s="4"/>
      <c r="I363" s="2"/>
      <c r="J363" s="2"/>
    </row>
    <row r="364">
      <c r="A364" s="2"/>
      <c r="B364" s="2"/>
      <c r="C364" s="2"/>
      <c r="D364" s="2"/>
      <c r="E364" s="2"/>
      <c r="F364" s="2"/>
      <c r="G364" s="2"/>
      <c r="H364" s="4"/>
      <c r="I364" s="2"/>
      <c r="J364" s="2"/>
    </row>
    <row r="365">
      <c r="A365" s="2"/>
      <c r="B365" s="2"/>
      <c r="C365" s="2"/>
      <c r="D365" s="2"/>
      <c r="E365" s="2"/>
      <c r="F365" s="2"/>
      <c r="G365" s="2"/>
      <c r="H365" s="4"/>
      <c r="I365" s="2"/>
      <c r="J365" s="2"/>
    </row>
    <row r="366">
      <c r="A366" s="2"/>
      <c r="B366" s="2"/>
      <c r="C366" s="2"/>
      <c r="D366" s="2"/>
      <c r="E366" s="2"/>
      <c r="F366" s="2"/>
      <c r="G366" s="2"/>
      <c r="H366" s="4"/>
      <c r="I366" s="2"/>
      <c r="J366" s="2"/>
    </row>
    <row r="367">
      <c r="A367" s="2"/>
      <c r="B367" s="2"/>
      <c r="C367" s="2"/>
      <c r="D367" s="2"/>
      <c r="E367" s="2"/>
      <c r="F367" s="2"/>
      <c r="G367" s="2"/>
      <c r="H367" s="4"/>
      <c r="I367" s="2"/>
      <c r="J367" s="2"/>
    </row>
    <row r="368">
      <c r="A368" s="2"/>
      <c r="B368" s="2"/>
      <c r="C368" s="2"/>
      <c r="D368" s="2"/>
      <c r="E368" s="2"/>
      <c r="F368" s="2"/>
      <c r="G368" s="2"/>
      <c r="H368" s="4"/>
      <c r="I368" s="2"/>
      <c r="J368" s="2"/>
    </row>
    <row r="369">
      <c r="A369" s="2"/>
      <c r="B369" s="2"/>
      <c r="C369" s="2"/>
      <c r="D369" s="2"/>
      <c r="E369" s="2"/>
      <c r="F369" s="2"/>
      <c r="G369" s="2"/>
      <c r="H369" s="4"/>
      <c r="I369" s="2"/>
      <c r="J369" s="2"/>
    </row>
    <row r="370">
      <c r="A370" s="2"/>
      <c r="B370" s="2"/>
      <c r="C370" s="2"/>
      <c r="D370" s="2"/>
      <c r="E370" s="2"/>
      <c r="F370" s="2"/>
      <c r="G370" s="2"/>
      <c r="H370" s="4"/>
      <c r="I370" s="2"/>
      <c r="J370" s="2"/>
    </row>
    <row r="371">
      <c r="A371" s="2"/>
      <c r="B371" s="2"/>
      <c r="C371" s="2"/>
      <c r="D371" s="2"/>
      <c r="E371" s="2"/>
      <c r="F371" s="2"/>
      <c r="G371" s="2"/>
      <c r="H371" s="4"/>
      <c r="I371" s="2"/>
      <c r="J371" s="2"/>
    </row>
    <row r="372">
      <c r="A372" s="2"/>
      <c r="B372" s="2"/>
      <c r="C372" s="2"/>
      <c r="D372" s="2"/>
      <c r="E372" s="2"/>
      <c r="F372" s="2"/>
      <c r="G372" s="2"/>
      <c r="H372" s="4"/>
      <c r="I372" s="2"/>
      <c r="J372" s="2"/>
    </row>
    <row r="373">
      <c r="A373" s="2"/>
      <c r="B373" s="2"/>
      <c r="C373" s="2"/>
      <c r="D373" s="2"/>
      <c r="E373" s="2"/>
      <c r="F373" s="2"/>
      <c r="G373" s="2"/>
      <c r="H373" s="4"/>
      <c r="I373" s="2"/>
      <c r="J373" s="2"/>
    </row>
    <row r="374">
      <c r="A374" s="2"/>
      <c r="B374" s="2"/>
      <c r="C374" s="2"/>
      <c r="D374" s="2"/>
      <c r="E374" s="2"/>
      <c r="F374" s="2"/>
      <c r="G374" s="2"/>
      <c r="H374" s="4"/>
      <c r="I374" s="2"/>
      <c r="J374" s="2"/>
    </row>
    <row r="375">
      <c r="A375" s="2"/>
      <c r="B375" s="2"/>
      <c r="C375" s="2"/>
      <c r="D375" s="2"/>
      <c r="E375" s="2"/>
      <c r="F375" s="2"/>
      <c r="G375" s="2"/>
      <c r="H375" s="4"/>
      <c r="I375" s="2"/>
      <c r="J375" s="2"/>
    </row>
    <row r="376">
      <c r="A376" s="2"/>
      <c r="B376" s="2"/>
      <c r="C376" s="2"/>
      <c r="D376" s="2"/>
      <c r="E376" s="2"/>
      <c r="F376" s="2"/>
      <c r="G376" s="2"/>
      <c r="H376" s="4"/>
      <c r="I376" s="2"/>
      <c r="J376" s="2"/>
    </row>
    <row r="377">
      <c r="A377" s="2"/>
      <c r="B377" s="2"/>
      <c r="C377" s="2"/>
      <c r="D377" s="2"/>
      <c r="E377" s="2"/>
      <c r="F377" s="2"/>
      <c r="G377" s="2"/>
      <c r="H377" s="4"/>
      <c r="I377" s="2"/>
      <c r="J377" s="2"/>
    </row>
    <row r="378">
      <c r="A378" s="2"/>
      <c r="B378" s="2"/>
      <c r="C378" s="2"/>
      <c r="D378" s="2"/>
      <c r="E378" s="2"/>
      <c r="F378" s="2"/>
      <c r="G378" s="2"/>
      <c r="H378" s="4"/>
      <c r="I378" s="2"/>
      <c r="J378" s="2"/>
    </row>
    <row r="379">
      <c r="A379" s="2"/>
      <c r="B379" s="2"/>
      <c r="C379" s="2"/>
      <c r="D379" s="2"/>
      <c r="E379" s="2"/>
      <c r="F379" s="2"/>
      <c r="G379" s="2"/>
      <c r="H379" s="4"/>
      <c r="I379" s="2"/>
      <c r="J379" s="2"/>
    </row>
    <row r="380">
      <c r="A380" s="2"/>
      <c r="B380" s="2"/>
      <c r="C380" s="2"/>
      <c r="D380" s="2"/>
      <c r="E380" s="2"/>
      <c r="F380" s="2"/>
      <c r="G380" s="2"/>
      <c r="H380" s="4"/>
      <c r="I380" s="2"/>
      <c r="J380" s="2"/>
    </row>
    <row r="381">
      <c r="A381" s="2"/>
      <c r="B381" s="2"/>
      <c r="C381" s="2"/>
      <c r="D381" s="2"/>
      <c r="E381" s="2"/>
      <c r="F381" s="2"/>
      <c r="G381" s="2"/>
      <c r="H381" s="4"/>
      <c r="I381" s="2"/>
      <c r="J381" s="2"/>
    </row>
    <row r="382">
      <c r="A382" s="2"/>
      <c r="B382" s="2"/>
      <c r="C382" s="2"/>
      <c r="D382" s="2"/>
      <c r="E382" s="2"/>
      <c r="F382" s="2"/>
      <c r="G382" s="2"/>
      <c r="H382" s="4"/>
      <c r="I382" s="2"/>
      <c r="J382" s="2"/>
    </row>
    <row r="383">
      <c r="A383" s="2"/>
      <c r="B383" s="2"/>
      <c r="C383" s="2"/>
      <c r="D383" s="2"/>
      <c r="E383" s="2"/>
      <c r="F383" s="2"/>
      <c r="G383" s="2"/>
      <c r="H383" s="4"/>
      <c r="I383" s="2"/>
      <c r="J383" s="2"/>
    </row>
    <row r="384">
      <c r="A384" s="2"/>
      <c r="B384" s="2"/>
      <c r="C384" s="2"/>
      <c r="D384" s="2"/>
      <c r="E384" s="2"/>
      <c r="F384" s="2"/>
      <c r="G384" s="2"/>
      <c r="H384" s="4"/>
      <c r="I384" s="2"/>
      <c r="J384" s="2"/>
    </row>
    <row r="385">
      <c r="A385" s="2"/>
      <c r="B385" s="2"/>
      <c r="C385" s="2"/>
      <c r="D385" s="2"/>
      <c r="E385" s="2"/>
      <c r="F385" s="2"/>
      <c r="G385" s="2"/>
      <c r="H385" s="4"/>
      <c r="I385" s="2"/>
      <c r="J385" s="2"/>
    </row>
    <row r="386">
      <c r="A386" s="2"/>
      <c r="B386" s="2"/>
      <c r="C386" s="2"/>
      <c r="D386" s="2"/>
      <c r="E386" s="2"/>
      <c r="F386" s="2"/>
      <c r="G386" s="2"/>
      <c r="H386" s="4"/>
      <c r="I386" s="2"/>
      <c r="J386" s="2"/>
    </row>
    <row r="387">
      <c r="A387" s="2"/>
      <c r="B387" s="2"/>
      <c r="C387" s="2"/>
      <c r="D387" s="2"/>
      <c r="E387" s="2"/>
      <c r="F387" s="2"/>
      <c r="G387" s="2"/>
      <c r="H387" s="4"/>
      <c r="I387" s="2"/>
      <c r="J387" s="2"/>
    </row>
    <row r="388">
      <c r="A388" s="2"/>
      <c r="B388" s="2"/>
      <c r="C388" s="2"/>
      <c r="D388" s="2"/>
      <c r="E388" s="2"/>
      <c r="F388" s="2"/>
      <c r="G388" s="2"/>
      <c r="H388" s="4"/>
      <c r="I388" s="2"/>
      <c r="J388" s="2"/>
    </row>
    <row r="389">
      <c r="A389" s="2"/>
      <c r="B389" s="2"/>
      <c r="C389" s="2"/>
      <c r="D389" s="2"/>
      <c r="E389" s="2"/>
      <c r="F389" s="2"/>
      <c r="G389" s="2"/>
      <c r="H389" s="4"/>
      <c r="I389" s="2"/>
      <c r="J389" s="2"/>
    </row>
    <row r="390">
      <c r="A390" s="2"/>
      <c r="B390" s="2"/>
      <c r="C390" s="2"/>
      <c r="D390" s="2"/>
      <c r="E390" s="2"/>
      <c r="F390" s="2"/>
      <c r="G390" s="2"/>
      <c r="H390" s="4"/>
      <c r="I390" s="2"/>
      <c r="J390" s="2"/>
    </row>
    <row r="391">
      <c r="A391" s="2"/>
      <c r="B391" s="2"/>
      <c r="C391" s="2"/>
      <c r="D391" s="2"/>
      <c r="E391" s="2"/>
      <c r="F391" s="2"/>
      <c r="G391" s="2"/>
      <c r="H391" s="4"/>
      <c r="I391" s="2"/>
      <c r="J391" s="2"/>
    </row>
    <row r="392">
      <c r="A392" s="2"/>
      <c r="B392" s="2"/>
      <c r="C392" s="2"/>
      <c r="D392" s="2"/>
      <c r="E392" s="2"/>
      <c r="F392" s="2"/>
      <c r="G392" s="2"/>
      <c r="H392" s="4"/>
      <c r="I392" s="2"/>
      <c r="J392" s="2"/>
    </row>
    <row r="393">
      <c r="A393" s="2"/>
      <c r="B393" s="2"/>
      <c r="C393" s="2"/>
      <c r="D393" s="2"/>
      <c r="E393" s="2"/>
      <c r="F393" s="2"/>
      <c r="G393" s="2"/>
      <c r="H393" s="4"/>
      <c r="I393" s="2"/>
      <c r="J393" s="2"/>
    </row>
    <row r="394">
      <c r="A394" s="2"/>
      <c r="B394" s="2"/>
      <c r="C394" s="2"/>
      <c r="D394" s="2"/>
      <c r="E394" s="2"/>
      <c r="F394" s="2"/>
      <c r="G394" s="2"/>
      <c r="H394" s="4"/>
      <c r="I394" s="2"/>
      <c r="J394" s="2"/>
    </row>
    <row r="395">
      <c r="A395" s="2"/>
      <c r="B395" s="2"/>
      <c r="C395" s="2"/>
      <c r="D395" s="2"/>
      <c r="E395" s="2"/>
      <c r="F395" s="2"/>
      <c r="G395" s="2"/>
      <c r="H395" s="4"/>
      <c r="I395" s="2"/>
      <c r="J395" s="2"/>
    </row>
    <row r="396">
      <c r="A396" s="2"/>
      <c r="B396" s="2"/>
      <c r="C396" s="2"/>
      <c r="D396" s="2"/>
      <c r="E396" s="2"/>
      <c r="F396" s="2"/>
      <c r="G396" s="2"/>
      <c r="H396" s="4"/>
      <c r="I396" s="2"/>
      <c r="J396" s="2"/>
    </row>
    <row r="397">
      <c r="A397" s="2"/>
      <c r="B397" s="2"/>
      <c r="C397" s="2"/>
      <c r="D397" s="2"/>
      <c r="E397" s="2"/>
      <c r="F397" s="2"/>
      <c r="G397" s="2"/>
      <c r="H397" s="4"/>
      <c r="I397" s="2"/>
      <c r="J397" s="2"/>
    </row>
    <row r="398">
      <c r="A398" s="2"/>
      <c r="B398" s="2"/>
      <c r="C398" s="2"/>
      <c r="D398" s="2"/>
      <c r="E398" s="2"/>
      <c r="F398" s="2"/>
      <c r="G398" s="2"/>
      <c r="H398" s="4"/>
      <c r="I398" s="2"/>
      <c r="J398" s="2"/>
    </row>
    <row r="399">
      <c r="A399" s="2"/>
      <c r="B399" s="2"/>
      <c r="C399" s="2"/>
      <c r="D399" s="2"/>
      <c r="E399" s="2"/>
      <c r="F399" s="2"/>
      <c r="G399" s="2"/>
      <c r="H399" s="4"/>
      <c r="I399" s="2"/>
      <c r="J399" s="2"/>
    </row>
    <row r="400">
      <c r="A400" s="2"/>
      <c r="B400" s="2"/>
      <c r="C400" s="2"/>
      <c r="D400" s="2"/>
      <c r="E400" s="2"/>
      <c r="F400" s="2"/>
      <c r="G400" s="2"/>
      <c r="H400" s="4"/>
      <c r="I400" s="2"/>
      <c r="J400" s="2"/>
    </row>
    <row r="401">
      <c r="A401" s="2"/>
      <c r="B401" s="2"/>
      <c r="C401" s="2"/>
      <c r="D401" s="2"/>
      <c r="E401" s="2"/>
      <c r="F401" s="2"/>
      <c r="G401" s="2"/>
      <c r="H401" s="4"/>
      <c r="I401" s="2"/>
      <c r="J401" s="2"/>
    </row>
    <row r="402">
      <c r="A402" s="2"/>
      <c r="B402" s="2"/>
      <c r="C402" s="2"/>
      <c r="D402" s="2"/>
      <c r="E402" s="2"/>
      <c r="F402" s="2"/>
      <c r="G402" s="2"/>
      <c r="H402" s="4"/>
      <c r="I402" s="2"/>
      <c r="J402" s="2"/>
    </row>
    <row r="403">
      <c r="A403" s="2"/>
      <c r="B403" s="2"/>
      <c r="C403" s="2"/>
      <c r="D403" s="2"/>
      <c r="E403" s="2"/>
      <c r="F403" s="2"/>
      <c r="G403" s="2"/>
      <c r="H403" s="4"/>
      <c r="I403" s="2"/>
      <c r="J403" s="2"/>
    </row>
    <row r="404">
      <c r="A404" s="2"/>
      <c r="B404" s="2"/>
      <c r="C404" s="2"/>
      <c r="D404" s="2"/>
      <c r="E404" s="2"/>
      <c r="F404" s="2"/>
      <c r="G404" s="2"/>
      <c r="H404" s="4"/>
      <c r="I404" s="2"/>
      <c r="J404" s="2"/>
    </row>
    <row r="405">
      <c r="A405" s="2"/>
      <c r="B405" s="2"/>
      <c r="C405" s="2"/>
      <c r="D405" s="2"/>
      <c r="E405" s="2"/>
      <c r="F405" s="2"/>
      <c r="G405" s="2"/>
      <c r="H405" s="4"/>
      <c r="I405" s="2"/>
      <c r="J405" s="2"/>
    </row>
    <row r="406">
      <c r="A406" s="2"/>
      <c r="B406" s="2"/>
      <c r="C406" s="2"/>
      <c r="D406" s="2"/>
      <c r="E406" s="2"/>
      <c r="F406" s="2"/>
      <c r="G406" s="2"/>
      <c r="H406" s="4"/>
      <c r="I406" s="2"/>
      <c r="J406" s="2"/>
    </row>
    <row r="407">
      <c r="A407" s="2"/>
      <c r="B407" s="2"/>
      <c r="C407" s="2"/>
      <c r="D407" s="2"/>
      <c r="E407" s="2"/>
      <c r="F407" s="2"/>
      <c r="G407" s="2"/>
      <c r="H407" s="4"/>
      <c r="I407" s="2"/>
      <c r="J407" s="2"/>
    </row>
    <row r="408">
      <c r="A408" s="2"/>
      <c r="B408" s="2"/>
      <c r="C408" s="2"/>
      <c r="D408" s="2"/>
      <c r="E408" s="2"/>
      <c r="F408" s="2"/>
      <c r="G408" s="2"/>
      <c r="H408" s="4"/>
      <c r="I408" s="2"/>
      <c r="J408" s="2"/>
    </row>
    <row r="409">
      <c r="A409" s="2"/>
      <c r="B409" s="2"/>
      <c r="C409" s="2"/>
      <c r="D409" s="2"/>
      <c r="E409" s="2"/>
      <c r="F409" s="2"/>
      <c r="G409" s="2"/>
      <c r="H409" s="4"/>
      <c r="I409" s="2"/>
      <c r="J409" s="2"/>
    </row>
    <row r="410">
      <c r="A410" s="2"/>
      <c r="B410" s="2"/>
      <c r="C410" s="2"/>
      <c r="D410" s="2"/>
      <c r="E410" s="2"/>
      <c r="F410" s="2"/>
      <c r="G410" s="2"/>
      <c r="H410" s="4"/>
      <c r="I410" s="2"/>
      <c r="J410" s="2"/>
    </row>
    <row r="411">
      <c r="A411" s="2"/>
      <c r="B411" s="2"/>
      <c r="C411" s="2"/>
      <c r="D411" s="2"/>
      <c r="E411" s="2"/>
      <c r="F411" s="2"/>
      <c r="G411" s="2"/>
      <c r="H411" s="4"/>
      <c r="I411" s="2"/>
      <c r="J411" s="2"/>
    </row>
    <row r="412">
      <c r="A412" s="2"/>
      <c r="B412" s="2"/>
      <c r="C412" s="2"/>
      <c r="D412" s="2"/>
      <c r="E412" s="2"/>
      <c r="F412" s="2"/>
      <c r="G412" s="2"/>
      <c r="H412" s="4"/>
      <c r="I412" s="2"/>
      <c r="J412" s="2"/>
    </row>
    <row r="413">
      <c r="A413" s="2"/>
      <c r="B413" s="2"/>
      <c r="C413" s="2"/>
      <c r="D413" s="2"/>
      <c r="E413" s="2"/>
      <c r="F413" s="2"/>
      <c r="G413" s="2"/>
      <c r="H413" s="4"/>
      <c r="I413" s="2"/>
      <c r="J413" s="2"/>
    </row>
    <row r="414">
      <c r="A414" s="2"/>
      <c r="B414" s="2"/>
      <c r="C414" s="2"/>
      <c r="D414" s="2"/>
      <c r="E414" s="2"/>
      <c r="F414" s="2"/>
      <c r="G414" s="2"/>
      <c r="H414" s="4"/>
      <c r="I414" s="2"/>
      <c r="J414" s="2"/>
    </row>
    <row r="415">
      <c r="A415" s="2"/>
      <c r="B415" s="2"/>
      <c r="C415" s="2"/>
      <c r="D415" s="2"/>
      <c r="E415" s="2"/>
      <c r="F415" s="2"/>
      <c r="G415" s="2"/>
      <c r="H415" s="4"/>
      <c r="I415" s="2"/>
      <c r="J415" s="2"/>
    </row>
    <row r="416">
      <c r="A416" s="2"/>
      <c r="B416" s="2"/>
      <c r="C416" s="2"/>
      <c r="D416" s="2"/>
      <c r="E416" s="2"/>
      <c r="F416" s="2"/>
      <c r="G416" s="2"/>
      <c r="H416" s="4"/>
      <c r="I416" s="2"/>
      <c r="J416" s="2"/>
    </row>
    <row r="417">
      <c r="A417" s="2"/>
      <c r="B417" s="2"/>
      <c r="C417" s="2"/>
      <c r="D417" s="2"/>
      <c r="E417" s="2"/>
      <c r="F417" s="2"/>
      <c r="G417" s="2"/>
      <c r="H417" s="4"/>
      <c r="I417" s="2"/>
      <c r="J417" s="2"/>
    </row>
    <row r="418">
      <c r="A418" s="2"/>
      <c r="B418" s="2"/>
      <c r="C418" s="2"/>
      <c r="D418" s="2"/>
      <c r="E418" s="2"/>
      <c r="F418" s="2"/>
      <c r="G418" s="2"/>
      <c r="H418" s="4"/>
      <c r="I418" s="2"/>
      <c r="J418" s="2"/>
    </row>
    <row r="419">
      <c r="A419" s="2"/>
      <c r="B419" s="2"/>
      <c r="C419" s="2"/>
      <c r="D419" s="2"/>
      <c r="E419" s="2"/>
      <c r="F419" s="2"/>
      <c r="G419" s="2"/>
      <c r="H419" s="4"/>
      <c r="I419" s="2"/>
      <c r="J419" s="2"/>
    </row>
    <row r="420">
      <c r="A420" s="2"/>
      <c r="B420" s="2"/>
      <c r="C420" s="2"/>
      <c r="D420" s="2"/>
      <c r="E420" s="2"/>
      <c r="F420" s="2"/>
      <c r="G420" s="2"/>
      <c r="H420" s="4"/>
      <c r="I420" s="2"/>
      <c r="J420" s="2"/>
    </row>
    <row r="421">
      <c r="A421" s="2"/>
      <c r="B421" s="2"/>
      <c r="C421" s="2"/>
      <c r="D421" s="2"/>
      <c r="E421" s="2"/>
      <c r="F421" s="2"/>
      <c r="G421" s="2"/>
      <c r="H421" s="4"/>
      <c r="I421" s="2"/>
      <c r="J421" s="2"/>
    </row>
    <row r="422">
      <c r="A422" s="2"/>
      <c r="B422" s="2"/>
      <c r="C422" s="2"/>
      <c r="D422" s="2"/>
      <c r="E422" s="2"/>
      <c r="F422" s="2"/>
      <c r="G422" s="2"/>
      <c r="H422" s="4"/>
      <c r="I422" s="2"/>
      <c r="J422" s="2"/>
    </row>
    <row r="423">
      <c r="A423" s="2"/>
      <c r="B423" s="2"/>
      <c r="C423" s="2"/>
      <c r="D423" s="2"/>
      <c r="E423" s="2"/>
      <c r="F423" s="2"/>
      <c r="G423" s="2"/>
      <c r="H423" s="4"/>
      <c r="I423" s="2"/>
      <c r="J423" s="2"/>
    </row>
    <row r="424">
      <c r="A424" s="2"/>
      <c r="B424" s="2"/>
      <c r="C424" s="2"/>
      <c r="D424" s="2"/>
      <c r="E424" s="2"/>
      <c r="F424" s="2"/>
      <c r="G424" s="2"/>
      <c r="H424" s="4"/>
      <c r="I424" s="2"/>
      <c r="J424" s="2"/>
    </row>
    <row r="425">
      <c r="A425" s="2"/>
      <c r="B425" s="2"/>
      <c r="C425" s="2"/>
      <c r="D425" s="2"/>
      <c r="E425" s="2"/>
      <c r="F425" s="2"/>
      <c r="G425" s="2"/>
      <c r="H425" s="4"/>
      <c r="I425" s="2"/>
      <c r="J425" s="2"/>
    </row>
    <row r="426">
      <c r="A426" s="2"/>
      <c r="B426" s="2"/>
      <c r="C426" s="2"/>
      <c r="D426" s="2"/>
      <c r="E426" s="2"/>
      <c r="F426" s="2"/>
      <c r="G426" s="2"/>
      <c r="H426" s="4"/>
      <c r="I426" s="2"/>
      <c r="J426" s="2"/>
    </row>
    <row r="427">
      <c r="A427" s="2"/>
      <c r="B427" s="2"/>
      <c r="C427" s="2"/>
      <c r="D427" s="2"/>
      <c r="E427" s="2"/>
      <c r="F427" s="2"/>
      <c r="G427" s="2"/>
      <c r="H427" s="4"/>
      <c r="I427" s="2"/>
      <c r="J427" s="2"/>
    </row>
    <row r="428">
      <c r="A428" s="2"/>
      <c r="B428" s="2"/>
      <c r="C428" s="2"/>
      <c r="D428" s="2"/>
      <c r="E428" s="2"/>
      <c r="F428" s="2"/>
      <c r="G428" s="2"/>
      <c r="H428" s="4"/>
      <c r="I428" s="2"/>
      <c r="J428" s="2"/>
    </row>
    <row r="429">
      <c r="A429" s="2"/>
      <c r="B429" s="2"/>
      <c r="C429" s="2"/>
      <c r="D429" s="2"/>
      <c r="E429" s="2"/>
      <c r="F429" s="2"/>
      <c r="G429" s="2"/>
      <c r="H429" s="4"/>
      <c r="I429" s="2"/>
      <c r="J429" s="2"/>
    </row>
    <row r="430">
      <c r="A430" s="2"/>
      <c r="B430" s="2"/>
      <c r="C430" s="2"/>
      <c r="D430" s="2"/>
      <c r="E430" s="2"/>
      <c r="F430" s="2"/>
      <c r="G430" s="2"/>
      <c r="H430" s="4"/>
      <c r="I430" s="2"/>
      <c r="J430" s="2"/>
    </row>
    <row r="431">
      <c r="A431" s="2"/>
      <c r="B431" s="2"/>
      <c r="C431" s="2"/>
      <c r="D431" s="2"/>
      <c r="E431" s="2"/>
      <c r="F431" s="2"/>
      <c r="G431" s="2"/>
      <c r="H431" s="4"/>
      <c r="I431" s="2"/>
      <c r="J431" s="2"/>
    </row>
    <row r="432">
      <c r="A432" s="2"/>
      <c r="B432" s="2"/>
      <c r="C432" s="2"/>
      <c r="D432" s="2"/>
      <c r="E432" s="2"/>
      <c r="F432" s="2"/>
      <c r="G432" s="2"/>
      <c r="H432" s="4"/>
      <c r="I432" s="2"/>
      <c r="J432" s="2"/>
    </row>
    <row r="433">
      <c r="A433" s="2"/>
      <c r="B433" s="2"/>
      <c r="C433" s="2"/>
      <c r="D433" s="2"/>
      <c r="E433" s="2"/>
      <c r="F433" s="2"/>
      <c r="G433" s="2"/>
      <c r="H433" s="4"/>
      <c r="I433" s="2"/>
      <c r="J433" s="2"/>
    </row>
    <row r="434">
      <c r="A434" s="2"/>
      <c r="B434" s="2"/>
      <c r="C434" s="2"/>
      <c r="D434" s="2"/>
      <c r="E434" s="2"/>
      <c r="F434" s="2"/>
      <c r="G434" s="2"/>
      <c r="H434" s="4"/>
      <c r="I434" s="2"/>
      <c r="J434" s="2"/>
    </row>
    <row r="435">
      <c r="A435" s="2"/>
      <c r="B435" s="2"/>
      <c r="C435" s="2"/>
      <c r="D435" s="2"/>
      <c r="E435" s="2"/>
      <c r="F435" s="2"/>
      <c r="G435" s="2"/>
      <c r="H435" s="4"/>
      <c r="I435" s="2"/>
      <c r="J435" s="2"/>
    </row>
    <row r="436">
      <c r="A436" s="2"/>
      <c r="B436" s="2"/>
      <c r="C436" s="2"/>
      <c r="D436" s="2"/>
      <c r="E436" s="2"/>
      <c r="F436" s="2"/>
      <c r="G436" s="2"/>
      <c r="H436" s="4"/>
      <c r="I436" s="2"/>
      <c r="J436" s="2"/>
    </row>
    <row r="437">
      <c r="A437" s="2"/>
      <c r="B437" s="2"/>
      <c r="C437" s="2"/>
      <c r="D437" s="2"/>
      <c r="E437" s="2"/>
      <c r="F437" s="2"/>
      <c r="G437" s="2"/>
      <c r="H437" s="4"/>
      <c r="I437" s="2"/>
      <c r="J437" s="2"/>
    </row>
    <row r="438">
      <c r="A438" s="2"/>
      <c r="B438" s="2"/>
      <c r="C438" s="2"/>
      <c r="D438" s="2"/>
      <c r="E438" s="2"/>
      <c r="F438" s="2"/>
      <c r="G438" s="2"/>
      <c r="H438" s="4"/>
      <c r="I438" s="2"/>
      <c r="J438" s="2"/>
    </row>
    <row r="439">
      <c r="A439" s="2"/>
      <c r="B439" s="2"/>
      <c r="C439" s="2"/>
      <c r="D439" s="2"/>
      <c r="E439" s="2"/>
      <c r="F439" s="2"/>
      <c r="G439" s="2"/>
      <c r="H439" s="4"/>
      <c r="I439" s="2"/>
      <c r="J439" s="2"/>
    </row>
    <row r="440">
      <c r="A440" s="2"/>
      <c r="B440" s="2"/>
      <c r="C440" s="2"/>
      <c r="D440" s="2"/>
      <c r="E440" s="2"/>
      <c r="F440" s="2"/>
      <c r="G440" s="2"/>
      <c r="H440" s="4"/>
      <c r="I440" s="2"/>
      <c r="J440" s="2"/>
    </row>
    <row r="441">
      <c r="A441" s="2"/>
      <c r="B441" s="2"/>
      <c r="C441" s="2"/>
      <c r="D441" s="2"/>
      <c r="E441" s="2"/>
      <c r="F441" s="2"/>
      <c r="G441" s="2"/>
      <c r="H441" s="4"/>
      <c r="I441" s="2"/>
      <c r="J441" s="2"/>
    </row>
    <row r="442">
      <c r="A442" s="2"/>
      <c r="B442" s="2"/>
      <c r="C442" s="2"/>
      <c r="D442" s="2"/>
      <c r="E442" s="2"/>
      <c r="F442" s="2"/>
      <c r="G442" s="2"/>
      <c r="H442" s="4"/>
      <c r="I442" s="2"/>
      <c r="J442" s="2"/>
    </row>
    <row r="443">
      <c r="A443" s="2"/>
      <c r="B443" s="2"/>
      <c r="C443" s="2"/>
      <c r="D443" s="2"/>
      <c r="E443" s="2"/>
      <c r="F443" s="2"/>
      <c r="G443" s="2"/>
      <c r="H443" s="4"/>
      <c r="I443" s="2"/>
      <c r="J443" s="2"/>
    </row>
    <row r="444">
      <c r="A444" s="2"/>
      <c r="B444" s="2"/>
      <c r="C444" s="2"/>
      <c r="D444" s="2"/>
      <c r="E444" s="2"/>
      <c r="F444" s="2"/>
      <c r="G444" s="2"/>
      <c r="H444" s="4"/>
      <c r="I444" s="2"/>
      <c r="J444" s="2"/>
    </row>
    <row r="445">
      <c r="A445" s="2"/>
      <c r="B445" s="2"/>
      <c r="C445" s="2"/>
      <c r="D445" s="2"/>
      <c r="E445" s="2"/>
      <c r="F445" s="2"/>
      <c r="G445" s="2"/>
      <c r="H445" s="4"/>
      <c r="I445" s="2"/>
      <c r="J445" s="2"/>
    </row>
    <row r="446">
      <c r="A446" s="2"/>
      <c r="B446" s="2"/>
      <c r="C446" s="2"/>
      <c r="D446" s="2"/>
      <c r="E446" s="2"/>
      <c r="F446" s="2"/>
      <c r="G446" s="2"/>
      <c r="H446" s="4"/>
      <c r="I446" s="2"/>
      <c r="J446" s="2"/>
    </row>
    <row r="447">
      <c r="A447" s="2"/>
      <c r="B447" s="2"/>
      <c r="C447" s="2"/>
      <c r="D447" s="2"/>
      <c r="E447" s="2"/>
      <c r="F447" s="2"/>
      <c r="G447" s="2"/>
      <c r="H447" s="4"/>
      <c r="I447" s="2"/>
      <c r="J447" s="2"/>
    </row>
    <row r="448">
      <c r="A448" s="2"/>
      <c r="B448" s="2"/>
      <c r="C448" s="2"/>
      <c r="D448" s="2"/>
      <c r="E448" s="2"/>
      <c r="F448" s="2"/>
      <c r="G448" s="2"/>
      <c r="H448" s="4"/>
      <c r="I448" s="2"/>
      <c r="J448" s="2"/>
    </row>
    <row r="449">
      <c r="A449" s="2"/>
      <c r="B449" s="2"/>
      <c r="C449" s="2"/>
      <c r="D449" s="2"/>
      <c r="E449" s="2"/>
      <c r="F449" s="2"/>
      <c r="G449" s="2"/>
      <c r="H449" s="4"/>
      <c r="I449" s="2"/>
      <c r="J449" s="2"/>
    </row>
    <row r="450">
      <c r="A450" s="2"/>
      <c r="B450" s="2"/>
      <c r="C450" s="2"/>
      <c r="D450" s="2"/>
      <c r="E450" s="2"/>
      <c r="F450" s="2"/>
      <c r="G450" s="2"/>
      <c r="H450" s="4"/>
      <c r="I450" s="2"/>
      <c r="J450" s="2"/>
    </row>
    <row r="451">
      <c r="A451" s="2"/>
      <c r="B451" s="2"/>
      <c r="C451" s="2"/>
      <c r="D451" s="2"/>
      <c r="E451" s="2"/>
      <c r="F451" s="2"/>
      <c r="G451" s="2"/>
      <c r="H451" s="4"/>
      <c r="I451" s="2"/>
      <c r="J451" s="2"/>
    </row>
    <row r="452">
      <c r="A452" s="2"/>
      <c r="B452" s="2"/>
      <c r="C452" s="2"/>
      <c r="D452" s="2"/>
      <c r="E452" s="2"/>
      <c r="F452" s="2"/>
      <c r="G452" s="2"/>
      <c r="H452" s="4"/>
      <c r="I452" s="2"/>
      <c r="J452" s="2"/>
    </row>
    <row r="453">
      <c r="A453" s="2"/>
      <c r="B453" s="2"/>
      <c r="C453" s="2"/>
      <c r="D453" s="2"/>
      <c r="E453" s="2"/>
      <c r="F453" s="2"/>
      <c r="G453" s="2"/>
      <c r="H453" s="4"/>
      <c r="I453" s="2"/>
      <c r="J453" s="2"/>
    </row>
    <row r="454">
      <c r="A454" s="2"/>
      <c r="B454" s="2"/>
      <c r="C454" s="2"/>
      <c r="D454" s="2"/>
      <c r="E454" s="2"/>
      <c r="F454" s="2"/>
      <c r="G454" s="2"/>
      <c r="H454" s="4"/>
      <c r="I454" s="2"/>
      <c r="J454" s="2"/>
    </row>
    <row r="455">
      <c r="A455" s="2"/>
      <c r="B455" s="2"/>
      <c r="C455" s="2"/>
      <c r="D455" s="2"/>
      <c r="E455" s="2"/>
      <c r="F455" s="2"/>
      <c r="G455" s="2"/>
      <c r="H455" s="4"/>
      <c r="I455" s="2"/>
      <c r="J455" s="2"/>
    </row>
    <row r="456">
      <c r="A456" s="2"/>
      <c r="B456" s="2"/>
      <c r="C456" s="2"/>
      <c r="D456" s="2"/>
      <c r="E456" s="2"/>
      <c r="F456" s="2"/>
      <c r="G456" s="2"/>
      <c r="H456" s="4"/>
      <c r="I456" s="2"/>
      <c r="J456" s="2"/>
    </row>
    <row r="457">
      <c r="A457" s="2"/>
      <c r="B457" s="2"/>
      <c r="C457" s="2"/>
      <c r="D457" s="2"/>
      <c r="E457" s="2"/>
      <c r="F457" s="2"/>
      <c r="G457" s="2"/>
      <c r="H457" s="4"/>
      <c r="I457" s="2"/>
      <c r="J457" s="2"/>
    </row>
    <row r="458">
      <c r="A458" s="2"/>
      <c r="B458" s="2"/>
      <c r="C458" s="2"/>
      <c r="D458" s="2"/>
      <c r="E458" s="2"/>
      <c r="F458" s="2"/>
      <c r="G458" s="2"/>
      <c r="H458" s="4"/>
      <c r="I458" s="2"/>
      <c r="J458" s="2"/>
    </row>
    <row r="459">
      <c r="A459" s="2"/>
      <c r="B459" s="2"/>
      <c r="C459" s="2"/>
      <c r="D459" s="2"/>
      <c r="E459" s="2"/>
      <c r="F459" s="2"/>
      <c r="G459" s="2"/>
      <c r="H459" s="4"/>
      <c r="I459" s="2"/>
      <c r="J459" s="2"/>
    </row>
    <row r="460">
      <c r="A460" s="2"/>
      <c r="B460" s="2"/>
      <c r="C460" s="2"/>
      <c r="D460" s="2"/>
      <c r="E460" s="2"/>
      <c r="F460" s="2"/>
      <c r="G460" s="2"/>
      <c r="H460" s="4"/>
      <c r="I460" s="2"/>
      <c r="J460" s="2"/>
    </row>
    <row r="461">
      <c r="A461" s="2"/>
      <c r="B461" s="2"/>
      <c r="C461" s="2"/>
      <c r="D461" s="2"/>
      <c r="E461" s="2"/>
      <c r="F461" s="2"/>
      <c r="G461" s="2"/>
      <c r="H461" s="4"/>
      <c r="I461" s="2"/>
      <c r="J461" s="2"/>
    </row>
    <row r="462">
      <c r="A462" s="2"/>
      <c r="B462" s="2"/>
      <c r="C462" s="2"/>
      <c r="D462" s="2"/>
      <c r="E462" s="2"/>
      <c r="F462" s="2"/>
      <c r="G462" s="2"/>
      <c r="H462" s="4"/>
      <c r="I462" s="2"/>
      <c r="J462" s="2"/>
    </row>
    <row r="463">
      <c r="A463" s="2"/>
      <c r="B463" s="2"/>
      <c r="C463" s="2"/>
      <c r="D463" s="2"/>
      <c r="E463" s="2"/>
      <c r="F463" s="2"/>
      <c r="G463" s="2"/>
      <c r="H463" s="4"/>
      <c r="I463" s="2"/>
      <c r="J463" s="2"/>
    </row>
    <row r="464">
      <c r="A464" s="2"/>
      <c r="B464" s="2"/>
      <c r="C464" s="2"/>
      <c r="D464" s="2"/>
      <c r="E464" s="2"/>
      <c r="F464" s="2"/>
      <c r="G464" s="2"/>
      <c r="H464" s="4"/>
      <c r="I464" s="2"/>
      <c r="J464" s="2"/>
    </row>
    <row r="465">
      <c r="A465" s="2"/>
      <c r="B465" s="2"/>
      <c r="C465" s="2"/>
      <c r="D465" s="2"/>
      <c r="E465" s="2"/>
      <c r="F465" s="2"/>
      <c r="G465" s="2"/>
      <c r="H465" s="4"/>
      <c r="I465" s="2"/>
      <c r="J465" s="2"/>
    </row>
    <row r="466">
      <c r="A466" s="2"/>
      <c r="B466" s="2"/>
      <c r="C466" s="2"/>
      <c r="D466" s="2"/>
      <c r="E466" s="2"/>
      <c r="F466" s="2"/>
      <c r="G466" s="2"/>
      <c r="H466" s="4"/>
      <c r="I466" s="2"/>
      <c r="J466" s="2"/>
    </row>
    <row r="467">
      <c r="A467" s="2"/>
      <c r="B467" s="2"/>
      <c r="C467" s="2"/>
      <c r="D467" s="2"/>
      <c r="E467" s="2"/>
      <c r="F467" s="2"/>
      <c r="G467" s="2"/>
      <c r="H467" s="4"/>
      <c r="I467" s="2"/>
      <c r="J467" s="2"/>
    </row>
    <row r="468">
      <c r="A468" s="2"/>
      <c r="B468" s="2"/>
      <c r="C468" s="2"/>
      <c r="D468" s="2"/>
      <c r="E468" s="2"/>
      <c r="F468" s="2"/>
      <c r="G468" s="2"/>
      <c r="H468" s="4"/>
      <c r="I468" s="2"/>
      <c r="J468" s="2"/>
    </row>
    <row r="469">
      <c r="A469" s="2"/>
      <c r="B469" s="2"/>
      <c r="C469" s="2"/>
      <c r="D469" s="2"/>
      <c r="E469" s="2"/>
      <c r="F469" s="2"/>
      <c r="G469" s="2"/>
      <c r="H469" s="4"/>
      <c r="I469" s="2"/>
      <c r="J469" s="2"/>
    </row>
    <row r="470">
      <c r="A470" s="2"/>
      <c r="B470" s="2"/>
      <c r="C470" s="2"/>
      <c r="D470" s="2"/>
      <c r="E470" s="2"/>
      <c r="F470" s="2"/>
      <c r="G470" s="2"/>
      <c r="H470" s="4"/>
      <c r="I470" s="2"/>
      <c r="J470" s="2"/>
    </row>
    <row r="471">
      <c r="A471" s="2"/>
      <c r="B471" s="2"/>
      <c r="C471" s="2"/>
      <c r="D471" s="2"/>
      <c r="E471" s="2"/>
      <c r="F471" s="2"/>
      <c r="G471" s="2"/>
      <c r="H471" s="4"/>
      <c r="I471" s="2"/>
      <c r="J471" s="2"/>
    </row>
    <row r="472">
      <c r="A472" s="2"/>
      <c r="B472" s="2"/>
      <c r="C472" s="2"/>
      <c r="D472" s="2"/>
      <c r="E472" s="2"/>
      <c r="F472" s="2"/>
      <c r="G472" s="2"/>
      <c r="H472" s="4"/>
      <c r="I472" s="2"/>
      <c r="J472" s="2"/>
    </row>
    <row r="473">
      <c r="A473" s="2"/>
      <c r="B473" s="2"/>
      <c r="C473" s="2"/>
      <c r="D473" s="2"/>
      <c r="E473" s="2"/>
      <c r="F473" s="2"/>
      <c r="G473" s="2"/>
      <c r="H473" s="4"/>
      <c r="I473" s="2"/>
      <c r="J473" s="2"/>
    </row>
    <row r="474">
      <c r="A474" s="2"/>
      <c r="B474" s="2"/>
      <c r="C474" s="2"/>
      <c r="D474" s="2"/>
      <c r="E474" s="2"/>
      <c r="F474" s="2"/>
      <c r="G474" s="2"/>
      <c r="H474" s="4"/>
      <c r="I474" s="2"/>
      <c r="J474" s="2"/>
    </row>
    <row r="475">
      <c r="A475" s="2"/>
      <c r="B475" s="2"/>
      <c r="C475" s="2"/>
      <c r="D475" s="2"/>
      <c r="E475" s="2"/>
      <c r="F475" s="2"/>
      <c r="G475" s="2"/>
      <c r="H475" s="4"/>
      <c r="I475" s="2"/>
      <c r="J475" s="2"/>
    </row>
    <row r="476">
      <c r="A476" s="2"/>
      <c r="B476" s="2"/>
      <c r="C476" s="2"/>
      <c r="D476" s="2"/>
      <c r="E476" s="2"/>
      <c r="F476" s="2"/>
      <c r="G476" s="2"/>
      <c r="H476" s="4"/>
      <c r="I476" s="2"/>
      <c r="J476" s="2"/>
    </row>
    <row r="477">
      <c r="A477" s="2"/>
      <c r="B477" s="2"/>
      <c r="C477" s="2"/>
      <c r="D477" s="2"/>
      <c r="E477" s="2"/>
      <c r="F477" s="2"/>
      <c r="G477" s="2"/>
      <c r="H477" s="4"/>
      <c r="I477" s="2"/>
      <c r="J477" s="2"/>
    </row>
    <row r="478">
      <c r="A478" s="2"/>
      <c r="B478" s="2"/>
      <c r="C478" s="2"/>
      <c r="D478" s="2"/>
      <c r="E478" s="2"/>
      <c r="F478" s="2"/>
      <c r="G478" s="2"/>
      <c r="H478" s="4"/>
      <c r="I478" s="2"/>
      <c r="J478" s="2"/>
    </row>
    <row r="479">
      <c r="A479" s="2"/>
      <c r="B479" s="2"/>
      <c r="C479" s="2"/>
      <c r="D479" s="2"/>
      <c r="E479" s="2"/>
      <c r="F479" s="2"/>
      <c r="G479" s="2"/>
      <c r="H479" s="4"/>
      <c r="I479" s="2"/>
      <c r="J479" s="2"/>
    </row>
    <row r="480">
      <c r="A480" s="2"/>
      <c r="B480" s="2"/>
      <c r="C480" s="2"/>
      <c r="D480" s="2"/>
      <c r="E480" s="2"/>
      <c r="F480" s="2"/>
      <c r="G480" s="2"/>
      <c r="H480" s="4"/>
      <c r="I480" s="2"/>
      <c r="J480" s="2"/>
    </row>
    <row r="481">
      <c r="A481" s="2"/>
      <c r="B481" s="2"/>
      <c r="C481" s="2"/>
      <c r="D481" s="2"/>
      <c r="E481" s="2"/>
      <c r="F481" s="2"/>
      <c r="G481" s="2"/>
      <c r="H481" s="4"/>
      <c r="I481" s="2"/>
      <c r="J481" s="2"/>
    </row>
    <row r="482">
      <c r="A482" s="2"/>
      <c r="B482" s="2"/>
      <c r="C482" s="2"/>
      <c r="D482" s="2"/>
      <c r="E482" s="2"/>
      <c r="F482" s="2"/>
      <c r="G482" s="2"/>
      <c r="H482" s="4"/>
      <c r="I482" s="2"/>
      <c r="J482" s="2"/>
    </row>
    <row r="483">
      <c r="A483" s="2"/>
      <c r="B483" s="2"/>
      <c r="C483" s="2"/>
      <c r="D483" s="2"/>
      <c r="E483" s="2"/>
      <c r="F483" s="2"/>
      <c r="G483" s="2"/>
      <c r="H483" s="4"/>
      <c r="I483" s="2"/>
      <c r="J483" s="2"/>
    </row>
    <row r="484">
      <c r="A484" s="2"/>
      <c r="B484" s="2"/>
      <c r="C484" s="2"/>
      <c r="D484" s="2"/>
      <c r="E484" s="2"/>
      <c r="F484" s="2"/>
      <c r="G484" s="2"/>
      <c r="H484" s="4"/>
      <c r="I484" s="2"/>
      <c r="J484" s="2"/>
    </row>
    <row r="485">
      <c r="A485" s="2"/>
      <c r="B485" s="2"/>
      <c r="C485" s="2"/>
      <c r="D485" s="2"/>
      <c r="E485" s="2"/>
      <c r="F485" s="2"/>
      <c r="G485" s="2"/>
      <c r="H485" s="4"/>
      <c r="I485" s="2"/>
      <c r="J485" s="2"/>
    </row>
    <row r="486">
      <c r="A486" s="2"/>
      <c r="B486" s="2"/>
      <c r="C486" s="2"/>
      <c r="D486" s="2"/>
      <c r="E486" s="2"/>
      <c r="F486" s="2"/>
      <c r="G486" s="2"/>
      <c r="H486" s="4"/>
      <c r="I486" s="2"/>
      <c r="J486" s="2"/>
    </row>
    <row r="487">
      <c r="A487" s="2"/>
      <c r="B487" s="2"/>
      <c r="C487" s="2"/>
      <c r="D487" s="2"/>
      <c r="E487" s="2"/>
      <c r="F487" s="2"/>
      <c r="G487" s="2"/>
      <c r="H487" s="4"/>
      <c r="I487" s="2"/>
      <c r="J487" s="2"/>
    </row>
    <row r="488">
      <c r="A488" s="2"/>
      <c r="B488" s="2"/>
      <c r="C488" s="2"/>
      <c r="D488" s="2"/>
      <c r="E488" s="2"/>
      <c r="F488" s="2"/>
      <c r="G488" s="2"/>
      <c r="H488" s="4"/>
      <c r="I488" s="2"/>
      <c r="J488" s="2"/>
    </row>
    <row r="489">
      <c r="A489" s="2"/>
      <c r="B489" s="2"/>
      <c r="C489" s="2"/>
      <c r="D489" s="2"/>
      <c r="E489" s="2"/>
      <c r="F489" s="2"/>
      <c r="G489" s="2"/>
      <c r="H489" s="4"/>
      <c r="I489" s="2"/>
      <c r="J489" s="2"/>
    </row>
    <row r="490">
      <c r="A490" s="2"/>
      <c r="B490" s="2"/>
      <c r="C490" s="2"/>
      <c r="D490" s="2"/>
      <c r="E490" s="2"/>
      <c r="F490" s="2"/>
      <c r="G490" s="2"/>
      <c r="H490" s="4"/>
      <c r="I490" s="2"/>
      <c r="J490" s="2"/>
    </row>
    <row r="491">
      <c r="A491" s="2"/>
      <c r="B491" s="2"/>
      <c r="C491" s="2"/>
      <c r="D491" s="2"/>
      <c r="E491" s="2"/>
      <c r="F491" s="2"/>
      <c r="G491" s="2"/>
      <c r="H491" s="4"/>
      <c r="I491" s="2"/>
      <c r="J491" s="2"/>
    </row>
    <row r="492">
      <c r="A492" s="2"/>
      <c r="B492" s="2"/>
      <c r="C492" s="2"/>
      <c r="D492" s="2"/>
      <c r="E492" s="2"/>
      <c r="F492" s="2"/>
      <c r="G492" s="2"/>
      <c r="H492" s="4"/>
      <c r="I492" s="2"/>
      <c r="J492" s="2"/>
    </row>
    <row r="493">
      <c r="A493" s="2"/>
      <c r="B493" s="2"/>
      <c r="C493" s="2"/>
      <c r="D493" s="2"/>
      <c r="E493" s="2"/>
      <c r="F493" s="2"/>
      <c r="G493" s="2"/>
      <c r="H493" s="4"/>
      <c r="I493" s="2"/>
      <c r="J493" s="2"/>
    </row>
    <row r="494">
      <c r="A494" s="2"/>
      <c r="B494" s="2"/>
      <c r="C494" s="2"/>
      <c r="D494" s="2"/>
      <c r="E494" s="2"/>
      <c r="F494" s="2"/>
      <c r="G494" s="2"/>
      <c r="H494" s="4"/>
      <c r="I494" s="2"/>
      <c r="J494" s="2"/>
    </row>
    <row r="495">
      <c r="A495" s="2"/>
      <c r="B495" s="2"/>
      <c r="C495" s="2"/>
      <c r="D495" s="2"/>
      <c r="E495" s="2"/>
      <c r="F495" s="2"/>
      <c r="G495" s="2"/>
      <c r="H495" s="4"/>
      <c r="I495" s="2"/>
      <c r="J495" s="2"/>
    </row>
    <row r="496">
      <c r="A496" s="2"/>
      <c r="B496" s="2"/>
      <c r="C496" s="2"/>
      <c r="D496" s="2"/>
      <c r="E496" s="2"/>
      <c r="F496" s="2"/>
      <c r="G496" s="2"/>
      <c r="H496" s="4"/>
      <c r="I496" s="2"/>
      <c r="J496" s="2"/>
    </row>
    <row r="497">
      <c r="A497" s="2"/>
      <c r="B497" s="2"/>
      <c r="C497" s="2"/>
      <c r="D497" s="2"/>
      <c r="E497" s="2"/>
      <c r="F497" s="2"/>
      <c r="G497" s="2"/>
      <c r="H497" s="4"/>
      <c r="I497" s="2"/>
      <c r="J497" s="2"/>
    </row>
    <row r="498">
      <c r="A498" s="2"/>
      <c r="B498" s="2"/>
      <c r="C498" s="2"/>
      <c r="D498" s="2"/>
      <c r="E498" s="2"/>
      <c r="F498" s="2"/>
      <c r="G498" s="2"/>
      <c r="H498" s="4"/>
      <c r="I498" s="2"/>
      <c r="J498" s="2"/>
    </row>
    <row r="499">
      <c r="A499" s="2"/>
      <c r="B499" s="2"/>
      <c r="C499" s="2"/>
      <c r="D499" s="2"/>
      <c r="E499" s="2"/>
      <c r="F499" s="2"/>
      <c r="G499" s="2"/>
      <c r="H499" s="4"/>
      <c r="I499" s="2"/>
      <c r="J499" s="2"/>
    </row>
    <row r="500">
      <c r="A500" s="2"/>
      <c r="B500" s="2"/>
      <c r="C500" s="2"/>
      <c r="D500" s="2"/>
      <c r="E500" s="2"/>
      <c r="F500" s="2"/>
      <c r="G500" s="2"/>
      <c r="H500" s="4"/>
      <c r="I500" s="2"/>
      <c r="J500" s="2"/>
    </row>
    <row r="501">
      <c r="A501" s="2"/>
      <c r="B501" s="2"/>
      <c r="C501" s="2"/>
      <c r="D501" s="2"/>
      <c r="E501" s="2"/>
      <c r="F501" s="2"/>
      <c r="G501" s="2"/>
      <c r="H501" s="4"/>
      <c r="I501" s="2"/>
      <c r="J501" s="2"/>
    </row>
    <row r="502">
      <c r="A502" s="2"/>
      <c r="B502" s="2"/>
      <c r="C502" s="2"/>
      <c r="D502" s="2"/>
      <c r="E502" s="2"/>
      <c r="F502" s="2"/>
      <c r="G502" s="2"/>
      <c r="H502" s="4"/>
      <c r="I502" s="2"/>
      <c r="J502" s="2"/>
    </row>
    <row r="503">
      <c r="A503" s="2"/>
      <c r="B503" s="2"/>
      <c r="C503" s="2"/>
      <c r="D503" s="2"/>
      <c r="E503" s="2"/>
      <c r="F503" s="2"/>
      <c r="G503" s="2"/>
      <c r="H503" s="4"/>
      <c r="I503" s="2"/>
      <c r="J503" s="2"/>
    </row>
    <row r="504">
      <c r="A504" s="2"/>
      <c r="B504" s="2"/>
      <c r="C504" s="2"/>
      <c r="D504" s="2"/>
      <c r="E504" s="2"/>
      <c r="F504" s="2"/>
      <c r="G504" s="2"/>
      <c r="H504" s="4"/>
      <c r="I504" s="2"/>
      <c r="J504" s="2"/>
    </row>
    <row r="505">
      <c r="A505" s="2"/>
      <c r="B505" s="2"/>
      <c r="C505" s="2"/>
      <c r="D505" s="2"/>
      <c r="E505" s="2"/>
      <c r="F505" s="2"/>
      <c r="G505" s="2"/>
      <c r="H505" s="4"/>
      <c r="I505" s="2"/>
      <c r="J505" s="2"/>
    </row>
    <row r="506">
      <c r="A506" s="2"/>
      <c r="B506" s="2"/>
      <c r="C506" s="2"/>
      <c r="D506" s="2"/>
      <c r="E506" s="2"/>
      <c r="F506" s="2"/>
      <c r="G506" s="2"/>
      <c r="H506" s="4"/>
      <c r="I506" s="2"/>
      <c r="J506" s="2"/>
    </row>
    <row r="507">
      <c r="A507" s="2"/>
      <c r="B507" s="2"/>
      <c r="C507" s="2"/>
      <c r="D507" s="2"/>
      <c r="E507" s="2"/>
      <c r="F507" s="2"/>
      <c r="G507" s="2"/>
      <c r="H507" s="4"/>
      <c r="I507" s="2"/>
      <c r="J507" s="2"/>
    </row>
    <row r="508">
      <c r="A508" s="2"/>
      <c r="B508" s="2"/>
      <c r="C508" s="2"/>
      <c r="D508" s="2"/>
      <c r="E508" s="2"/>
      <c r="F508" s="2"/>
      <c r="G508" s="2"/>
      <c r="H508" s="4"/>
      <c r="I508" s="2"/>
      <c r="J508" s="2"/>
    </row>
    <row r="509">
      <c r="A509" s="2"/>
      <c r="B509" s="2"/>
      <c r="C509" s="2"/>
      <c r="D509" s="2"/>
      <c r="E509" s="2"/>
      <c r="F509" s="2"/>
      <c r="G509" s="2"/>
      <c r="H509" s="4"/>
      <c r="I509" s="2"/>
      <c r="J509" s="2"/>
    </row>
    <row r="510">
      <c r="A510" s="2"/>
      <c r="B510" s="2"/>
      <c r="C510" s="2"/>
      <c r="D510" s="2"/>
      <c r="E510" s="2"/>
      <c r="F510" s="2"/>
      <c r="G510" s="2"/>
      <c r="H510" s="4"/>
      <c r="I510" s="2"/>
      <c r="J510" s="2"/>
    </row>
    <row r="511">
      <c r="A511" s="2"/>
      <c r="B511" s="2"/>
      <c r="C511" s="2"/>
      <c r="D511" s="2"/>
      <c r="E511" s="2"/>
      <c r="F511" s="2"/>
      <c r="G511" s="2"/>
      <c r="H511" s="4"/>
      <c r="I511" s="2"/>
      <c r="J511" s="2"/>
    </row>
    <row r="512">
      <c r="A512" s="2"/>
      <c r="B512" s="2"/>
      <c r="C512" s="2"/>
      <c r="D512" s="2"/>
      <c r="E512" s="2"/>
      <c r="F512" s="2"/>
      <c r="G512" s="2"/>
      <c r="H512" s="4"/>
      <c r="I512" s="2"/>
      <c r="J512" s="2"/>
    </row>
    <row r="513">
      <c r="A513" s="2"/>
      <c r="B513" s="2"/>
      <c r="C513" s="2"/>
      <c r="D513" s="2"/>
      <c r="E513" s="2"/>
      <c r="F513" s="2"/>
      <c r="G513" s="2"/>
      <c r="H513" s="4"/>
      <c r="I513" s="2"/>
      <c r="J513" s="2"/>
    </row>
    <row r="514">
      <c r="A514" s="2"/>
      <c r="B514" s="2"/>
      <c r="C514" s="2"/>
      <c r="D514" s="2"/>
      <c r="E514" s="2"/>
      <c r="F514" s="2"/>
      <c r="G514" s="2"/>
      <c r="H514" s="4"/>
      <c r="I514" s="2"/>
      <c r="J514" s="2"/>
    </row>
    <row r="515">
      <c r="A515" s="2"/>
      <c r="B515" s="2"/>
      <c r="C515" s="2"/>
      <c r="D515" s="2"/>
      <c r="E515" s="2"/>
      <c r="F515" s="2"/>
      <c r="G515" s="2"/>
      <c r="H515" s="4"/>
      <c r="I515" s="2"/>
      <c r="J515" s="2"/>
    </row>
    <row r="516">
      <c r="A516" s="2"/>
      <c r="B516" s="2"/>
      <c r="C516" s="2"/>
      <c r="D516" s="2"/>
      <c r="E516" s="2"/>
      <c r="F516" s="2"/>
      <c r="G516" s="2"/>
      <c r="H516" s="4"/>
      <c r="I516" s="2"/>
      <c r="J516" s="2"/>
    </row>
    <row r="517">
      <c r="A517" s="2"/>
      <c r="B517" s="2"/>
      <c r="C517" s="2"/>
      <c r="D517" s="2"/>
      <c r="E517" s="2"/>
      <c r="F517" s="2"/>
      <c r="G517" s="2"/>
      <c r="H517" s="4"/>
      <c r="I517" s="2"/>
      <c r="J517" s="2"/>
    </row>
    <row r="518">
      <c r="A518" s="2"/>
      <c r="B518" s="2"/>
      <c r="C518" s="2"/>
      <c r="D518" s="2"/>
      <c r="E518" s="2"/>
      <c r="F518" s="2"/>
      <c r="G518" s="2"/>
      <c r="H518" s="4"/>
      <c r="I518" s="2"/>
      <c r="J518" s="2"/>
    </row>
    <row r="519">
      <c r="A519" s="2"/>
      <c r="B519" s="2"/>
      <c r="C519" s="2"/>
      <c r="D519" s="2"/>
      <c r="E519" s="2"/>
      <c r="F519" s="2"/>
      <c r="G519" s="2"/>
      <c r="H519" s="4"/>
      <c r="I519" s="2"/>
      <c r="J519" s="2"/>
    </row>
    <row r="520">
      <c r="A520" s="2"/>
      <c r="B520" s="2"/>
      <c r="C520" s="2"/>
      <c r="D520" s="2"/>
      <c r="E520" s="2"/>
      <c r="F520" s="2"/>
      <c r="G520" s="2"/>
      <c r="H520" s="4"/>
      <c r="I520" s="2"/>
      <c r="J520" s="2"/>
    </row>
    <row r="521">
      <c r="A521" s="2"/>
      <c r="B521" s="2"/>
      <c r="C521" s="2"/>
      <c r="D521" s="2"/>
      <c r="E521" s="2"/>
      <c r="F521" s="2"/>
      <c r="G521" s="2"/>
      <c r="H521" s="4"/>
      <c r="I521" s="2"/>
      <c r="J521" s="2"/>
    </row>
    <row r="522">
      <c r="A522" s="2"/>
      <c r="B522" s="2"/>
      <c r="C522" s="2"/>
      <c r="D522" s="2"/>
      <c r="E522" s="2"/>
      <c r="F522" s="2"/>
      <c r="G522" s="2"/>
      <c r="H522" s="4"/>
      <c r="I522" s="2"/>
      <c r="J522" s="2"/>
    </row>
    <row r="523">
      <c r="A523" s="2"/>
      <c r="B523" s="2"/>
      <c r="C523" s="2"/>
      <c r="D523" s="2"/>
      <c r="E523" s="2"/>
      <c r="F523" s="2"/>
      <c r="G523" s="2"/>
      <c r="H523" s="4"/>
      <c r="I523" s="2"/>
      <c r="J523" s="2"/>
    </row>
    <row r="524">
      <c r="A524" s="2"/>
      <c r="B524" s="2"/>
      <c r="C524" s="2"/>
      <c r="D524" s="2"/>
      <c r="E524" s="2"/>
      <c r="F524" s="2"/>
      <c r="G524" s="2"/>
      <c r="H524" s="4"/>
      <c r="I524" s="2"/>
      <c r="J524" s="2"/>
    </row>
    <row r="525">
      <c r="A525" s="2"/>
      <c r="B525" s="2"/>
      <c r="C525" s="2"/>
      <c r="D525" s="2"/>
      <c r="E525" s="2"/>
      <c r="F525" s="2"/>
      <c r="G525" s="2"/>
      <c r="H525" s="4"/>
      <c r="I525" s="2"/>
      <c r="J525" s="2"/>
    </row>
    <row r="526">
      <c r="A526" s="2"/>
      <c r="B526" s="2"/>
      <c r="C526" s="2"/>
      <c r="D526" s="2"/>
      <c r="E526" s="2"/>
      <c r="F526" s="2"/>
      <c r="G526" s="2"/>
      <c r="H526" s="4"/>
      <c r="I526" s="2"/>
      <c r="J526" s="2"/>
    </row>
    <row r="527">
      <c r="A527" s="2"/>
      <c r="B527" s="2"/>
      <c r="C527" s="2"/>
      <c r="D527" s="2"/>
      <c r="E527" s="2"/>
      <c r="F527" s="2"/>
      <c r="G527" s="2"/>
      <c r="H527" s="4"/>
      <c r="I527" s="2"/>
      <c r="J527" s="2"/>
    </row>
    <row r="528">
      <c r="A528" s="2"/>
      <c r="B528" s="2"/>
      <c r="C528" s="2"/>
      <c r="D528" s="2"/>
      <c r="E528" s="2"/>
      <c r="F528" s="2"/>
      <c r="G528" s="2"/>
      <c r="H528" s="4"/>
      <c r="I528" s="2"/>
      <c r="J528" s="2"/>
    </row>
    <row r="529">
      <c r="A529" s="2"/>
      <c r="B529" s="2"/>
      <c r="C529" s="2"/>
      <c r="D529" s="2"/>
      <c r="E529" s="2"/>
      <c r="F529" s="2"/>
      <c r="G529" s="2"/>
      <c r="H529" s="4"/>
      <c r="I529" s="2"/>
      <c r="J529" s="2"/>
    </row>
    <row r="530">
      <c r="A530" s="2"/>
      <c r="B530" s="2"/>
      <c r="C530" s="2"/>
      <c r="D530" s="2"/>
      <c r="E530" s="2"/>
      <c r="F530" s="2"/>
      <c r="G530" s="2"/>
      <c r="H530" s="4"/>
      <c r="I530" s="2"/>
      <c r="J530" s="2"/>
    </row>
    <row r="531">
      <c r="A531" s="2"/>
      <c r="B531" s="2"/>
      <c r="C531" s="2"/>
      <c r="D531" s="2"/>
      <c r="E531" s="2"/>
      <c r="F531" s="2"/>
      <c r="G531" s="2"/>
      <c r="H531" s="4"/>
      <c r="I531" s="2"/>
      <c r="J531" s="2"/>
    </row>
    <row r="532">
      <c r="A532" s="2"/>
      <c r="B532" s="2"/>
      <c r="C532" s="2"/>
      <c r="D532" s="2"/>
      <c r="E532" s="2"/>
      <c r="F532" s="2"/>
      <c r="G532" s="2"/>
      <c r="H532" s="4"/>
      <c r="I532" s="2"/>
      <c r="J532" s="2"/>
    </row>
    <row r="533">
      <c r="A533" s="2"/>
      <c r="B533" s="2"/>
      <c r="C533" s="2"/>
      <c r="D533" s="2"/>
      <c r="E533" s="2"/>
      <c r="F533" s="2"/>
      <c r="G533" s="2"/>
      <c r="H533" s="4"/>
      <c r="I533" s="2"/>
      <c r="J533" s="2"/>
    </row>
    <row r="534">
      <c r="A534" s="2"/>
      <c r="B534" s="2"/>
      <c r="C534" s="2"/>
      <c r="D534" s="2"/>
      <c r="E534" s="2"/>
      <c r="F534" s="2"/>
      <c r="G534" s="2"/>
      <c r="H534" s="4"/>
      <c r="I534" s="2"/>
      <c r="J534" s="2"/>
    </row>
    <row r="535">
      <c r="A535" s="2"/>
      <c r="B535" s="2"/>
      <c r="C535" s="2"/>
      <c r="D535" s="2"/>
      <c r="E535" s="2"/>
      <c r="F535" s="2"/>
      <c r="G535" s="2"/>
      <c r="H535" s="4"/>
      <c r="I535" s="2"/>
      <c r="J535" s="2"/>
    </row>
    <row r="536">
      <c r="A536" s="2"/>
      <c r="B536" s="2"/>
      <c r="C536" s="2"/>
      <c r="D536" s="2"/>
      <c r="E536" s="2"/>
      <c r="F536" s="2"/>
      <c r="G536" s="2"/>
      <c r="H536" s="4"/>
      <c r="I536" s="2"/>
      <c r="J536" s="2"/>
    </row>
    <row r="537">
      <c r="A537" s="2"/>
      <c r="B537" s="2"/>
      <c r="C537" s="2"/>
      <c r="D537" s="2"/>
      <c r="E537" s="2"/>
      <c r="F537" s="2"/>
      <c r="G537" s="2"/>
      <c r="H537" s="4"/>
      <c r="I537" s="2"/>
      <c r="J537" s="2"/>
    </row>
    <row r="538">
      <c r="A538" s="2"/>
      <c r="B538" s="2"/>
      <c r="C538" s="2"/>
      <c r="D538" s="2"/>
      <c r="E538" s="2"/>
      <c r="F538" s="2"/>
      <c r="G538" s="2"/>
      <c r="H538" s="4"/>
      <c r="I538" s="2"/>
      <c r="J538" s="2"/>
    </row>
    <row r="539">
      <c r="A539" s="2"/>
      <c r="B539" s="2"/>
      <c r="C539" s="2"/>
      <c r="D539" s="2"/>
      <c r="E539" s="2"/>
      <c r="F539" s="2"/>
      <c r="G539" s="2"/>
      <c r="H539" s="4"/>
      <c r="I539" s="2"/>
      <c r="J539" s="2"/>
    </row>
    <row r="540">
      <c r="A540" s="2"/>
      <c r="B540" s="2"/>
      <c r="C540" s="2"/>
      <c r="D540" s="2"/>
      <c r="E540" s="2"/>
      <c r="F540" s="2"/>
      <c r="G540" s="2"/>
      <c r="H540" s="4"/>
      <c r="I540" s="2"/>
      <c r="J540" s="2"/>
    </row>
    <row r="541">
      <c r="A541" s="2"/>
      <c r="B541" s="2"/>
      <c r="C541" s="2"/>
      <c r="D541" s="2"/>
      <c r="E541" s="2"/>
      <c r="F541" s="2"/>
      <c r="G541" s="2"/>
      <c r="H541" s="4"/>
      <c r="I541" s="2"/>
      <c r="J541" s="2"/>
    </row>
    <row r="542">
      <c r="A542" s="2"/>
      <c r="B542" s="2"/>
      <c r="C542" s="2"/>
      <c r="D542" s="2"/>
      <c r="E542" s="2"/>
      <c r="F542" s="2"/>
      <c r="G542" s="2"/>
      <c r="H542" s="4"/>
      <c r="I542" s="2"/>
      <c r="J542" s="2"/>
    </row>
    <row r="543">
      <c r="A543" s="2"/>
      <c r="B543" s="2"/>
      <c r="C543" s="2"/>
      <c r="D543" s="2"/>
      <c r="E543" s="2"/>
      <c r="F543" s="2"/>
      <c r="G543" s="2"/>
      <c r="H543" s="4"/>
      <c r="I543" s="2"/>
      <c r="J543" s="2"/>
    </row>
    <row r="544">
      <c r="A544" s="2"/>
      <c r="B544" s="2"/>
      <c r="C544" s="2"/>
      <c r="D544" s="2"/>
      <c r="E544" s="2"/>
      <c r="F544" s="2"/>
      <c r="G544" s="2"/>
      <c r="H544" s="4"/>
      <c r="I544" s="2"/>
      <c r="J544" s="2"/>
    </row>
    <row r="545">
      <c r="A545" s="2"/>
      <c r="B545" s="2"/>
      <c r="C545" s="2"/>
      <c r="D545" s="2"/>
      <c r="E545" s="2"/>
      <c r="F545" s="2"/>
      <c r="G545" s="2"/>
      <c r="H545" s="4"/>
      <c r="I545" s="2"/>
      <c r="J545" s="2"/>
    </row>
    <row r="546">
      <c r="A546" s="2"/>
      <c r="B546" s="2"/>
      <c r="C546" s="2"/>
      <c r="D546" s="2"/>
      <c r="E546" s="2"/>
      <c r="F546" s="2"/>
      <c r="G546" s="2"/>
      <c r="H546" s="4"/>
      <c r="I546" s="2"/>
      <c r="J546" s="2"/>
    </row>
    <row r="547">
      <c r="A547" s="2"/>
      <c r="B547" s="2"/>
      <c r="C547" s="2"/>
      <c r="D547" s="2"/>
      <c r="E547" s="2"/>
      <c r="F547" s="2"/>
      <c r="G547" s="2"/>
      <c r="H547" s="4"/>
      <c r="I547" s="2"/>
      <c r="J547" s="2"/>
    </row>
    <row r="548">
      <c r="A548" s="2"/>
      <c r="B548" s="2"/>
      <c r="C548" s="2"/>
      <c r="D548" s="2"/>
      <c r="E548" s="2"/>
      <c r="F548" s="2"/>
      <c r="G548" s="2"/>
      <c r="H548" s="4"/>
      <c r="I548" s="2"/>
      <c r="J548" s="2"/>
    </row>
    <row r="549">
      <c r="A549" s="2"/>
      <c r="B549" s="2"/>
      <c r="C549" s="2"/>
      <c r="D549" s="2"/>
      <c r="E549" s="2"/>
      <c r="F549" s="2"/>
      <c r="G549" s="2"/>
      <c r="H549" s="4"/>
      <c r="I549" s="2"/>
      <c r="J549" s="2"/>
    </row>
    <row r="550">
      <c r="A550" s="2"/>
      <c r="B550" s="2"/>
      <c r="C550" s="2"/>
      <c r="D550" s="2"/>
      <c r="E550" s="2"/>
      <c r="F550" s="2"/>
      <c r="G550" s="2"/>
      <c r="H550" s="4"/>
      <c r="I550" s="2"/>
      <c r="J550" s="2"/>
    </row>
    <row r="551">
      <c r="A551" s="2"/>
      <c r="B551" s="2"/>
      <c r="C551" s="2"/>
      <c r="D551" s="2"/>
      <c r="E551" s="2"/>
      <c r="F551" s="2"/>
      <c r="G551" s="2"/>
      <c r="H551" s="4"/>
      <c r="I551" s="2"/>
      <c r="J551" s="2"/>
    </row>
    <row r="552">
      <c r="A552" s="2"/>
      <c r="B552" s="2"/>
      <c r="C552" s="2"/>
      <c r="D552" s="2"/>
      <c r="E552" s="2"/>
      <c r="F552" s="2"/>
      <c r="G552" s="2"/>
      <c r="H552" s="4"/>
      <c r="I552" s="2"/>
      <c r="J552" s="2"/>
    </row>
    <row r="553">
      <c r="A553" s="2"/>
      <c r="B553" s="2"/>
      <c r="C553" s="2"/>
      <c r="D553" s="2"/>
      <c r="E553" s="2"/>
      <c r="F553" s="2"/>
      <c r="G553" s="2"/>
      <c r="H553" s="4"/>
      <c r="I553" s="2"/>
      <c r="J553" s="2"/>
    </row>
    <row r="554">
      <c r="A554" s="2"/>
      <c r="B554" s="2"/>
      <c r="C554" s="2"/>
      <c r="D554" s="2"/>
      <c r="E554" s="2"/>
      <c r="F554" s="2"/>
      <c r="G554" s="2"/>
      <c r="H554" s="4"/>
      <c r="I554" s="2"/>
      <c r="J554" s="2"/>
    </row>
    <row r="555">
      <c r="A555" s="2"/>
      <c r="B555" s="2"/>
      <c r="C555" s="2"/>
      <c r="D555" s="2"/>
      <c r="E555" s="2"/>
      <c r="F555" s="2"/>
      <c r="G555" s="2"/>
      <c r="H555" s="4"/>
      <c r="I555" s="2"/>
      <c r="J555" s="2"/>
    </row>
    <row r="556">
      <c r="A556" s="2"/>
      <c r="B556" s="2"/>
      <c r="C556" s="2"/>
      <c r="D556" s="2"/>
      <c r="E556" s="2"/>
      <c r="F556" s="2"/>
      <c r="G556" s="2"/>
      <c r="H556" s="4"/>
      <c r="I556" s="2"/>
      <c r="J556" s="2"/>
    </row>
    <row r="557">
      <c r="A557" s="2"/>
      <c r="B557" s="2"/>
      <c r="C557" s="2"/>
      <c r="D557" s="2"/>
      <c r="E557" s="2"/>
      <c r="F557" s="2"/>
      <c r="G557" s="2"/>
      <c r="H557" s="4"/>
      <c r="I557" s="2"/>
      <c r="J557" s="2"/>
    </row>
    <row r="558">
      <c r="A558" s="2"/>
      <c r="B558" s="2"/>
      <c r="C558" s="2"/>
      <c r="D558" s="2"/>
      <c r="E558" s="2"/>
      <c r="F558" s="2"/>
      <c r="G558" s="2"/>
      <c r="H558" s="4"/>
      <c r="I558" s="2"/>
      <c r="J558" s="2"/>
    </row>
    <row r="559">
      <c r="A559" s="2"/>
      <c r="B559" s="2"/>
      <c r="C559" s="2"/>
      <c r="D559" s="2"/>
      <c r="E559" s="2"/>
      <c r="F559" s="2"/>
      <c r="G559" s="2"/>
      <c r="H559" s="4"/>
      <c r="I559" s="2"/>
      <c r="J559" s="2"/>
    </row>
    <row r="560">
      <c r="A560" s="2"/>
      <c r="B560" s="2"/>
      <c r="C560" s="2"/>
      <c r="D560" s="2"/>
      <c r="E560" s="2"/>
      <c r="F560" s="2"/>
      <c r="G560" s="2"/>
      <c r="H560" s="4"/>
      <c r="I560" s="2"/>
      <c r="J560" s="2"/>
    </row>
    <row r="561">
      <c r="A561" s="2"/>
      <c r="B561" s="2"/>
      <c r="C561" s="2"/>
      <c r="D561" s="2"/>
      <c r="E561" s="2"/>
      <c r="F561" s="2"/>
      <c r="G561" s="2"/>
      <c r="H561" s="4"/>
      <c r="I561" s="2"/>
      <c r="J561" s="2"/>
    </row>
    <row r="562">
      <c r="A562" s="2"/>
      <c r="B562" s="2"/>
      <c r="C562" s="2"/>
      <c r="D562" s="2"/>
      <c r="E562" s="2"/>
      <c r="F562" s="2"/>
      <c r="G562" s="2"/>
      <c r="H562" s="4"/>
      <c r="I562" s="2"/>
      <c r="J562" s="2"/>
    </row>
    <row r="563">
      <c r="A563" s="2"/>
      <c r="B563" s="2"/>
      <c r="C563" s="2"/>
      <c r="D563" s="2"/>
      <c r="E563" s="2"/>
      <c r="F563" s="2"/>
      <c r="G563" s="2"/>
      <c r="H563" s="4"/>
      <c r="I563" s="2"/>
      <c r="J563" s="2"/>
    </row>
    <row r="564">
      <c r="A564" s="2"/>
      <c r="B564" s="2"/>
      <c r="C564" s="2"/>
      <c r="D564" s="2"/>
      <c r="E564" s="2"/>
      <c r="F564" s="2"/>
      <c r="G564" s="2"/>
      <c r="H564" s="4"/>
      <c r="I564" s="2"/>
      <c r="J564" s="2"/>
    </row>
    <row r="565">
      <c r="A565" s="2"/>
      <c r="B565" s="2"/>
      <c r="C565" s="2"/>
      <c r="D565" s="2"/>
      <c r="E565" s="2"/>
      <c r="F565" s="2"/>
      <c r="G565" s="2"/>
      <c r="H565" s="4"/>
      <c r="I565" s="2"/>
      <c r="J565" s="2"/>
    </row>
    <row r="566">
      <c r="A566" s="2"/>
      <c r="B566" s="2"/>
      <c r="C566" s="2"/>
      <c r="D566" s="2"/>
      <c r="E566" s="2"/>
      <c r="F566" s="2"/>
      <c r="G566" s="2"/>
      <c r="H566" s="4"/>
      <c r="I566" s="2"/>
      <c r="J566" s="2"/>
    </row>
    <row r="567">
      <c r="A567" s="2"/>
      <c r="B567" s="2"/>
      <c r="C567" s="2"/>
      <c r="D567" s="2"/>
      <c r="E567" s="2"/>
      <c r="F567" s="2"/>
      <c r="G567" s="2"/>
      <c r="H567" s="4"/>
      <c r="I567" s="2"/>
      <c r="J567" s="2"/>
    </row>
    <row r="568">
      <c r="A568" s="2"/>
      <c r="B568" s="2"/>
      <c r="C568" s="2"/>
      <c r="D568" s="2"/>
      <c r="E568" s="2"/>
      <c r="F568" s="2"/>
      <c r="G568" s="2"/>
      <c r="H568" s="4"/>
      <c r="I568" s="2"/>
      <c r="J568" s="2"/>
    </row>
    <row r="569">
      <c r="A569" s="2"/>
      <c r="B569" s="2"/>
      <c r="C569" s="2"/>
      <c r="D569" s="2"/>
      <c r="E569" s="2"/>
      <c r="F569" s="2"/>
      <c r="G569" s="2"/>
      <c r="H569" s="4"/>
      <c r="I569" s="2"/>
      <c r="J569" s="2"/>
    </row>
    <row r="570">
      <c r="A570" s="2"/>
      <c r="B570" s="2"/>
      <c r="C570" s="2"/>
      <c r="D570" s="2"/>
      <c r="E570" s="2"/>
      <c r="F570" s="2"/>
      <c r="G570" s="2"/>
      <c r="H570" s="4"/>
      <c r="I570" s="2"/>
      <c r="J570" s="2"/>
    </row>
    <row r="571">
      <c r="A571" s="2"/>
      <c r="B571" s="2"/>
      <c r="C571" s="2"/>
      <c r="D571" s="2"/>
      <c r="E571" s="2"/>
      <c r="F571" s="2"/>
      <c r="G571" s="2"/>
      <c r="H571" s="4"/>
      <c r="I571" s="2"/>
      <c r="J571" s="2"/>
    </row>
    <row r="572">
      <c r="A572" s="2"/>
      <c r="B572" s="2"/>
      <c r="C572" s="2"/>
      <c r="D572" s="2"/>
      <c r="E572" s="2"/>
      <c r="F572" s="2"/>
      <c r="G572" s="2"/>
      <c r="H572" s="4"/>
      <c r="I572" s="2"/>
      <c r="J572" s="2"/>
    </row>
    <row r="573">
      <c r="A573" s="2"/>
      <c r="B573" s="2"/>
      <c r="C573" s="2"/>
      <c r="D573" s="2"/>
      <c r="E573" s="2"/>
      <c r="F573" s="2"/>
      <c r="G573" s="2"/>
      <c r="H573" s="4"/>
      <c r="I573" s="2"/>
      <c r="J573" s="2"/>
    </row>
    <row r="574">
      <c r="A574" s="2"/>
      <c r="B574" s="2"/>
      <c r="C574" s="2"/>
      <c r="D574" s="2"/>
      <c r="E574" s="2"/>
      <c r="F574" s="2"/>
      <c r="G574" s="2"/>
      <c r="H574" s="4"/>
      <c r="I574" s="2"/>
      <c r="J574" s="2"/>
    </row>
    <row r="575">
      <c r="A575" s="2"/>
      <c r="B575" s="2"/>
      <c r="C575" s="2"/>
      <c r="D575" s="2"/>
      <c r="E575" s="2"/>
      <c r="F575" s="2"/>
      <c r="G575" s="2"/>
      <c r="H575" s="4"/>
      <c r="I575" s="2"/>
      <c r="J575" s="2"/>
    </row>
    <row r="576">
      <c r="A576" s="2"/>
      <c r="B576" s="2"/>
      <c r="C576" s="2"/>
      <c r="D576" s="2"/>
      <c r="E576" s="2"/>
      <c r="F576" s="2"/>
      <c r="G576" s="2"/>
      <c r="H576" s="4"/>
      <c r="I576" s="2"/>
      <c r="J576" s="2"/>
    </row>
    <row r="577">
      <c r="A577" s="2"/>
      <c r="B577" s="2"/>
      <c r="C577" s="2"/>
      <c r="D577" s="2"/>
      <c r="E577" s="2"/>
      <c r="F577" s="2"/>
      <c r="G577" s="2"/>
      <c r="H577" s="4"/>
      <c r="I577" s="2"/>
      <c r="J577" s="2"/>
    </row>
    <row r="578">
      <c r="A578" s="2"/>
      <c r="B578" s="2"/>
      <c r="C578" s="2"/>
      <c r="D578" s="2"/>
      <c r="E578" s="2"/>
      <c r="F578" s="2"/>
      <c r="G578" s="2"/>
      <c r="H578" s="4"/>
      <c r="I578" s="2"/>
      <c r="J578" s="2"/>
    </row>
    <row r="579">
      <c r="A579" s="2"/>
      <c r="B579" s="2"/>
      <c r="C579" s="2"/>
      <c r="D579" s="2"/>
      <c r="E579" s="2"/>
      <c r="F579" s="2"/>
      <c r="G579" s="2"/>
      <c r="H579" s="4"/>
      <c r="I579" s="2"/>
      <c r="J579" s="2"/>
    </row>
    <row r="580">
      <c r="A580" s="2"/>
      <c r="B580" s="2"/>
      <c r="C580" s="2"/>
      <c r="D580" s="2"/>
      <c r="E580" s="2"/>
      <c r="F580" s="2"/>
      <c r="G580" s="2"/>
      <c r="H580" s="4"/>
      <c r="I580" s="2"/>
      <c r="J580" s="2"/>
    </row>
    <row r="581">
      <c r="A581" s="2"/>
      <c r="B581" s="2"/>
      <c r="C581" s="2"/>
      <c r="D581" s="2"/>
      <c r="E581" s="2"/>
      <c r="F581" s="2"/>
      <c r="G581" s="2"/>
      <c r="H581" s="4"/>
      <c r="I581" s="2"/>
      <c r="J581" s="2"/>
    </row>
    <row r="582">
      <c r="A582" s="2"/>
      <c r="B582" s="2"/>
      <c r="C582" s="2"/>
      <c r="D582" s="2"/>
      <c r="E582" s="2"/>
      <c r="F582" s="2"/>
      <c r="G582" s="2"/>
      <c r="H582" s="4"/>
      <c r="I582" s="2"/>
      <c r="J582" s="2"/>
    </row>
    <row r="583">
      <c r="A583" s="2"/>
      <c r="B583" s="2"/>
      <c r="C583" s="2"/>
      <c r="D583" s="2"/>
      <c r="E583" s="2"/>
      <c r="F583" s="2"/>
      <c r="G583" s="2"/>
      <c r="H583" s="4"/>
      <c r="I583" s="2"/>
      <c r="J583" s="2"/>
    </row>
    <row r="584">
      <c r="A584" s="2"/>
      <c r="B584" s="2"/>
      <c r="C584" s="2"/>
      <c r="D584" s="2"/>
      <c r="E584" s="2"/>
      <c r="F584" s="2"/>
      <c r="G584" s="2"/>
      <c r="H584" s="4"/>
      <c r="I584" s="2"/>
      <c r="J584" s="2"/>
    </row>
    <row r="585">
      <c r="A585" s="2"/>
      <c r="B585" s="2"/>
      <c r="C585" s="2"/>
      <c r="D585" s="2"/>
      <c r="E585" s="2"/>
      <c r="F585" s="2"/>
      <c r="G585" s="2"/>
      <c r="H585" s="4"/>
      <c r="I585" s="2"/>
      <c r="J585" s="2"/>
    </row>
    <row r="586">
      <c r="A586" s="2"/>
      <c r="B586" s="2"/>
      <c r="C586" s="2"/>
      <c r="D586" s="2"/>
      <c r="E586" s="2"/>
      <c r="F586" s="2"/>
      <c r="G586" s="2"/>
      <c r="H586" s="4"/>
      <c r="I586" s="2"/>
      <c r="J586" s="2"/>
    </row>
    <row r="587">
      <c r="A587" s="2"/>
      <c r="B587" s="2"/>
      <c r="C587" s="2"/>
      <c r="D587" s="2"/>
      <c r="E587" s="2"/>
      <c r="F587" s="2"/>
      <c r="G587" s="2"/>
      <c r="H587" s="4"/>
      <c r="I587" s="2"/>
      <c r="J587" s="2"/>
    </row>
    <row r="588">
      <c r="A588" s="2"/>
      <c r="B588" s="2"/>
      <c r="C588" s="2"/>
      <c r="D588" s="2"/>
      <c r="E588" s="2"/>
      <c r="F588" s="2"/>
      <c r="G588" s="2"/>
      <c r="H588" s="4"/>
      <c r="I588" s="2"/>
      <c r="J588" s="2"/>
    </row>
    <row r="589">
      <c r="A589" s="2"/>
      <c r="B589" s="2"/>
      <c r="C589" s="2"/>
      <c r="D589" s="2"/>
      <c r="E589" s="2"/>
      <c r="F589" s="2"/>
      <c r="G589" s="2"/>
      <c r="H589" s="4"/>
      <c r="I589" s="2"/>
      <c r="J589" s="2"/>
    </row>
    <row r="590">
      <c r="A590" s="2"/>
      <c r="B590" s="2"/>
      <c r="C590" s="2"/>
      <c r="D590" s="2"/>
      <c r="E590" s="2"/>
      <c r="F590" s="2"/>
      <c r="G590" s="2"/>
      <c r="H590" s="4"/>
      <c r="I590" s="2"/>
      <c r="J590" s="2"/>
    </row>
    <row r="591">
      <c r="A591" s="2"/>
      <c r="B591" s="2"/>
      <c r="C591" s="2"/>
      <c r="D591" s="2"/>
      <c r="E591" s="2"/>
      <c r="F591" s="2"/>
      <c r="G591" s="2"/>
      <c r="H591" s="4"/>
      <c r="I591" s="2"/>
      <c r="J591" s="2"/>
    </row>
    <row r="592">
      <c r="A592" s="2"/>
      <c r="B592" s="2"/>
      <c r="C592" s="2"/>
      <c r="D592" s="2"/>
      <c r="E592" s="2"/>
      <c r="F592" s="2"/>
      <c r="G592" s="2"/>
      <c r="H592" s="4"/>
      <c r="I592" s="2"/>
      <c r="J592" s="2"/>
    </row>
    <row r="593">
      <c r="A593" s="2"/>
      <c r="B593" s="2"/>
      <c r="C593" s="2"/>
      <c r="D593" s="2"/>
      <c r="E593" s="2"/>
      <c r="F593" s="2"/>
      <c r="G593" s="2"/>
      <c r="H593" s="4"/>
      <c r="I593" s="2"/>
      <c r="J593" s="2"/>
    </row>
    <row r="594">
      <c r="A594" s="2"/>
      <c r="B594" s="2"/>
      <c r="C594" s="2"/>
      <c r="D594" s="2"/>
      <c r="E594" s="2"/>
      <c r="F594" s="2"/>
      <c r="G594" s="2"/>
      <c r="H594" s="4"/>
      <c r="I594" s="2"/>
      <c r="J594" s="2"/>
    </row>
    <row r="595">
      <c r="A595" s="2"/>
      <c r="B595" s="2"/>
      <c r="C595" s="2"/>
      <c r="D595" s="2"/>
      <c r="E595" s="2"/>
      <c r="F595" s="2"/>
      <c r="G595" s="2"/>
      <c r="H595" s="4"/>
      <c r="I595" s="2"/>
      <c r="J595" s="2"/>
    </row>
    <row r="596">
      <c r="A596" s="2"/>
      <c r="B596" s="2"/>
      <c r="C596" s="2"/>
      <c r="D596" s="2"/>
      <c r="E596" s="2"/>
      <c r="F596" s="2"/>
      <c r="G596" s="2"/>
      <c r="H596" s="4"/>
      <c r="I596" s="2"/>
      <c r="J596" s="2"/>
    </row>
    <row r="597">
      <c r="A597" s="2"/>
      <c r="B597" s="2"/>
      <c r="C597" s="2"/>
      <c r="D597" s="2"/>
      <c r="E597" s="2"/>
      <c r="F597" s="2"/>
      <c r="G597" s="2"/>
      <c r="H597" s="4"/>
      <c r="I597" s="2"/>
      <c r="J597" s="2"/>
    </row>
    <row r="598">
      <c r="A598" s="2"/>
      <c r="B598" s="2"/>
      <c r="C598" s="2"/>
      <c r="D598" s="2"/>
      <c r="E598" s="2"/>
      <c r="F598" s="2"/>
      <c r="G598" s="2"/>
      <c r="H598" s="4"/>
      <c r="I598" s="2"/>
      <c r="J598" s="2"/>
    </row>
    <row r="599">
      <c r="A599" s="2"/>
      <c r="B599" s="2"/>
      <c r="C599" s="2"/>
      <c r="D599" s="2"/>
      <c r="E599" s="2"/>
      <c r="F599" s="2"/>
      <c r="G599" s="2"/>
      <c r="H599" s="4"/>
      <c r="I599" s="2"/>
      <c r="J599" s="2"/>
    </row>
    <row r="600">
      <c r="A600" s="2"/>
      <c r="B600" s="2"/>
      <c r="C600" s="2"/>
      <c r="D600" s="2"/>
      <c r="E600" s="2"/>
      <c r="F600" s="2"/>
      <c r="G600" s="2"/>
      <c r="H600" s="4"/>
      <c r="I600" s="2"/>
      <c r="J600" s="2"/>
    </row>
    <row r="601">
      <c r="A601" s="2"/>
      <c r="B601" s="2"/>
      <c r="C601" s="2"/>
      <c r="D601" s="2"/>
      <c r="E601" s="2"/>
      <c r="F601" s="2"/>
      <c r="G601" s="2"/>
      <c r="H601" s="4"/>
      <c r="I601" s="2"/>
      <c r="J601" s="2"/>
    </row>
    <row r="602">
      <c r="A602" s="2"/>
      <c r="B602" s="2"/>
      <c r="C602" s="2"/>
      <c r="D602" s="2"/>
      <c r="E602" s="2"/>
      <c r="F602" s="2"/>
      <c r="G602" s="2"/>
      <c r="H602" s="4"/>
      <c r="I602" s="2"/>
      <c r="J602" s="2"/>
    </row>
    <row r="603">
      <c r="A603" s="2"/>
      <c r="B603" s="2"/>
      <c r="C603" s="2"/>
      <c r="D603" s="2"/>
      <c r="E603" s="2"/>
      <c r="F603" s="2"/>
      <c r="G603" s="2"/>
      <c r="H603" s="4"/>
      <c r="I603" s="2"/>
      <c r="J603" s="2"/>
    </row>
    <row r="604">
      <c r="A604" s="2"/>
      <c r="B604" s="2"/>
      <c r="C604" s="2"/>
      <c r="D604" s="2"/>
      <c r="E604" s="2"/>
      <c r="F604" s="2"/>
      <c r="G604" s="2"/>
      <c r="H604" s="4"/>
      <c r="I604" s="2"/>
      <c r="J604" s="2"/>
    </row>
    <row r="605">
      <c r="A605" s="2"/>
      <c r="B605" s="2"/>
      <c r="C605" s="2"/>
      <c r="D605" s="2"/>
      <c r="E605" s="2"/>
      <c r="F605" s="2"/>
      <c r="G605" s="2"/>
      <c r="H605" s="4"/>
      <c r="I605" s="2"/>
      <c r="J605" s="2"/>
    </row>
    <row r="606">
      <c r="A606" s="2"/>
      <c r="B606" s="2"/>
      <c r="C606" s="2"/>
      <c r="D606" s="2"/>
      <c r="E606" s="2"/>
      <c r="F606" s="2"/>
      <c r="G606" s="2"/>
      <c r="H606" s="4"/>
      <c r="I606" s="2"/>
      <c r="J606" s="2"/>
    </row>
    <row r="607">
      <c r="A607" s="2"/>
      <c r="B607" s="2"/>
      <c r="C607" s="2"/>
      <c r="D607" s="2"/>
      <c r="E607" s="2"/>
      <c r="F607" s="2"/>
      <c r="G607" s="2"/>
      <c r="H607" s="4"/>
      <c r="I607" s="2"/>
      <c r="J607" s="2"/>
    </row>
    <row r="608">
      <c r="A608" s="2"/>
      <c r="B608" s="2"/>
      <c r="C608" s="2"/>
      <c r="D608" s="2"/>
      <c r="E608" s="2"/>
      <c r="F608" s="2"/>
      <c r="G608" s="2"/>
      <c r="H608" s="4"/>
      <c r="I608" s="2"/>
      <c r="J608" s="2"/>
    </row>
    <row r="609">
      <c r="A609" s="2"/>
      <c r="B609" s="2"/>
      <c r="C609" s="2"/>
      <c r="D609" s="2"/>
      <c r="E609" s="2"/>
      <c r="F609" s="2"/>
      <c r="G609" s="2"/>
      <c r="H609" s="4"/>
      <c r="I609" s="2"/>
      <c r="J609" s="2"/>
    </row>
    <row r="610">
      <c r="A610" s="2"/>
      <c r="B610" s="2"/>
      <c r="C610" s="2"/>
      <c r="D610" s="2"/>
      <c r="E610" s="2"/>
      <c r="F610" s="2"/>
      <c r="G610" s="2"/>
      <c r="H610" s="4"/>
      <c r="I610" s="2"/>
      <c r="J610" s="2"/>
    </row>
    <row r="611">
      <c r="A611" s="2"/>
      <c r="B611" s="2"/>
      <c r="C611" s="2"/>
      <c r="D611" s="2"/>
      <c r="E611" s="2"/>
      <c r="F611" s="2"/>
      <c r="G611" s="2"/>
      <c r="H611" s="4"/>
      <c r="I611" s="2"/>
      <c r="J611" s="2"/>
    </row>
    <row r="612">
      <c r="A612" s="2"/>
      <c r="B612" s="2"/>
      <c r="C612" s="2"/>
      <c r="D612" s="2"/>
      <c r="E612" s="2"/>
      <c r="F612" s="2"/>
      <c r="G612" s="2"/>
      <c r="H612" s="4"/>
      <c r="I612" s="2"/>
      <c r="J612" s="2"/>
    </row>
    <row r="613">
      <c r="A613" s="2"/>
      <c r="B613" s="2"/>
      <c r="C613" s="2"/>
      <c r="D613" s="2"/>
      <c r="E613" s="2"/>
      <c r="F613" s="2"/>
      <c r="G613" s="2"/>
      <c r="H613" s="4"/>
      <c r="I613" s="2"/>
      <c r="J613" s="2"/>
    </row>
    <row r="614">
      <c r="A614" s="2"/>
      <c r="B614" s="2"/>
      <c r="C614" s="2"/>
      <c r="D614" s="2"/>
      <c r="E614" s="2"/>
      <c r="F614" s="2"/>
      <c r="G614" s="2"/>
      <c r="H614" s="4"/>
      <c r="I614" s="2"/>
      <c r="J614" s="2"/>
    </row>
    <row r="615">
      <c r="A615" s="2"/>
      <c r="B615" s="2"/>
      <c r="C615" s="2"/>
      <c r="D615" s="2"/>
      <c r="E615" s="2"/>
      <c r="F615" s="2"/>
      <c r="G615" s="2"/>
      <c r="H615" s="4"/>
      <c r="I615" s="2"/>
      <c r="J615" s="2"/>
    </row>
    <row r="616">
      <c r="A616" s="2"/>
      <c r="B616" s="2"/>
      <c r="C616" s="2"/>
      <c r="D616" s="2"/>
      <c r="E616" s="2"/>
      <c r="F616" s="2"/>
      <c r="G616" s="2"/>
      <c r="H616" s="4"/>
      <c r="I616" s="2"/>
      <c r="J616" s="2"/>
    </row>
    <row r="617">
      <c r="A617" s="2"/>
      <c r="B617" s="2"/>
      <c r="C617" s="2"/>
      <c r="D617" s="2"/>
      <c r="E617" s="2"/>
      <c r="F617" s="2"/>
      <c r="G617" s="2"/>
      <c r="H617" s="4"/>
      <c r="I617" s="2"/>
      <c r="J617" s="2"/>
    </row>
    <row r="618">
      <c r="A618" s="2"/>
      <c r="B618" s="2"/>
      <c r="C618" s="2"/>
      <c r="D618" s="2"/>
      <c r="E618" s="2"/>
      <c r="F618" s="2"/>
      <c r="G618" s="2"/>
      <c r="H618" s="4"/>
      <c r="I618" s="2"/>
      <c r="J618" s="2"/>
    </row>
    <row r="619">
      <c r="A619" s="2"/>
      <c r="B619" s="2"/>
      <c r="C619" s="2"/>
      <c r="D619" s="2"/>
      <c r="E619" s="2"/>
      <c r="F619" s="2"/>
      <c r="G619" s="2"/>
      <c r="H619" s="4"/>
      <c r="I619" s="2"/>
      <c r="J619" s="2"/>
    </row>
    <row r="620">
      <c r="A620" s="2"/>
      <c r="B620" s="2"/>
      <c r="C620" s="2"/>
      <c r="D620" s="2"/>
      <c r="E620" s="2"/>
      <c r="F620" s="2"/>
      <c r="G620" s="2"/>
      <c r="H620" s="4"/>
      <c r="I620" s="2"/>
      <c r="J620" s="2"/>
    </row>
    <row r="621">
      <c r="A621" s="2"/>
      <c r="B621" s="2"/>
      <c r="C621" s="2"/>
      <c r="D621" s="2"/>
      <c r="E621" s="2"/>
      <c r="F621" s="2"/>
      <c r="G621" s="2"/>
      <c r="H621" s="4"/>
      <c r="I621" s="2"/>
      <c r="J621" s="2"/>
    </row>
    <row r="622">
      <c r="A622" s="2"/>
      <c r="B622" s="2"/>
      <c r="C622" s="2"/>
      <c r="D622" s="2"/>
      <c r="E622" s="2"/>
      <c r="F622" s="2"/>
      <c r="G622" s="2"/>
      <c r="H622" s="4"/>
      <c r="I622" s="2"/>
      <c r="J622" s="2"/>
    </row>
    <row r="623">
      <c r="A623" s="2"/>
      <c r="B623" s="2"/>
      <c r="C623" s="2"/>
      <c r="D623" s="2"/>
      <c r="E623" s="2"/>
      <c r="F623" s="2"/>
      <c r="G623" s="2"/>
      <c r="H623" s="4"/>
      <c r="I623" s="2"/>
      <c r="J623" s="2"/>
    </row>
    <row r="624">
      <c r="A624" s="2"/>
      <c r="B624" s="2"/>
      <c r="C624" s="2"/>
      <c r="D624" s="2"/>
      <c r="E624" s="2"/>
      <c r="F624" s="2"/>
      <c r="G624" s="2"/>
      <c r="H624" s="4"/>
      <c r="I624" s="2"/>
      <c r="J624" s="2"/>
    </row>
    <row r="625">
      <c r="A625" s="2"/>
      <c r="B625" s="2"/>
      <c r="C625" s="2"/>
      <c r="D625" s="2"/>
      <c r="E625" s="2"/>
      <c r="F625" s="2"/>
      <c r="G625" s="2"/>
      <c r="H625" s="4"/>
      <c r="I625" s="2"/>
      <c r="J625" s="2"/>
    </row>
    <row r="626">
      <c r="A626" s="2"/>
      <c r="B626" s="2"/>
      <c r="C626" s="2"/>
      <c r="D626" s="2"/>
      <c r="E626" s="2"/>
      <c r="F626" s="2"/>
      <c r="G626" s="2"/>
      <c r="H626" s="4"/>
      <c r="I626" s="2"/>
      <c r="J626" s="2"/>
    </row>
    <row r="627">
      <c r="A627" s="2"/>
      <c r="B627" s="2"/>
      <c r="C627" s="2"/>
      <c r="D627" s="2"/>
      <c r="E627" s="2"/>
      <c r="F627" s="2"/>
      <c r="G627" s="2"/>
      <c r="H627" s="4"/>
      <c r="I627" s="2"/>
      <c r="J627" s="2"/>
    </row>
    <row r="628">
      <c r="A628" s="2"/>
      <c r="B628" s="2"/>
      <c r="C628" s="2"/>
      <c r="D628" s="2"/>
      <c r="E628" s="2"/>
      <c r="F628" s="2"/>
      <c r="G628" s="2"/>
      <c r="H628" s="4"/>
      <c r="I628" s="2"/>
      <c r="J628" s="2"/>
    </row>
    <row r="629">
      <c r="A629" s="2"/>
      <c r="B629" s="2"/>
      <c r="C629" s="2"/>
      <c r="D629" s="2"/>
      <c r="E629" s="2"/>
      <c r="F629" s="2"/>
      <c r="G629" s="2"/>
      <c r="H629" s="4"/>
      <c r="I629" s="2"/>
      <c r="J629" s="2"/>
    </row>
    <row r="630">
      <c r="A630" s="2"/>
      <c r="B630" s="2"/>
      <c r="C630" s="2"/>
      <c r="D630" s="2"/>
      <c r="E630" s="2"/>
      <c r="F630" s="2"/>
      <c r="G630" s="2"/>
      <c r="H630" s="4"/>
      <c r="I630" s="2"/>
      <c r="J630" s="2"/>
    </row>
    <row r="631">
      <c r="A631" s="2"/>
      <c r="B631" s="2"/>
      <c r="C631" s="2"/>
      <c r="D631" s="2"/>
      <c r="E631" s="2"/>
      <c r="F631" s="2"/>
      <c r="G631" s="2"/>
      <c r="H631" s="4"/>
      <c r="I631" s="2"/>
      <c r="J631" s="2"/>
    </row>
    <row r="632">
      <c r="A632" s="2"/>
      <c r="B632" s="2"/>
      <c r="C632" s="2"/>
      <c r="D632" s="2"/>
      <c r="E632" s="2"/>
      <c r="F632" s="2"/>
      <c r="G632" s="2"/>
      <c r="H632" s="4"/>
      <c r="I632" s="2"/>
      <c r="J632" s="2"/>
    </row>
    <row r="633">
      <c r="A633" s="2"/>
      <c r="B633" s="2"/>
      <c r="C633" s="2"/>
      <c r="D633" s="2"/>
      <c r="E633" s="2"/>
      <c r="F633" s="2"/>
      <c r="G633" s="2"/>
      <c r="H633" s="4"/>
      <c r="I633" s="2"/>
      <c r="J633" s="2"/>
    </row>
    <row r="634">
      <c r="A634" s="2"/>
      <c r="B634" s="2"/>
      <c r="C634" s="2"/>
      <c r="D634" s="2"/>
      <c r="E634" s="2"/>
      <c r="F634" s="2"/>
      <c r="G634" s="2"/>
      <c r="H634" s="4"/>
      <c r="I634" s="2"/>
      <c r="J634" s="2"/>
    </row>
    <row r="635">
      <c r="A635" s="2"/>
      <c r="B635" s="2"/>
      <c r="C635" s="2"/>
      <c r="D635" s="2"/>
      <c r="E635" s="2"/>
      <c r="F635" s="2"/>
      <c r="G635" s="2"/>
      <c r="H635" s="4"/>
      <c r="I635" s="2"/>
      <c r="J635" s="2"/>
    </row>
    <row r="636">
      <c r="A636" s="2"/>
      <c r="B636" s="2"/>
      <c r="C636" s="2"/>
      <c r="D636" s="2"/>
      <c r="E636" s="2"/>
      <c r="F636" s="2"/>
      <c r="G636" s="2"/>
      <c r="H636" s="4"/>
      <c r="I636" s="2"/>
      <c r="J636" s="2"/>
    </row>
    <row r="637">
      <c r="A637" s="2"/>
      <c r="B637" s="2"/>
      <c r="C637" s="2"/>
      <c r="D637" s="2"/>
      <c r="E637" s="2"/>
      <c r="F637" s="2"/>
      <c r="G637" s="2"/>
      <c r="H637" s="4"/>
      <c r="I637" s="2"/>
      <c r="J637" s="2"/>
    </row>
    <row r="638">
      <c r="A638" s="2"/>
      <c r="B638" s="2"/>
      <c r="C638" s="2"/>
      <c r="D638" s="2"/>
      <c r="E638" s="2"/>
      <c r="F638" s="2"/>
      <c r="G638" s="2"/>
      <c r="H638" s="4"/>
      <c r="I638" s="2"/>
      <c r="J638" s="2"/>
    </row>
    <row r="639">
      <c r="A639" s="2"/>
      <c r="B639" s="2"/>
      <c r="C639" s="2"/>
      <c r="D639" s="2"/>
      <c r="E639" s="2"/>
      <c r="F639" s="2"/>
      <c r="G639" s="2"/>
      <c r="H639" s="4"/>
      <c r="I639" s="2"/>
      <c r="J639" s="2"/>
    </row>
    <row r="640">
      <c r="A640" s="2"/>
      <c r="B640" s="2"/>
      <c r="C640" s="2"/>
      <c r="D640" s="2"/>
      <c r="E640" s="2"/>
      <c r="F640" s="2"/>
      <c r="G640" s="2"/>
      <c r="H640" s="4"/>
      <c r="I640" s="2"/>
      <c r="J640" s="2"/>
    </row>
    <row r="641">
      <c r="A641" s="2"/>
      <c r="B641" s="2"/>
      <c r="C641" s="2"/>
      <c r="D641" s="2"/>
      <c r="E641" s="2"/>
      <c r="F641" s="2"/>
      <c r="G641" s="2"/>
      <c r="H641" s="4"/>
      <c r="I641" s="2"/>
      <c r="J641" s="2"/>
    </row>
    <row r="642">
      <c r="A642" s="2"/>
      <c r="B642" s="2"/>
      <c r="C642" s="2"/>
      <c r="D642" s="2"/>
      <c r="E642" s="2"/>
      <c r="F642" s="2"/>
      <c r="G642" s="2"/>
      <c r="H642" s="4"/>
      <c r="I642" s="2"/>
      <c r="J642" s="2"/>
    </row>
    <row r="643">
      <c r="A643" s="2"/>
      <c r="B643" s="2"/>
      <c r="C643" s="2"/>
      <c r="D643" s="2"/>
      <c r="E643" s="2"/>
      <c r="F643" s="2"/>
      <c r="G643" s="2"/>
      <c r="H643" s="4"/>
      <c r="I643" s="2"/>
      <c r="J643" s="2"/>
    </row>
    <row r="644">
      <c r="A644" s="2"/>
      <c r="B644" s="2"/>
      <c r="C644" s="2"/>
      <c r="D644" s="2"/>
      <c r="E644" s="2"/>
      <c r="F644" s="2"/>
      <c r="G644" s="2"/>
      <c r="H644" s="4"/>
      <c r="I644" s="2"/>
      <c r="J644" s="2"/>
    </row>
    <row r="645">
      <c r="A645" s="2"/>
      <c r="B645" s="2"/>
      <c r="C645" s="2"/>
      <c r="D645" s="2"/>
      <c r="E645" s="2"/>
      <c r="F645" s="2"/>
      <c r="G645" s="2"/>
      <c r="H645" s="4"/>
      <c r="I645" s="2"/>
      <c r="J645" s="2"/>
    </row>
    <row r="646">
      <c r="A646" s="2"/>
      <c r="B646" s="2"/>
      <c r="C646" s="2"/>
      <c r="D646" s="2"/>
      <c r="E646" s="2"/>
      <c r="F646" s="2"/>
      <c r="G646" s="2"/>
      <c r="H646" s="4"/>
      <c r="I646" s="2"/>
      <c r="J646" s="2"/>
    </row>
    <row r="647">
      <c r="A647" s="2"/>
      <c r="B647" s="2"/>
      <c r="C647" s="2"/>
      <c r="D647" s="2"/>
      <c r="E647" s="2"/>
      <c r="F647" s="2"/>
      <c r="G647" s="2"/>
      <c r="H647" s="4"/>
      <c r="I647" s="2"/>
      <c r="J647" s="2"/>
    </row>
    <row r="648">
      <c r="A648" s="2"/>
      <c r="B648" s="2"/>
      <c r="C648" s="2"/>
      <c r="D648" s="2"/>
      <c r="E648" s="2"/>
      <c r="F648" s="2"/>
      <c r="G648" s="2"/>
      <c r="H648" s="4"/>
      <c r="I648" s="2"/>
      <c r="J648" s="2"/>
    </row>
    <row r="649">
      <c r="A649" s="2"/>
      <c r="B649" s="2"/>
      <c r="C649" s="2"/>
      <c r="D649" s="2"/>
      <c r="E649" s="2"/>
      <c r="F649" s="2"/>
      <c r="G649" s="2"/>
      <c r="H649" s="4"/>
      <c r="I649" s="2"/>
      <c r="J649" s="2"/>
    </row>
    <row r="650">
      <c r="A650" s="2"/>
      <c r="B650" s="2"/>
      <c r="C650" s="2"/>
      <c r="D650" s="2"/>
      <c r="E650" s="2"/>
      <c r="F650" s="2"/>
      <c r="G650" s="2"/>
      <c r="H650" s="4"/>
      <c r="I650" s="2"/>
      <c r="J650" s="2"/>
    </row>
    <row r="651">
      <c r="A651" s="2"/>
      <c r="B651" s="2"/>
      <c r="C651" s="2"/>
      <c r="D651" s="2"/>
      <c r="E651" s="2"/>
      <c r="F651" s="2"/>
      <c r="G651" s="2"/>
      <c r="H651" s="4"/>
      <c r="I651" s="2"/>
      <c r="J651" s="2"/>
    </row>
    <row r="652">
      <c r="A652" s="2"/>
      <c r="B652" s="2"/>
      <c r="C652" s="2"/>
      <c r="D652" s="2"/>
      <c r="E652" s="2"/>
      <c r="F652" s="2"/>
      <c r="G652" s="2"/>
      <c r="H652" s="4"/>
      <c r="I652" s="2"/>
      <c r="J652" s="2"/>
    </row>
    <row r="653">
      <c r="A653" s="2"/>
      <c r="B653" s="2"/>
      <c r="C653" s="2"/>
      <c r="D653" s="2"/>
      <c r="E653" s="2"/>
      <c r="F653" s="2"/>
      <c r="G653" s="2"/>
      <c r="H653" s="4"/>
      <c r="I653" s="2"/>
      <c r="J653" s="2"/>
    </row>
    <row r="654">
      <c r="A654" s="2"/>
      <c r="B654" s="2"/>
      <c r="C654" s="2"/>
      <c r="D654" s="2"/>
      <c r="E654" s="2"/>
      <c r="F654" s="2"/>
      <c r="G654" s="2"/>
      <c r="H654" s="4"/>
      <c r="I654" s="2"/>
      <c r="J654" s="2"/>
    </row>
    <row r="655">
      <c r="A655" s="2"/>
      <c r="B655" s="2"/>
      <c r="C655" s="2"/>
      <c r="D655" s="2"/>
      <c r="E655" s="2"/>
      <c r="F655" s="2"/>
      <c r="G655" s="2"/>
      <c r="H655" s="4"/>
      <c r="I655" s="2"/>
      <c r="J655" s="2"/>
    </row>
    <row r="656">
      <c r="A656" s="2"/>
      <c r="B656" s="2"/>
      <c r="C656" s="2"/>
      <c r="D656" s="2"/>
      <c r="E656" s="2"/>
      <c r="F656" s="2"/>
      <c r="G656" s="2"/>
      <c r="H656" s="4"/>
      <c r="I656" s="2"/>
      <c r="J656" s="2"/>
    </row>
    <row r="657">
      <c r="A657" s="2"/>
      <c r="B657" s="2"/>
      <c r="C657" s="2"/>
      <c r="D657" s="2"/>
      <c r="E657" s="2"/>
      <c r="F657" s="2"/>
      <c r="G657" s="2"/>
      <c r="H657" s="4"/>
      <c r="I657" s="2"/>
      <c r="J657" s="2"/>
    </row>
    <row r="658">
      <c r="A658" s="2"/>
      <c r="B658" s="2"/>
      <c r="C658" s="2"/>
      <c r="D658" s="2"/>
      <c r="E658" s="2"/>
      <c r="F658" s="2"/>
      <c r="G658" s="2"/>
      <c r="H658" s="4"/>
      <c r="I658" s="2"/>
      <c r="J658" s="2"/>
    </row>
    <row r="659">
      <c r="A659" s="2"/>
      <c r="B659" s="2"/>
      <c r="C659" s="2"/>
      <c r="D659" s="2"/>
      <c r="E659" s="2"/>
      <c r="F659" s="2"/>
      <c r="G659" s="2"/>
      <c r="H659" s="4"/>
      <c r="I659" s="2"/>
      <c r="J659" s="2"/>
    </row>
    <row r="660">
      <c r="A660" s="2"/>
      <c r="B660" s="2"/>
      <c r="C660" s="2"/>
      <c r="D660" s="2"/>
      <c r="E660" s="2"/>
      <c r="F660" s="2"/>
      <c r="G660" s="2"/>
      <c r="H660" s="4"/>
      <c r="I660" s="2"/>
      <c r="J660" s="2"/>
    </row>
    <row r="661">
      <c r="A661" s="2"/>
      <c r="B661" s="2"/>
      <c r="C661" s="2"/>
      <c r="D661" s="2"/>
      <c r="E661" s="2"/>
      <c r="F661" s="2"/>
      <c r="G661" s="2"/>
      <c r="H661" s="4"/>
      <c r="I661" s="2"/>
      <c r="J661" s="2"/>
    </row>
    <row r="662">
      <c r="A662" s="2"/>
      <c r="B662" s="2"/>
      <c r="C662" s="2"/>
      <c r="D662" s="2"/>
      <c r="E662" s="2"/>
      <c r="F662" s="2"/>
      <c r="G662" s="2"/>
      <c r="H662" s="4"/>
      <c r="I662" s="2"/>
      <c r="J662" s="2"/>
    </row>
    <row r="663">
      <c r="A663" s="2"/>
      <c r="B663" s="2"/>
      <c r="C663" s="2"/>
      <c r="D663" s="2"/>
      <c r="E663" s="2"/>
      <c r="F663" s="2"/>
      <c r="G663" s="2"/>
      <c r="H663" s="4"/>
      <c r="I663" s="2"/>
      <c r="J663" s="2"/>
    </row>
    <row r="664">
      <c r="A664" s="2"/>
      <c r="B664" s="2"/>
      <c r="C664" s="2"/>
      <c r="D664" s="2"/>
      <c r="E664" s="2"/>
      <c r="F664" s="2"/>
      <c r="G664" s="2"/>
      <c r="H664" s="4"/>
      <c r="I664" s="2"/>
      <c r="J664" s="2"/>
    </row>
    <row r="665">
      <c r="A665" s="2"/>
      <c r="B665" s="2"/>
      <c r="C665" s="2"/>
      <c r="D665" s="2"/>
      <c r="E665" s="2"/>
      <c r="F665" s="2"/>
      <c r="G665" s="2"/>
      <c r="H665" s="4"/>
      <c r="I665" s="2"/>
      <c r="J665" s="2"/>
    </row>
    <row r="666">
      <c r="A666" s="2"/>
      <c r="B666" s="2"/>
      <c r="C666" s="2"/>
      <c r="D666" s="2"/>
      <c r="E666" s="2"/>
      <c r="F666" s="2"/>
      <c r="G666" s="2"/>
      <c r="H666" s="4"/>
      <c r="I666" s="2"/>
      <c r="J666" s="2"/>
    </row>
    <row r="667">
      <c r="A667" s="2"/>
      <c r="B667" s="2"/>
      <c r="C667" s="2"/>
      <c r="D667" s="2"/>
      <c r="E667" s="2"/>
      <c r="F667" s="2"/>
      <c r="G667" s="2"/>
      <c r="H667" s="4"/>
      <c r="I667" s="2"/>
      <c r="J667" s="2"/>
    </row>
    <row r="668">
      <c r="A668" s="2"/>
      <c r="B668" s="2"/>
      <c r="C668" s="2"/>
      <c r="D668" s="2"/>
      <c r="E668" s="2"/>
      <c r="F668" s="2"/>
      <c r="G668" s="2"/>
      <c r="H668" s="4"/>
      <c r="I668" s="2"/>
      <c r="J668" s="2"/>
    </row>
    <row r="669">
      <c r="A669" s="2"/>
      <c r="B669" s="2"/>
      <c r="C669" s="2"/>
      <c r="D669" s="2"/>
      <c r="E669" s="2"/>
      <c r="F669" s="2"/>
      <c r="G669" s="2"/>
      <c r="H669" s="4"/>
      <c r="I669" s="2"/>
      <c r="J669" s="2"/>
    </row>
    <row r="670">
      <c r="A670" s="2"/>
      <c r="B670" s="2"/>
      <c r="C670" s="2"/>
      <c r="D670" s="2"/>
      <c r="E670" s="2"/>
      <c r="F670" s="2"/>
      <c r="G670" s="2"/>
      <c r="H670" s="4"/>
      <c r="I670" s="2"/>
      <c r="J670" s="2"/>
    </row>
    <row r="671">
      <c r="A671" s="2"/>
      <c r="B671" s="2"/>
      <c r="C671" s="2"/>
      <c r="D671" s="2"/>
      <c r="E671" s="2"/>
      <c r="F671" s="2"/>
      <c r="G671" s="2"/>
      <c r="H671" s="4"/>
      <c r="I671" s="2"/>
      <c r="J671" s="2"/>
    </row>
    <row r="672">
      <c r="A672" s="2"/>
      <c r="B672" s="2"/>
      <c r="C672" s="2"/>
      <c r="D672" s="2"/>
      <c r="E672" s="2"/>
      <c r="F672" s="2"/>
      <c r="G672" s="2"/>
      <c r="H672" s="4"/>
      <c r="I672" s="2"/>
      <c r="J672" s="2"/>
    </row>
    <row r="673">
      <c r="A673" s="2"/>
      <c r="B673" s="2"/>
      <c r="C673" s="2"/>
      <c r="D673" s="2"/>
      <c r="E673" s="2"/>
      <c r="F673" s="2"/>
      <c r="G673" s="2"/>
      <c r="H673" s="4"/>
      <c r="I673" s="2"/>
      <c r="J673" s="2"/>
    </row>
    <row r="674">
      <c r="A674" s="2"/>
      <c r="B674" s="2"/>
      <c r="C674" s="2"/>
      <c r="D674" s="2"/>
      <c r="E674" s="2"/>
      <c r="F674" s="2"/>
      <c r="G674" s="2"/>
      <c r="H674" s="4"/>
      <c r="I674" s="2"/>
      <c r="J674" s="2"/>
    </row>
    <row r="675">
      <c r="A675" s="2"/>
      <c r="B675" s="2"/>
      <c r="C675" s="2"/>
      <c r="D675" s="2"/>
      <c r="E675" s="2"/>
      <c r="F675" s="2"/>
      <c r="G675" s="2"/>
      <c r="H675" s="4"/>
      <c r="I675" s="2"/>
      <c r="J675" s="2"/>
    </row>
    <row r="676">
      <c r="A676" s="2"/>
      <c r="B676" s="2"/>
      <c r="C676" s="2"/>
      <c r="D676" s="2"/>
      <c r="E676" s="2"/>
      <c r="F676" s="2"/>
      <c r="G676" s="2"/>
      <c r="H676" s="4"/>
      <c r="I676" s="2"/>
      <c r="J676" s="2"/>
    </row>
    <row r="677">
      <c r="A677" s="2"/>
      <c r="B677" s="2"/>
      <c r="C677" s="2"/>
      <c r="D677" s="2"/>
      <c r="E677" s="2"/>
      <c r="F677" s="2"/>
      <c r="G677" s="2"/>
      <c r="H677" s="4"/>
      <c r="I677" s="2"/>
      <c r="J677" s="2"/>
    </row>
    <row r="678">
      <c r="A678" s="2"/>
      <c r="B678" s="2"/>
      <c r="C678" s="2"/>
      <c r="D678" s="2"/>
      <c r="E678" s="2"/>
      <c r="F678" s="2"/>
      <c r="G678" s="2"/>
      <c r="H678" s="4"/>
      <c r="I678" s="2"/>
      <c r="J678" s="2"/>
    </row>
    <row r="679">
      <c r="A679" s="2"/>
      <c r="B679" s="2"/>
      <c r="C679" s="2"/>
      <c r="D679" s="2"/>
      <c r="E679" s="2"/>
      <c r="F679" s="2"/>
      <c r="G679" s="2"/>
      <c r="H679" s="4"/>
      <c r="I679" s="2"/>
      <c r="J679" s="2"/>
    </row>
    <row r="680">
      <c r="A680" s="2"/>
      <c r="B680" s="2"/>
      <c r="C680" s="2"/>
      <c r="D680" s="2"/>
      <c r="E680" s="2"/>
      <c r="F680" s="2"/>
      <c r="G680" s="2"/>
      <c r="H680" s="4"/>
      <c r="I680" s="2"/>
      <c r="J680" s="2"/>
    </row>
    <row r="681">
      <c r="A681" s="2"/>
      <c r="B681" s="2"/>
      <c r="C681" s="2"/>
      <c r="D681" s="2"/>
      <c r="E681" s="2"/>
      <c r="F681" s="2"/>
      <c r="G681" s="2"/>
      <c r="H681" s="4"/>
      <c r="I681" s="2"/>
      <c r="J681" s="2"/>
    </row>
    <row r="682">
      <c r="A682" s="2"/>
      <c r="B682" s="2"/>
      <c r="C682" s="2"/>
      <c r="D682" s="2"/>
      <c r="E682" s="2"/>
      <c r="F682" s="2"/>
      <c r="G682" s="2"/>
      <c r="H682" s="4"/>
      <c r="I682" s="2"/>
      <c r="J682" s="2"/>
    </row>
    <row r="683">
      <c r="A683" s="2"/>
      <c r="B683" s="2"/>
      <c r="C683" s="2"/>
      <c r="D683" s="2"/>
      <c r="E683" s="2"/>
      <c r="F683" s="2"/>
      <c r="G683" s="2"/>
      <c r="H683" s="4"/>
      <c r="I683" s="2"/>
      <c r="J683" s="2"/>
    </row>
    <row r="684">
      <c r="A684" s="2"/>
      <c r="B684" s="2"/>
      <c r="C684" s="2"/>
      <c r="D684" s="2"/>
      <c r="E684" s="2"/>
      <c r="F684" s="2"/>
      <c r="G684" s="2"/>
      <c r="H684" s="4"/>
      <c r="I684" s="2"/>
      <c r="J684" s="2"/>
    </row>
    <row r="685">
      <c r="A685" s="2"/>
      <c r="B685" s="2"/>
      <c r="C685" s="2"/>
      <c r="D685" s="2"/>
      <c r="E685" s="2"/>
      <c r="F685" s="2"/>
      <c r="G685" s="2"/>
      <c r="H685" s="4"/>
      <c r="I685" s="2"/>
      <c r="J685" s="2"/>
    </row>
    <row r="686">
      <c r="A686" s="2"/>
      <c r="B686" s="2"/>
      <c r="C686" s="2"/>
      <c r="D686" s="2"/>
      <c r="E686" s="2"/>
      <c r="F686" s="2"/>
      <c r="G686" s="2"/>
      <c r="H686" s="4"/>
      <c r="I686" s="2"/>
      <c r="J686" s="2"/>
    </row>
    <row r="687">
      <c r="A687" s="2"/>
      <c r="B687" s="2"/>
      <c r="C687" s="2"/>
      <c r="D687" s="2"/>
      <c r="E687" s="2"/>
      <c r="F687" s="2"/>
      <c r="G687" s="2"/>
      <c r="H687" s="4"/>
      <c r="I687" s="2"/>
      <c r="J687" s="2"/>
    </row>
    <row r="688">
      <c r="A688" s="2"/>
      <c r="B688" s="2"/>
      <c r="C688" s="2"/>
      <c r="D688" s="2"/>
      <c r="E688" s="2"/>
      <c r="F688" s="2"/>
      <c r="G688" s="2"/>
      <c r="H688" s="4"/>
      <c r="I688" s="2"/>
      <c r="J688" s="2"/>
    </row>
    <row r="689">
      <c r="A689" s="2"/>
      <c r="B689" s="2"/>
      <c r="C689" s="2"/>
      <c r="D689" s="2"/>
      <c r="E689" s="2"/>
      <c r="F689" s="2"/>
      <c r="G689" s="2"/>
      <c r="H689" s="4"/>
      <c r="I689" s="2"/>
      <c r="J689" s="2"/>
    </row>
    <row r="690">
      <c r="A690" s="2"/>
      <c r="B690" s="2"/>
      <c r="C690" s="2"/>
      <c r="D690" s="2"/>
      <c r="E690" s="2"/>
      <c r="F690" s="2"/>
      <c r="G690" s="2"/>
      <c r="H690" s="4"/>
      <c r="I690" s="2"/>
      <c r="J690" s="2"/>
    </row>
    <row r="691">
      <c r="A691" s="2"/>
      <c r="B691" s="2"/>
      <c r="C691" s="2"/>
      <c r="D691" s="2"/>
      <c r="E691" s="2"/>
      <c r="F691" s="2"/>
      <c r="G691" s="2"/>
      <c r="H691" s="4"/>
      <c r="I691" s="2"/>
      <c r="J691" s="2"/>
    </row>
    <row r="692">
      <c r="A692" s="2"/>
      <c r="B692" s="2"/>
      <c r="C692" s="2"/>
      <c r="D692" s="2"/>
      <c r="E692" s="2"/>
      <c r="F692" s="2"/>
      <c r="G692" s="2"/>
      <c r="H692" s="4"/>
      <c r="I692" s="2"/>
      <c r="J692" s="2"/>
    </row>
    <row r="693">
      <c r="A693" s="2"/>
      <c r="B693" s="2"/>
      <c r="C693" s="2"/>
      <c r="D693" s="2"/>
      <c r="E693" s="2"/>
      <c r="F693" s="2"/>
      <c r="G693" s="2"/>
      <c r="H693" s="4"/>
      <c r="I693" s="2"/>
      <c r="J693" s="2"/>
    </row>
    <row r="694">
      <c r="A694" s="2"/>
      <c r="B694" s="2"/>
      <c r="C694" s="2"/>
      <c r="D694" s="2"/>
      <c r="E694" s="2"/>
      <c r="F694" s="2"/>
      <c r="G694" s="2"/>
      <c r="H694" s="4"/>
      <c r="I694" s="2"/>
      <c r="J694" s="2"/>
    </row>
    <row r="695">
      <c r="A695" s="2"/>
      <c r="B695" s="2"/>
      <c r="C695" s="2"/>
      <c r="D695" s="2"/>
      <c r="E695" s="2"/>
      <c r="F695" s="2"/>
      <c r="G695" s="2"/>
      <c r="H695" s="4"/>
      <c r="I695" s="2"/>
      <c r="J695" s="2"/>
    </row>
    <row r="696">
      <c r="A696" s="2"/>
      <c r="B696" s="2"/>
      <c r="C696" s="2"/>
      <c r="D696" s="2"/>
      <c r="E696" s="2"/>
      <c r="F696" s="2"/>
      <c r="G696" s="2"/>
      <c r="H696" s="4"/>
      <c r="I696" s="2"/>
      <c r="J696" s="2"/>
    </row>
    <row r="697">
      <c r="A697" s="2"/>
      <c r="B697" s="2"/>
      <c r="C697" s="2"/>
      <c r="D697" s="2"/>
      <c r="E697" s="2"/>
      <c r="F697" s="2"/>
      <c r="G697" s="2"/>
      <c r="H697" s="4"/>
      <c r="I697" s="2"/>
      <c r="J697" s="2"/>
    </row>
    <row r="698">
      <c r="A698" s="2"/>
      <c r="B698" s="2"/>
      <c r="C698" s="2"/>
      <c r="D698" s="2"/>
      <c r="E698" s="2"/>
      <c r="F698" s="2"/>
      <c r="G698" s="2"/>
      <c r="H698" s="4"/>
      <c r="I698" s="2"/>
      <c r="J698" s="2"/>
    </row>
    <row r="699">
      <c r="A699" s="2"/>
      <c r="B699" s="2"/>
      <c r="C699" s="2"/>
      <c r="D699" s="2"/>
      <c r="E699" s="2"/>
      <c r="F699" s="2"/>
      <c r="G699" s="2"/>
      <c r="H699" s="4"/>
      <c r="I699" s="2"/>
      <c r="J699" s="2"/>
    </row>
    <row r="700">
      <c r="A700" s="2"/>
      <c r="B700" s="2"/>
      <c r="C700" s="2"/>
      <c r="D700" s="2"/>
      <c r="E700" s="2"/>
      <c r="F700" s="2"/>
      <c r="G700" s="2"/>
      <c r="H700" s="4"/>
      <c r="I700" s="2"/>
      <c r="J700" s="2"/>
    </row>
    <row r="701">
      <c r="A701" s="2"/>
      <c r="B701" s="2"/>
      <c r="C701" s="2"/>
      <c r="D701" s="2"/>
      <c r="E701" s="2"/>
      <c r="F701" s="2"/>
      <c r="G701" s="2"/>
      <c r="H701" s="4"/>
      <c r="I701" s="2"/>
      <c r="J701" s="2"/>
    </row>
    <row r="702">
      <c r="A702" s="2"/>
      <c r="B702" s="2"/>
      <c r="C702" s="2"/>
      <c r="D702" s="2"/>
      <c r="E702" s="2"/>
      <c r="F702" s="2"/>
      <c r="G702" s="2"/>
      <c r="H702" s="4"/>
      <c r="I702" s="2"/>
      <c r="J702" s="2"/>
    </row>
    <row r="703">
      <c r="A703" s="2"/>
      <c r="B703" s="2"/>
      <c r="C703" s="2"/>
      <c r="D703" s="2"/>
      <c r="E703" s="2"/>
      <c r="F703" s="2"/>
      <c r="G703" s="2"/>
      <c r="H703" s="4"/>
      <c r="I703" s="2"/>
      <c r="J703" s="2"/>
    </row>
    <row r="704">
      <c r="A704" s="2"/>
      <c r="B704" s="2"/>
      <c r="C704" s="2"/>
      <c r="D704" s="2"/>
      <c r="E704" s="2"/>
      <c r="F704" s="2"/>
      <c r="G704" s="2"/>
      <c r="H704" s="4"/>
      <c r="I704" s="2"/>
      <c r="J704" s="2"/>
    </row>
    <row r="705">
      <c r="A705" s="2"/>
      <c r="B705" s="2"/>
      <c r="C705" s="2"/>
      <c r="D705" s="2"/>
      <c r="E705" s="2"/>
      <c r="F705" s="2"/>
      <c r="G705" s="2"/>
      <c r="H705" s="4"/>
      <c r="I705" s="2"/>
      <c r="J705" s="2"/>
    </row>
    <row r="706">
      <c r="A706" s="2"/>
      <c r="B706" s="2"/>
      <c r="C706" s="2"/>
      <c r="D706" s="2"/>
      <c r="E706" s="2"/>
      <c r="F706" s="2"/>
      <c r="G706" s="2"/>
      <c r="H706" s="4"/>
      <c r="I706" s="2"/>
      <c r="J706" s="2"/>
    </row>
    <row r="707">
      <c r="A707" s="2"/>
      <c r="B707" s="2"/>
      <c r="C707" s="2"/>
      <c r="D707" s="2"/>
      <c r="E707" s="2"/>
      <c r="F707" s="2"/>
      <c r="G707" s="2"/>
      <c r="H707" s="4"/>
      <c r="I707" s="2"/>
      <c r="J707" s="2"/>
    </row>
    <row r="708">
      <c r="A708" s="2"/>
      <c r="B708" s="2"/>
      <c r="C708" s="2"/>
      <c r="D708" s="2"/>
      <c r="E708" s="2"/>
      <c r="F708" s="2"/>
      <c r="G708" s="2"/>
      <c r="H708" s="4"/>
      <c r="I708" s="2"/>
      <c r="J708" s="2"/>
    </row>
    <row r="709">
      <c r="A709" s="2"/>
      <c r="B709" s="2"/>
      <c r="C709" s="2"/>
      <c r="D709" s="2"/>
      <c r="E709" s="2"/>
      <c r="F709" s="2"/>
      <c r="G709" s="2"/>
      <c r="H709" s="4"/>
      <c r="I709" s="2"/>
      <c r="J709" s="2"/>
    </row>
    <row r="710">
      <c r="A710" s="2"/>
      <c r="B710" s="2"/>
      <c r="C710" s="2"/>
      <c r="D710" s="2"/>
      <c r="E710" s="2"/>
      <c r="F710" s="2"/>
      <c r="G710" s="2"/>
      <c r="H710" s="4"/>
      <c r="I710" s="2"/>
      <c r="J710" s="2"/>
    </row>
    <row r="711">
      <c r="A711" s="2"/>
      <c r="B711" s="2"/>
      <c r="C711" s="2"/>
      <c r="D711" s="2"/>
      <c r="E711" s="2"/>
      <c r="F711" s="2"/>
      <c r="G711" s="2"/>
      <c r="H711" s="4"/>
      <c r="I711" s="2"/>
      <c r="J711" s="2"/>
    </row>
    <row r="712">
      <c r="A712" s="2"/>
      <c r="B712" s="2"/>
      <c r="C712" s="2"/>
      <c r="D712" s="2"/>
      <c r="E712" s="2"/>
      <c r="F712" s="2"/>
      <c r="G712" s="2"/>
      <c r="H712" s="4"/>
      <c r="I712" s="2"/>
      <c r="J712" s="2"/>
    </row>
    <row r="713">
      <c r="A713" s="2"/>
      <c r="B713" s="2"/>
      <c r="C713" s="2"/>
      <c r="D713" s="2"/>
      <c r="E713" s="2"/>
      <c r="F713" s="2"/>
      <c r="G713" s="2"/>
      <c r="H713" s="4"/>
      <c r="I713" s="2"/>
      <c r="J713" s="2"/>
    </row>
    <row r="714">
      <c r="A714" s="2"/>
      <c r="B714" s="2"/>
      <c r="C714" s="2"/>
      <c r="D714" s="2"/>
      <c r="E714" s="2"/>
      <c r="F714" s="2"/>
      <c r="G714" s="2"/>
      <c r="H714" s="4"/>
      <c r="I714" s="2"/>
      <c r="J714" s="2"/>
    </row>
    <row r="715">
      <c r="A715" s="2"/>
      <c r="B715" s="2"/>
      <c r="C715" s="2"/>
      <c r="D715" s="2"/>
      <c r="E715" s="2"/>
      <c r="F715" s="2"/>
      <c r="G715" s="2"/>
      <c r="H715" s="4"/>
      <c r="I715" s="2"/>
      <c r="J715" s="2"/>
    </row>
    <row r="716">
      <c r="A716" s="2"/>
      <c r="B716" s="2"/>
      <c r="C716" s="2"/>
      <c r="D716" s="2"/>
      <c r="E716" s="2"/>
      <c r="F716" s="2"/>
      <c r="G716" s="2"/>
      <c r="H716" s="4"/>
      <c r="I716" s="2"/>
      <c r="J716" s="2"/>
    </row>
    <row r="717">
      <c r="A717" s="2"/>
      <c r="B717" s="2"/>
      <c r="C717" s="2"/>
      <c r="D717" s="2"/>
      <c r="E717" s="2"/>
      <c r="F717" s="2"/>
      <c r="G717" s="2"/>
      <c r="H717" s="4"/>
      <c r="I717" s="2"/>
      <c r="J717" s="2"/>
    </row>
    <row r="718">
      <c r="A718" s="2"/>
      <c r="B718" s="2"/>
      <c r="C718" s="2"/>
      <c r="D718" s="2"/>
      <c r="E718" s="2"/>
      <c r="F718" s="2"/>
      <c r="G718" s="2"/>
      <c r="H718" s="4"/>
      <c r="I718" s="2"/>
      <c r="J718" s="2"/>
    </row>
    <row r="719">
      <c r="A719" s="2"/>
      <c r="B719" s="2"/>
      <c r="C719" s="2"/>
      <c r="D719" s="2"/>
      <c r="E719" s="2"/>
      <c r="F719" s="2"/>
      <c r="G719" s="2"/>
      <c r="H719" s="4"/>
      <c r="I719" s="2"/>
      <c r="J719" s="2"/>
    </row>
    <row r="720">
      <c r="A720" s="2"/>
      <c r="B720" s="2"/>
      <c r="C720" s="2"/>
      <c r="D720" s="2"/>
      <c r="E720" s="2"/>
      <c r="F720" s="2"/>
      <c r="G720" s="2"/>
      <c r="H720" s="4"/>
      <c r="I720" s="2"/>
      <c r="J720" s="2"/>
    </row>
    <row r="721">
      <c r="A721" s="2"/>
      <c r="B721" s="2"/>
      <c r="C721" s="2"/>
      <c r="D721" s="2"/>
      <c r="E721" s="2"/>
      <c r="F721" s="2"/>
      <c r="G721" s="2"/>
      <c r="H721" s="4"/>
      <c r="I721" s="2"/>
      <c r="J721" s="2"/>
    </row>
    <row r="722">
      <c r="A722" s="2"/>
      <c r="B722" s="2"/>
      <c r="C722" s="2"/>
      <c r="D722" s="2"/>
      <c r="E722" s="2"/>
      <c r="F722" s="2"/>
      <c r="G722" s="2"/>
      <c r="H722" s="4"/>
      <c r="I722" s="2"/>
      <c r="J722" s="2"/>
    </row>
    <row r="723">
      <c r="A723" s="2"/>
      <c r="B723" s="2"/>
      <c r="C723" s="2"/>
      <c r="D723" s="2"/>
      <c r="E723" s="2"/>
      <c r="F723" s="2"/>
      <c r="G723" s="2"/>
      <c r="H723" s="4"/>
      <c r="I723" s="2"/>
      <c r="J723" s="2"/>
    </row>
    <row r="724">
      <c r="A724" s="2"/>
      <c r="B724" s="2"/>
      <c r="C724" s="2"/>
      <c r="D724" s="2"/>
      <c r="E724" s="2"/>
      <c r="F724" s="2"/>
      <c r="G724" s="2"/>
      <c r="H724" s="4"/>
      <c r="I724" s="2"/>
      <c r="J724" s="2"/>
    </row>
    <row r="725">
      <c r="A725" s="2"/>
      <c r="B725" s="2"/>
      <c r="C725" s="2"/>
      <c r="D725" s="2"/>
      <c r="E725" s="2"/>
      <c r="F725" s="2"/>
      <c r="G725" s="2"/>
      <c r="H725" s="4"/>
      <c r="I725" s="2"/>
      <c r="J725" s="2"/>
    </row>
    <row r="726">
      <c r="A726" s="2"/>
      <c r="B726" s="2"/>
      <c r="C726" s="2"/>
      <c r="D726" s="2"/>
      <c r="E726" s="2"/>
      <c r="F726" s="2"/>
      <c r="G726" s="2"/>
      <c r="H726" s="4"/>
      <c r="I726" s="2"/>
      <c r="J726" s="2"/>
    </row>
    <row r="727">
      <c r="A727" s="2"/>
      <c r="B727" s="2"/>
      <c r="C727" s="2"/>
      <c r="D727" s="2"/>
      <c r="E727" s="2"/>
      <c r="F727" s="2"/>
      <c r="G727" s="2"/>
      <c r="H727" s="4"/>
      <c r="I727" s="2"/>
      <c r="J727" s="2"/>
    </row>
    <row r="728">
      <c r="A728" s="2"/>
      <c r="B728" s="2"/>
      <c r="C728" s="2"/>
      <c r="D728" s="2"/>
      <c r="E728" s="2"/>
      <c r="F728" s="2"/>
      <c r="G728" s="2"/>
      <c r="H728" s="4"/>
      <c r="I728" s="2"/>
      <c r="J728" s="2"/>
    </row>
    <row r="729">
      <c r="A729" s="2"/>
      <c r="B729" s="2"/>
      <c r="C729" s="2"/>
      <c r="D729" s="2"/>
      <c r="E729" s="2"/>
      <c r="F729" s="2"/>
      <c r="G729" s="2"/>
      <c r="H729" s="4"/>
      <c r="I729" s="2"/>
      <c r="J729" s="2"/>
    </row>
    <row r="730">
      <c r="A730" s="2"/>
      <c r="B730" s="2"/>
      <c r="C730" s="2"/>
      <c r="D730" s="2"/>
      <c r="E730" s="2"/>
      <c r="F730" s="2"/>
      <c r="G730" s="2"/>
      <c r="H730" s="4"/>
      <c r="I730" s="2"/>
      <c r="J730" s="2"/>
    </row>
    <row r="731">
      <c r="A731" s="2"/>
      <c r="B731" s="2"/>
      <c r="C731" s="2"/>
      <c r="D731" s="2"/>
      <c r="E731" s="2"/>
      <c r="F731" s="2"/>
      <c r="G731" s="2"/>
      <c r="H731" s="4"/>
      <c r="I731" s="2"/>
      <c r="J731" s="2"/>
    </row>
    <row r="732">
      <c r="A732" s="2"/>
      <c r="B732" s="2"/>
      <c r="C732" s="2"/>
      <c r="D732" s="2"/>
      <c r="E732" s="2"/>
      <c r="F732" s="2"/>
      <c r="G732" s="2"/>
      <c r="H732" s="4"/>
      <c r="I732" s="2"/>
      <c r="J732" s="2"/>
    </row>
    <row r="733">
      <c r="A733" s="2"/>
      <c r="B733" s="2"/>
      <c r="C733" s="2"/>
      <c r="D733" s="2"/>
      <c r="E733" s="2"/>
      <c r="F733" s="2"/>
      <c r="G733" s="2"/>
      <c r="H733" s="4"/>
      <c r="I733" s="2"/>
      <c r="J733" s="2"/>
    </row>
    <row r="734">
      <c r="A734" s="2"/>
      <c r="B734" s="2"/>
      <c r="C734" s="2"/>
      <c r="D734" s="2"/>
      <c r="E734" s="2"/>
      <c r="F734" s="2"/>
      <c r="G734" s="2"/>
      <c r="H734" s="4"/>
      <c r="I734" s="2"/>
      <c r="J734" s="2"/>
    </row>
    <row r="735">
      <c r="A735" s="2"/>
      <c r="B735" s="2"/>
      <c r="C735" s="2"/>
      <c r="D735" s="2"/>
      <c r="E735" s="2"/>
      <c r="F735" s="2"/>
      <c r="G735" s="2"/>
      <c r="H735" s="4"/>
      <c r="I735" s="2"/>
      <c r="J735" s="2"/>
    </row>
    <row r="736">
      <c r="A736" s="2"/>
      <c r="B736" s="2"/>
      <c r="C736" s="2"/>
      <c r="D736" s="2"/>
      <c r="E736" s="2"/>
      <c r="F736" s="2"/>
      <c r="G736" s="2"/>
      <c r="H736" s="4"/>
      <c r="I736" s="2"/>
      <c r="J736" s="2"/>
    </row>
    <row r="737">
      <c r="A737" s="2"/>
      <c r="B737" s="2"/>
      <c r="C737" s="2"/>
      <c r="D737" s="2"/>
      <c r="E737" s="2"/>
      <c r="F737" s="2"/>
      <c r="G737" s="2"/>
      <c r="H737" s="4"/>
      <c r="I737" s="2"/>
      <c r="J737" s="2"/>
    </row>
    <row r="738">
      <c r="A738" s="2"/>
      <c r="B738" s="2"/>
      <c r="C738" s="2"/>
      <c r="D738" s="2"/>
      <c r="E738" s="2"/>
      <c r="F738" s="2"/>
      <c r="G738" s="2"/>
      <c r="H738" s="4"/>
      <c r="I738" s="2"/>
      <c r="J738" s="2"/>
    </row>
    <row r="739">
      <c r="A739" s="2"/>
      <c r="B739" s="2"/>
      <c r="C739" s="2"/>
      <c r="D739" s="2"/>
      <c r="E739" s="2"/>
      <c r="F739" s="2"/>
      <c r="G739" s="2"/>
      <c r="H739" s="4"/>
      <c r="I739" s="2"/>
      <c r="J739" s="2"/>
    </row>
    <row r="740">
      <c r="A740" s="2"/>
      <c r="B740" s="2"/>
      <c r="C740" s="2"/>
      <c r="D740" s="2"/>
      <c r="E740" s="2"/>
      <c r="F740" s="2"/>
      <c r="G740" s="2"/>
      <c r="H740" s="4"/>
      <c r="I740" s="2"/>
      <c r="J740" s="2"/>
    </row>
    <row r="741">
      <c r="A741" s="2"/>
      <c r="B741" s="2"/>
      <c r="C741" s="2"/>
      <c r="D741" s="2"/>
      <c r="E741" s="2"/>
      <c r="F741" s="2"/>
      <c r="G741" s="2"/>
      <c r="H741" s="4"/>
      <c r="I741" s="2"/>
      <c r="J741" s="2"/>
    </row>
    <row r="742">
      <c r="A742" s="2"/>
      <c r="B742" s="2"/>
      <c r="C742" s="2"/>
      <c r="D742" s="2"/>
      <c r="E742" s="2"/>
      <c r="F742" s="2"/>
      <c r="G742" s="2"/>
      <c r="H742" s="4"/>
      <c r="I742" s="2"/>
      <c r="J742" s="2"/>
    </row>
    <row r="743">
      <c r="A743" s="2"/>
      <c r="B743" s="2"/>
      <c r="C743" s="2"/>
      <c r="D743" s="2"/>
      <c r="E743" s="2"/>
      <c r="F743" s="2"/>
      <c r="G743" s="2"/>
      <c r="H743" s="4"/>
      <c r="I743" s="2"/>
      <c r="J743" s="2"/>
    </row>
    <row r="744">
      <c r="A744" s="2"/>
      <c r="B744" s="2"/>
      <c r="C744" s="2"/>
      <c r="D744" s="2"/>
      <c r="E744" s="2"/>
      <c r="F744" s="2"/>
      <c r="G744" s="2"/>
      <c r="H744" s="4"/>
      <c r="I744" s="2"/>
      <c r="J744" s="2"/>
    </row>
    <row r="745">
      <c r="A745" s="2"/>
      <c r="B745" s="2"/>
      <c r="C745" s="2"/>
      <c r="D745" s="2"/>
      <c r="E745" s="2"/>
      <c r="F745" s="2"/>
      <c r="G745" s="2"/>
      <c r="H745" s="4"/>
      <c r="I745" s="2"/>
      <c r="J745" s="2"/>
    </row>
    <row r="746">
      <c r="A746" s="2"/>
      <c r="B746" s="2"/>
      <c r="C746" s="2"/>
      <c r="D746" s="2"/>
      <c r="E746" s="2"/>
      <c r="F746" s="2"/>
      <c r="G746" s="2"/>
      <c r="H746" s="4"/>
      <c r="I746" s="2"/>
      <c r="J746" s="2"/>
    </row>
    <row r="747">
      <c r="A747" s="2"/>
      <c r="B747" s="2"/>
      <c r="C747" s="2"/>
      <c r="D747" s="2"/>
      <c r="E747" s="2"/>
      <c r="F747" s="2"/>
      <c r="G747" s="2"/>
      <c r="H747" s="4"/>
      <c r="I747" s="2"/>
      <c r="J747" s="2"/>
    </row>
    <row r="748">
      <c r="A748" s="2"/>
      <c r="B748" s="2"/>
      <c r="C748" s="2"/>
      <c r="D748" s="2"/>
      <c r="E748" s="2"/>
      <c r="F748" s="2"/>
      <c r="G748" s="2"/>
      <c r="H748" s="4"/>
      <c r="I748" s="2"/>
      <c r="J748" s="2"/>
    </row>
    <row r="749">
      <c r="A749" s="2"/>
      <c r="B749" s="2"/>
      <c r="C749" s="2"/>
      <c r="D749" s="2"/>
      <c r="E749" s="2"/>
      <c r="F749" s="2"/>
      <c r="G749" s="2"/>
      <c r="H749" s="4"/>
      <c r="I749" s="2"/>
      <c r="J749" s="2"/>
    </row>
    <row r="750">
      <c r="A750" s="2"/>
      <c r="B750" s="2"/>
      <c r="C750" s="2"/>
      <c r="D750" s="2"/>
      <c r="E750" s="2"/>
      <c r="F750" s="2"/>
      <c r="G750" s="2"/>
      <c r="H750" s="4"/>
      <c r="I750" s="2"/>
      <c r="J750" s="2"/>
    </row>
    <row r="751">
      <c r="A751" s="2"/>
      <c r="B751" s="2"/>
      <c r="C751" s="2"/>
      <c r="D751" s="2"/>
      <c r="E751" s="2"/>
      <c r="F751" s="2"/>
      <c r="G751" s="2"/>
      <c r="H751" s="4"/>
      <c r="I751" s="2"/>
      <c r="J751" s="2"/>
    </row>
    <row r="752">
      <c r="A752" s="2"/>
      <c r="B752" s="2"/>
      <c r="C752" s="2"/>
      <c r="D752" s="2"/>
      <c r="E752" s="2"/>
      <c r="F752" s="2"/>
      <c r="G752" s="2"/>
      <c r="H752" s="4"/>
      <c r="I752" s="2"/>
      <c r="J752" s="2"/>
    </row>
    <row r="753">
      <c r="A753" s="2"/>
      <c r="B753" s="2"/>
      <c r="C753" s="2"/>
      <c r="D753" s="2"/>
      <c r="E753" s="2"/>
      <c r="F753" s="2"/>
      <c r="G753" s="2"/>
      <c r="H753" s="4"/>
      <c r="I753" s="2"/>
      <c r="J753" s="2"/>
    </row>
    <row r="754">
      <c r="A754" s="2"/>
      <c r="B754" s="2"/>
      <c r="C754" s="2"/>
      <c r="D754" s="2"/>
      <c r="E754" s="2"/>
      <c r="F754" s="2"/>
      <c r="G754" s="2"/>
      <c r="H754" s="4"/>
      <c r="I754" s="2"/>
      <c r="J754" s="2"/>
    </row>
    <row r="755">
      <c r="A755" s="2"/>
      <c r="B755" s="2"/>
      <c r="C755" s="2"/>
      <c r="D755" s="2"/>
      <c r="E755" s="2"/>
      <c r="F755" s="2"/>
      <c r="G755" s="2"/>
      <c r="H755" s="4"/>
      <c r="I755" s="2"/>
      <c r="J755" s="2"/>
    </row>
    <row r="756">
      <c r="A756" s="2"/>
      <c r="B756" s="2"/>
      <c r="C756" s="2"/>
      <c r="D756" s="2"/>
      <c r="E756" s="2"/>
      <c r="F756" s="2"/>
      <c r="G756" s="2"/>
      <c r="H756" s="4"/>
      <c r="I756" s="2"/>
      <c r="J756" s="2"/>
    </row>
    <row r="757">
      <c r="A757" s="2"/>
      <c r="B757" s="2"/>
      <c r="C757" s="2"/>
      <c r="D757" s="2"/>
      <c r="E757" s="2"/>
      <c r="F757" s="2"/>
      <c r="G757" s="2"/>
      <c r="H757" s="4"/>
      <c r="I757" s="2"/>
      <c r="J757" s="2"/>
    </row>
    <row r="758">
      <c r="A758" s="2"/>
      <c r="B758" s="2"/>
      <c r="C758" s="2"/>
      <c r="D758" s="2"/>
      <c r="E758" s="2"/>
      <c r="F758" s="2"/>
      <c r="G758" s="2"/>
      <c r="H758" s="4"/>
      <c r="I758" s="2"/>
      <c r="J758" s="2"/>
    </row>
    <row r="759">
      <c r="A759" s="2"/>
      <c r="B759" s="2"/>
      <c r="C759" s="2"/>
      <c r="D759" s="2"/>
      <c r="E759" s="2"/>
      <c r="F759" s="2"/>
      <c r="G759" s="2"/>
      <c r="H759" s="4"/>
      <c r="I759" s="2"/>
      <c r="J759" s="2"/>
    </row>
    <row r="760">
      <c r="A760" s="2"/>
      <c r="B760" s="2"/>
      <c r="C760" s="2"/>
      <c r="D760" s="2"/>
      <c r="E760" s="2"/>
      <c r="F760" s="2"/>
      <c r="G760" s="2"/>
      <c r="H760" s="4"/>
      <c r="I760" s="2"/>
      <c r="J760" s="2"/>
    </row>
    <row r="761">
      <c r="A761" s="2"/>
      <c r="B761" s="2"/>
      <c r="C761" s="2"/>
      <c r="D761" s="2"/>
      <c r="E761" s="2"/>
      <c r="F761" s="2"/>
      <c r="G761" s="2"/>
      <c r="H761" s="4"/>
      <c r="I761" s="2"/>
      <c r="J761" s="2"/>
    </row>
    <row r="762">
      <c r="A762" s="2"/>
      <c r="B762" s="2"/>
      <c r="C762" s="2"/>
      <c r="D762" s="2"/>
      <c r="E762" s="2"/>
      <c r="F762" s="2"/>
      <c r="G762" s="2"/>
      <c r="H762" s="4"/>
      <c r="I762" s="2"/>
      <c r="J762" s="2"/>
    </row>
    <row r="763">
      <c r="A763" s="2"/>
      <c r="B763" s="2"/>
      <c r="C763" s="2"/>
      <c r="D763" s="2"/>
      <c r="E763" s="2"/>
      <c r="F763" s="2"/>
      <c r="G763" s="2"/>
      <c r="H763" s="4"/>
      <c r="I763" s="2"/>
      <c r="J763" s="2"/>
    </row>
    <row r="764">
      <c r="A764" s="2"/>
      <c r="B764" s="2"/>
      <c r="C764" s="2"/>
      <c r="D764" s="2"/>
      <c r="E764" s="2"/>
      <c r="F764" s="2"/>
      <c r="G764" s="2"/>
      <c r="H764" s="4"/>
      <c r="I764" s="2"/>
      <c r="J764" s="2"/>
    </row>
    <row r="765">
      <c r="A765" s="2"/>
      <c r="B765" s="2"/>
      <c r="C765" s="2"/>
      <c r="D765" s="2"/>
      <c r="E765" s="2"/>
      <c r="F765" s="2"/>
      <c r="G765" s="2"/>
      <c r="H765" s="4"/>
      <c r="I765" s="2"/>
      <c r="J765" s="2"/>
    </row>
    <row r="766">
      <c r="A766" s="2"/>
      <c r="B766" s="2"/>
      <c r="C766" s="2"/>
      <c r="D766" s="2"/>
      <c r="E766" s="2"/>
      <c r="F766" s="2"/>
      <c r="G766" s="2"/>
      <c r="H766" s="4"/>
      <c r="I766" s="2"/>
      <c r="J766" s="2"/>
    </row>
    <row r="767">
      <c r="A767" s="2"/>
      <c r="B767" s="2"/>
      <c r="C767" s="2"/>
      <c r="D767" s="2"/>
      <c r="E767" s="2"/>
      <c r="F767" s="2"/>
      <c r="G767" s="2"/>
      <c r="H767" s="4"/>
      <c r="I767" s="2"/>
      <c r="J767" s="2"/>
    </row>
    <row r="768">
      <c r="A768" s="2"/>
      <c r="B768" s="2"/>
      <c r="C768" s="2"/>
      <c r="D768" s="2"/>
      <c r="E768" s="2"/>
      <c r="F768" s="2"/>
      <c r="G768" s="2"/>
      <c r="H768" s="4"/>
      <c r="I768" s="2"/>
      <c r="J768" s="2"/>
    </row>
    <row r="769">
      <c r="A769" s="2"/>
      <c r="B769" s="2"/>
      <c r="C769" s="2"/>
      <c r="D769" s="2"/>
      <c r="E769" s="2"/>
      <c r="F769" s="2"/>
      <c r="G769" s="2"/>
      <c r="H769" s="4"/>
      <c r="I769" s="2"/>
      <c r="J769" s="2"/>
    </row>
    <row r="770">
      <c r="A770" s="2"/>
      <c r="B770" s="2"/>
      <c r="C770" s="2"/>
      <c r="D770" s="2"/>
      <c r="E770" s="2"/>
      <c r="F770" s="2"/>
      <c r="G770" s="2"/>
      <c r="H770" s="4"/>
      <c r="I770" s="2"/>
      <c r="J770" s="2"/>
    </row>
    <row r="771">
      <c r="A771" s="2"/>
      <c r="B771" s="2"/>
      <c r="C771" s="2"/>
      <c r="D771" s="2"/>
      <c r="E771" s="2"/>
      <c r="F771" s="2"/>
      <c r="G771" s="2"/>
      <c r="H771" s="4"/>
      <c r="I771" s="2"/>
      <c r="J771" s="2"/>
    </row>
    <row r="772">
      <c r="A772" s="2"/>
      <c r="B772" s="2"/>
      <c r="C772" s="2"/>
      <c r="D772" s="2"/>
      <c r="E772" s="2"/>
      <c r="F772" s="2"/>
      <c r="G772" s="2"/>
      <c r="H772" s="4"/>
      <c r="I772" s="2"/>
      <c r="J772" s="2"/>
    </row>
    <row r="773">
      <c r="A773" s="2"/>
      <c r="B773" s="2"/>
      <c r="C773" s="2"/>
      <c r="D773" s="2"/>
      <c r="E773" s="2"/>
      <c r="F773" s="2"/>
      <c r="G773" s="2"/>
      <c r="H773" s="4"/>
      <c r="I773" s="2"/>
      <c r="J773" s="2"/>
    </row>
    <row r="774">
      <c r="A774" s="2"/>
      <c r="B774" s="2"/>
      <c r="C774" s="2"/>
      <c r="D774" s="2"/>
      <c r="E774" s="2"/>
      <c r="F774" s="2"/>
      <c r="G774" s="2"/>
      <c r="H774" s="4"/>
      <c r="I774" s="2"/>
      <c r="J774" s="2"/>
    </row>
    <row r="775">
      <c r="A775" s="2"/>
      <c r="B775" s="2"/>
      <c r="C775" s="2"/>
      <c r="D775" s="2"/>
      <c r="E775" s="2"/>
      <c r="F775" s="2"/>
      <c r="G775" s="2"/>
      <c r="H775" s="4"/>
      <c r="I775" s="2"/>
      <c r="J775" s="2"/>
    </row>
    <row r="776">
      <c r="A776" s="2"/>
      <c r="B776" s="2"/>
      <c r="C776" s="2"/>
      <c r="D776" s="2"/>
      <c r="E776" s="2"/>
      <c r="F776" s="2"/>
      <c r="G776" s="2"/>
      <c r="H776" s="4"/>
      <c r="I776" s="2"/>
      <c r="J776" s="2"/>
    </row>
    <row r="777">
      <c r="A777" s="2"/>
      <c r="B777" s="2"/>
      <c r="C777" s="2"/>
      <c r="D777" s="2"/>
      <c r="E777" s="2"/>
      <c r="F777" s="2"/>
      <c r="G777" s="2"/>
      <c r="H777" s="4"/>
      <c r="I777" s="2"/>
      <c r="J777" s="2"/>
    </row>
    <row r="778">
      <c r="A778" s="2"/>
      <c r="B778" s="2"/>
      <c r="C778" s="2"/>
      <c r="D778" s="2"/>
      <c r="E778" s="2"/>
      <c r="F778" s="2"/>
      <c r="G778" s="2"/>
      <c r="H778" s="4"/>
      <c r="I778" s="2"/>
      <c r="J778" s="2"/>
    </row>
    <row r="779">
      <c r="A779" s="2"/>
      <c r="B779" s="2"/>
      <c r="C779" s="2"/>
      <c r="D779" s="2"/>
      <c r="E779" s="2"/>
      <c r="F779" s="2"/>
      <c r="G779" s="2"/>
      <c r="H779" s="4"/>
      <c r="I779" s="2"/>
      <c r="J779" s="2"/>
    </row>
    <row r="780">
      <c r="A780" s="2"/>
      <c r="B780" s="2"/>
      <c r="C780" s="2"/>
      <c r="D780" s="2"/>
      <c r="E780" s="2"/>
      <c r="F780" s="2"/>
      <c r="G780" s="2"/>
      <c r="H780" s="4"/>
      <c r="I780" s="2"/>
      <c r="J780" s="2"/>
    </row>
    <row r="781">
      <c r="A781" s="2"/>
      <c r="B781" s="2"/>
      <c r="C781" s="2"/>
      <c r="D781" s="2"/>
      <c r="E781" s="2"/>
      <c r="F781" s="2"/>
      <c r="G781" s="2"/>
      <c r="H781" s="4"/>
      <c r="I781" s="2"/>
      <c r="J781" s="2"/>
    </row>
    <row r="782">
      <c r="A782" s="2"/>
      <c r="B782" s="2"/>
      <c r="C782" s="2"/>
      <c r="D782" s="2"/>
      <c r="E782" s="2"/>
      <c r="F782" s="2"/>
      <c r="G782" s="2"/>
      <c r="H782" s="4"/>
      <c r="I782" s="2"/>
      <c r="J782" s="2"/>
    </row>
    <row r="783">
      <c r="A783" s="2"/>
      <c r="B783" s="2"/>
      <c r="C783" s="2"/>
      <c r="D783" s="2"/>
      <c r="E783" s="2"/>
      <c r="F783" s="2"/>
      <c r="G783" s="2"/>
      <c r="H783" s="4"/>
      <c r="I783" s="2"/>
      <c r="J783" s="2"/>
    </row>
    <row r="784">
      <c r="A784" s="2"/>
      <c r="B784" s="2"/>
      <c r="C784" s="2"/>
      <c r="D784" s="2"/>
      <c r="E784" s="2"/>
      <c r="F784" s="2"/>
      <c r="G784" s="2"/>
      <c r="H784" s="4"/>
      <c r="I784" s="2"/>
      <c r="J784" s="2"/>
    </row>
    <row r="785">
      <c r="A785" s="2"/>
      <c r="B785" s="2"/>
      <c r="C785" s="2"/>
      <c r="D785" s="2"/>
      <c r="E785" s="2"/>
      <c r="F785" s="2"/>
      <c r="G785" s="2"/>
      <c r="H785" s="4"/>
      <c r="I785" s="2"/>
      <c r="J785" s="2"/>
    </row>
    <row r="786">
      <c r="A786" s="2"/>
      <c r="B786" s="2"/>
      <c r="C786" s="2"/>
      <c r="D786" s="2"/>
      <c r="E786" s="2"/>
      <c r="F786" s="2"/>
      <c r="G786" s="2"/>
      <c r="H786" s="4"/>
      <c r="I786" s="2"/>
      <c r="J786" s="2"/>
    </row>
    <row r="787">
      <c r="A787" s="2"/>
      <c r="B787" s="2"/>
      <c r="C787" s="2"/>
      <c r="D787" s="2"/>
      <c r="E787" s="2"/>
      <c r="F787" s="2"/>
      <c r="G787" s="2"/>
      <c r="H787" s="4"/>
      <c r="I787" s="2"/>
      <c r="J787" s="2"/>
    </row>
    <row r="788">
      <c r="A788" s="2"/>
      <c r="B788" s="2"/>
      <c r="C788" s="2"/>
      <c r="D788" s="2"/>
      <c r="E788" s="2"/>
      <c r="F788" s="2"/>
      <c r="G788" s="2"/>
      <c r="H788" s="4"/>
      <c r="I788" s="2"/>
      <c r="J788" s="2"/>
    </row>
    <row r="789">
      <c r="A789" s="2"/>
      <c r="B789" s="2"/>
      <c r="C789" s="2"/>
      <c r="D789" s="2"/>
      <c r="E789" s="2"/>
      <c r="F789" s="2"/>
      <c r="G789" s="2"/>
      <c r="H789" s="4"/>
      <c r="I789" s="2"/>
      <c r="J789" s="2"/>
    </row>
    <row r="790">
      <c r="A790" s="2"/>
      <c r="B790" s="2"/>
      <c r="C790" s="2"/>
      <c r="D790" s="2"/>
      <c r="E790" s="2"/>
      <c r="F790" s="2"/>
      <c r="G790" s="2"/>
      <c r="H790" s="4"/>
      <c r="I790" s="2"/>
      <c r="J790" s="2"/>
    </row>
    <row r="791">
      <c r="A791" s="2"/>
      <c r="B791" s="2"/>
      <c r="C791" s="2"/>
      <c r="D791" s="2"/>
      <c r="E791" s="2"/>
      <c r="F791" s="2"/>
      <c r="G791" s="2"/>
      <c r="H791" s="4"/>
      <c r="I791" s="2"/>
      <c r="J791" s="2"/>
    </row>
    <row r="792">
      <c r="A792" s="2"/>
      <c r="B792" s="2"/>
      <c r="C792" s="2"/>
      <c r="D792" s="2"/>
      <c r="E792" s="2"/>
      <c r="F792" s="2"/>
      <c r="G792" s="2"/>
      <c r="H792" s="4"/>
      <c r="I792" s="2"/>
      <c r="J792" s="2"/>
    </row>
    <row r="793">
      <c r="A793" s="2"/>
      <c r="B793" s="2"/>
      <c r="C793" s="2"/>
      <c r="D793" s="2"/>
      <c r="E793" s="2"/>
      <c r="F793" s="2"/>
      <c r="G793" s="2"/>
      <c r="H793" s="4"/>
      <c r="I793" s="2"/>
      <c r="J793" s="2"/>
    </row>
    <row r="794">
      <c r="A794" s="2"/>
      <c r="B794" s="2"/>
      <c r="C794" s="2"/>
      <c r="D794" s="2"/>
      <c r="E794" s="2"/>
      <c r="F794" s="2"/>
      <c r="G794" s="2"/>
      <c r="H794" s="4"/>
      <c r="I794" s="2"/>
      <c r="J794" s="2"/>
    </row>
    <row r="795">
      <c r="A795" s="2"/>
      <c r="B795" s="2"/>
      <c r="C795" s="2"/>
      <c r="D795" s="2"/>
      <c r="E795" s="2"/>
      <c r="F795" s="2"/>
      <c r="G795" s="2"/>
      <c r="H795" s="4"/>
      <c r="I795" s="2"/>
      <c r="J795" s="2"/>
    </row>
    <row r="796">
      <c r="A796" s="2"/>
      <c r="B796" s="2"/>
      <c r="C796" s="2"/>
      <c r="D796" s="2"/>
      <c r="E796" s="2"/>
      <c r="F796" s="2"/>
      <c r="G796" s="2"/>
      <c r="H796" s="4"/>
      <c r="I796" s="2"/>
      <c r="J796" s="2"/>
    </row>
    <row r="797">
      <c r="A797" s="2"/>
      <c r="B797" s="2"/>
      <c r="C797" s="2"/>
      <c r="D797" s="2"/>
      <c r="E797" s="2"/>
      <c r="F797" s="2"/>
      <c r="G797" s="2"/>
      <c r="H797" s="4"/>
      <c r="I797" s="2"/>
      <c r="J797" s="2"/>
    </row>
    <row r="798">
      <c r="A798" s="2"/>
      <c r="B798" s="2"/>
      <c r="C798" s="2"/>
      <c r="D798" s="2"/>
      <c r="E798" s="2"/>
      <c r="F798" s="2"/>
      <c r="G798" s="2"/>
      <c r="H798" s="4"/>
      <c r="I798" s="2"/>
      <c r="J798" s="2"/>
    </row>
    <row r="799">
      <c r="A799" s="2"/>
      <c r="B799" s="2"/>
      <c r="C799" s="2"/>
      <c r="D799" s="2"/>
      <c r="E799" s="2"/>
      <c r="F799" s="2"/>
      <c r="G799" s="2"/>
      <c r="H799" s="4"/>
      <c r="I799" s="2"/>
      <c r="J799" s="2"/>
    </row>
    <row r="800">
      <c r="A800" s="2"/>
      <c r="B800" s="2"/>
      <c r="C800" s="2"/>
      <c r="D800" s="2"/>
      <c r="E800" s="2"/>
      <c r="F800" s="2"/>
      <c r="G800" s="2"/>
      <c r="H800" s="4"/>
      <c r="I800" s="2"/>
      <c r="J800" s="2"/>
    </row>
    <row r="801">
      <c r="A801" s="2"/>
      <c r="B801" s="2"/>
      <c r="C801" s="2"/>
      <c r="D801" s="2"/>
      <c r="E801" s="2"/>
      <c r="F801" s="2"/>
      <c r="G801" s="2"/>
      <c r="H801" s="4"/>
      <c r="I801" s="2"/>
      <c r="J801" s="2"/>
    </row>
    <row r="802">
      <c r="A802" s="2"/>
      <c r="B802" s="2"/>
      <c r="C802" s="2"/>
      <c r="D802" s="2"/>
      <c r="E802" s="2"/>
      <c r="F802" s="2"/>
      <c r="G802" s="2"/>
      <c r="H802" s="4"/>
      <c r="I802" s="2"/>
      <c r="J802" s="2"/>
    </row>
    <row r="803">
      <c r="A803" s="2"/>
      <c r="B803" s="2"/>
      <c r="C803" s="2"/>
      <c r="D803" s="2"/>
      <c r="E803" s="2"/>
      <c r="F803" s="2"/>
      <c r="G803" s="2"/>
      <c r="H803" s="4"/>
      <c r="I803" s="2"/>
      <c r="J803" s="2"/>
    </row>
    <row r="804">
      <c r="A804" s="2"/>
      <c r="B804" s="2"/>
      <c r="C804" s="2"/>
      <c r="D804" s="2"/>
      <c r="E804" s="2"/>
      <c r="F804" s="2"/>
      <c r="G804" s="2"/>
      <c r="H804" s="4"/>
      <c r="I804" s="2"/>
      <c r="J804" s="2"/>
    </row>
    <row r="805">
      <c r="A805" s="2"/>
      <c r="B805" s="2"/>
      <c r="C805" s="2"/>
      <c r="D805" s="2"/>
      <c r="E805" s="2"/>
      <c r="F805" s="2"/>
      <c r="G805" s="2"/>
      <c r="H805" s="4"/>
      <c r="I805" s="2"/>
      <c r="J805" s="2"/>
    </row>
    <row r="806">
      <c r="A806" s="2"/>
      <c r="B806" s="2"/>
      <c r="C806" s="2"/>
      <c r="D806" s="2"/>
      <c r="E806" s="2"/>
      <c r="F806" s="2"/>
      <c r="G806" s="2"/>
      <c r="H806" s="4"/>
      <c r="I806" s="2"/>
      <c r="J806" s="2"/>
    </row>
    <row r="807">
      <c r="A807" s="2"/>
      <c r="B807" s="2"/>
      <c r="C807" s="2"/>
      <c r="D807" s="2"/>
      <c r="E807" s="2"/>
      <c r="F807" s="2"/>
      <c r="G807" s="2"/>
      <c r="H807" s="4"/>
      <c r="I807" s="2"/>
      <c r="J807" s="2"/>
    </row>
    <row r="808">
      <c r="A808" s="2"/>
      <c r="B808" s="2"/>
      <c r="C808" s="2"/>
      <c r="D808" s="2"/>
      <c r="E808" s="2"/>
      <c r="F808" s="2"/>
      <c r="G808" s="2"/>
      <c r="H808" s="4"/>
      <c r="I808" s="2"/>
      <c r="J808" s="2"/>
    </row>
    <row r="809">
      <c r="A809" s="2"/>
      <c r="B809" s="2"/>
      <c r="C809" s="2"/>
      <c r="D809" s="2"/>
      <c r="E809" s="2"/>
      <c r="F809" s="2"/>
      <c r="G809" s="2"/>
      <c r="H809" s="4"/>
      <c r="I809" s="2"/>
      <c r="J809" s="2"/>
    </row>
    <row r="810">
      <c r="A810" s="2"/>
      <c r="B810" s="2"/>
      <c r="C810" s="2"/>
      <c r="D810" s="2"/>
      <c r="E810" s="2"/>
      <c r="F810" s="2"/>
      <c r="G810" s="2"/>
      <c r="H810" s="4"/>
      <c r="I810" s="2"/>
      <c r="J810" s="2"/>
    </row>
    <row r="811">
      <c r="A811" s="2"/>
      <c r="B811" s="2"/>
      <c r="C811" s="2"/>
      <c r="D811" s="2"/>
      <c r="E811" s="2"/>
      <c r="F811" s="2"/>
      <c r="G811" s="2"/>
      <c r="H811" s="4"/>
      <c r="I811" s="2"/>
      <c r="J811" s="2"/>
    </row>
    <row r="812">
      <c r="A812" s="2"/>
      <c r="B812" s="2"/>
      <c r="C812" s="2"/>
      <c r="D812" s="2"/>
      <c r="E812" s="2"/>
      <c r="F812" s="2"/>
      <c r="G812" s="2"/>
      <c r="H812" s="4"/>
      <c r="I812" s="2"/>
      <c r="J812" s="2"/>
    </row>
    <row r="813">
      <c r="A813" s="2"/>
      <c r="B813" s="2"/>
      <c r="C813" s="2"/>
      <c r="D813" s="2"/>
      <c r="E813" s="2"/>
      <c r="F813" s="2"/>
      <c r="G813" s="2"/>
      <c r="H813" s="4"/>
      <c r="I813" s="2"/>
      <c r="J813" s="2"/>
    </row>
    <row r="814">
      <c r="A814" s="2"/>
      <c r="B814" s="2"/>
      <c r="C814" s="2"/>
      <c r="D814" s="2"/>
      <c r="E814" s="2"/>
      <c r="F814" s="2"/>
      <c r="G814" s="2"/>
      <c r="H814" s="4"/>
      <c r="I814" s="2"/>
      <c r="J814" s="2"/>
    </row>
    <row r="815">
      <c r="A815" s="2"/>
      <c r="B815" s="2"/>
      <c r="C815" s="2"/>
      <c r="D815" s="2"/>
      <c r="E815" s="2"/>
      <c r="F815" s="2"/>
      <c r="G815" s="2"/>
      <c r="H815" s="4"/>
      <c r="I815" s="2"/>
      <c r="J815" s="2"/>
    </row>
    <row r="816">
      <c r="A816" s="2"/>
      <c r="B816" s="2"/>
      <c r="C816" s="2"/>
      <c r="D816" s="2"/>
      <c r="E816" s="2"/>
      <c r="F816" s="2"/>
      <c r="G816" s="2"/>
      <c r="H816" s="4"/>
      <c r="I816" s="2"/>
      <c r="J816" s="2"/>
    </row>
    <row r="817">
      <c r="A817" s="2"/>
      <c r="B817" s="2"/>
      <c r="C817" s="2"/>
      <c r="D817" s="2"/>
      <c r="E817" s="2"/>
      <c r="F817" s="2"/>
      <c r="G817" s="2"/>
      <c r="H817" s="4"/>
      <c r="I817" s="2"/>
      <c r="J817" s="2"/>
    </row>
    <row r="818">
      <c r="A818" s="2"/>
      <c r="B818" s="2"/>
      <c r="C818" s="2"/>
      <c r="D818" s="2"/>
      <c r="E818" s="2"/>
      <c r="F818" s="2"/>
      <c r="G818" s="2"/>
      <c r="H818" s="4"/>
      <c r="I818" s="2"/>
      <c r="J818" s="2"/>
    </row>
    <row r="819">
      <c r="A819" s="2"/>
      <c r="B819" s="2"/>
      <c r="C819" s="2"/>
      <c r="D819" s="2"/>
      <c r="E819" s="2"/>
      <c r="F819" s="2"/>
      <c r="G819" s="2"/>
      <c r="H819" s="4"/>
      <c r="I819" s="2"/>
      <c r="J819" s="2"/>
    </row>
    <row r="820">
      <c r="A820" s="2"/>
      <c r="B820" s="2"/>
      <c r="C820" s="2"/>
      <c r="D820" s="2"/>
      <c r="E820" s="2"/>
      <c r="F820" s="2"/>
      <c r="G820" s="2"/>
      <c r="H820" s="4"/>
      <c r="I820" s="2"/>
      <c r="J820" s="2"/>
    </row>
    <row r="821">
      <c r="A821" s="2"/>
      <c r="B821" s="2"/>
      <c r="C821" s="2"/>
      <c r="D821" s="2"/>
      <c r="E821" s="2"/>
      <c r="F821" s="2"/>
      <c r="G821" s="2"/>
      <c r="H821" s="4"/>
      <c r="I821" s="2"/>
      <c r="J821" s="2"/>
    </row>
    <row r="822">
      <c r="A822" s="2"/>
      <c r="B822" s="2"/>
      <c r="C822" s="2"/>
      <c r="D822" s="2"/>
      <c r="E822" s="2"/>
      <c r="F822" s="2"/>
      <c r="G822" s="2"/>
      <c r="H822" s="4"/>
      <c r="I822" s="2"/>
      <c r="J822" s="2"/>
    </row>
    <row r="823">
      <c r="A823" s="2"/>
      <c r="B823" s="2"/>
      <c r="C823" s="2"/>
      <c r="D823" s="2"/>
      <c r="E823" s="2"/>
      <c r="F823" s="2"/>
      <c r="G823" s="2"/>
      <c r="H823" s="4"/>
      <c r="I823" s="2"/>
      <c r="J823" s="2"/>
    </row>
    <row r="824">
      <c r="A824" s="2"/>
      <c r="B824" s="2"/>
      <c r="C824" s="2"/>
      <c r="D824" s="2"/>
      <c r="E824" s="2"/>
      <c r="F824" s="2"/>
      <c r="G824" s="2"/>
      <c r="H824" s="4"/>
      <c r="I824" s="2"/>
      <c r="J824" s="2"/>
    </row>
    <row r="825">
      <c r="A825" s="2"/>
      <c r="B825" s="2"/>
      <c r="C825" s="2"/>
      <c r="D825" s="2"/>
      <c r="E825" s="2"/>
      <c r="F825" s="2"/>
      <c r="G825" s="2"/>
      <c r="H825" s="4"/>
      <c r="I825" s="2"/>
      <c r="J825" s="2"/>
    </row>
    <row r="826">
      <c r="A826" s="2"/>
      <c r="B826" s="2"/>
      <c r="C826" s="2"/>
      <c r="D826" s="2"/>
      <c r="E826" s="2"/>
      <c r="F826" s="2"/>
      <c r="G826" s="2"/>
      <c r="H826" s="4"/>
      <c r="I826" s="2"/>
      <c r="J826" s="2"/>
    </row>
    <row r="827">
      <c r="A827" s="2"/>
      <c r="B827" s="2"/>
      <c r="C827" s="2"/>
      <c r="D827" s="2"/>
      <c r="E827" s="2"/>
      <c r="F827" s="2"/>
      <c r="G827" s="2"/>
      <c r="H827" s="4"/>
      <c r="I827" s="2"/>
      <c r="J827" s="2"/>
    </row>
    <row r="828">
      <c r="A828" s="2"/>
      <c r="B828" s="2"/>
      <c r="C828" s="2"/>
      <c r="D828" s="2"/>
      <c r="E828" s="2"/>
      <c r="F828" s="2"/>
      <c r="G828" s="2"/>
      <c r="H828" s="4"/>
      <c r="I828" s="2"/>
      <c r="J828" s="2"/>
    </row>
    <row r="829">
      <c r="A829" s="2"/>
      <c r="B829" s="2"/>
      <c r="C829" s="2"/>
      <c r="D829" s="2"/>
      <c r="E829" s="2"/>
      <c r="F829" s="2"/>
      <c r="G829" s="2"/>
      <c r="H829" s="4"/>
      <c r="I829" s="2"/>
      <c r="J829" s="2"/>
    </row>
    <row r="830">
      <c r="A830" s="2"/>
      <c r="B830" s="2"/>
      <c r="C830" s="2"/>
      <c r="D830" s="2"/>
      <c r="E830" s="2"/>
      <c r="F830" s="2"/>
      <c r="G830" s="2"/>
      <c r="H830" s="4"/>
      <c r="I830" s="2"/>
      <c r="J830" s="2"/>
    </row>
    <row r="831">
      <c r="A831" s="2"/>
      <c r="B831" s="2"/>
      <c r="C831" s="2"/>
      <c r="D831" s="2"/>
      <c r="E831" s="2"/>
      <c r="F831" s="2"/>
      <c r="G831" s="2"/>
      <c r="H831" s="4"/>
      <c r="I831" s="2"/>
      <c r="J831" s="2"/>
    </row>
    <row r="832">
      <c r="A832" s="2"/>
      <c r="B832" s="2"/>
      <c r="C832" s="2"/>
      <c r="D832" s="2"/>
      <c r="E832" s="2"/>
      <c r="F832" s="2"/>
      <c r="G832" s="2"/>
      <c r="H832" s="4"/>
      <c r="I832" s="2"/>
      <c r="J832" s="2"/>
    </row>
    <row r="833">
      <c r="A833" s="2"/>
      <c r="B833" s="2"/>
      <c r="C833" s="2"/>
      <c r="D833" s="2"/>
      <c r="E833" s="2"/>
      <c r="F833" s="2"/>
      <c r="G833" s="2"/>
      <c r="H833" s="4"/>
      <c r="I833" s="2"/>
      <c r="J833" s="2"/>
    </row>
    <row r="834">
      <c r="A834" s="2"/>
      <c r="B834" s="2"/>
      <c r="C834" s="2"/>
      <c r="D834" s="2"/>
      <c r="E834" s="2"/>
      <c r="F834" s="2"/>
      <c r="G834" s="2"/>
      <c r="H834" s="4"/>
      <c r="I834" s="2"/>
      <c r="J834" s="2"/>
    </row>
    <row r="835">
      <c r="A835" s="2"/>
      <c r="B835" s="2"/>
      <c r="C835" s="2"/>
      <c r="D835" s="2"/>
      <c r="E835" s="2"/>
      <c r="F835" s="2"/>
      <c r="G835" s="2"/>
      <c r="H835" s="4"/>
      <c r="I835" s="2"/>
      <c r="J835" s="2"/>
    </row>
    <row r="836">
      <c r="A836" s="2"/>
      <c r="B836" s="2"/>
      <c r="C836" s="2"/>
      <c r="D836" s="2"/>
      <c r="E836" s="2"/>
      <c r="F836" s="2"/>
      <c r="G836" s="2"/>
      <c r="H836" s="4"/>
      <c r="I836" s="2"/>
      <c r="J836" s="2"/>
    </row>
    <row r="837">
      <c r="A837" s="2"/>
      <c r="B837" s="2"/>
      <c r="C837" s="2"/>
      <c r="D837" s="2"/>
      <c r="E837" s="2"/>
      <c r="F837" s="2"/>
      <c r="G837" s="2"/>
      <c r="H837" s="4"/>
      <c r="I837" s="2"/>
      <c r="J837" s="2"/>
    </row>
    <row r="838">
      <c r="A838" s="2"/>
      <c r="B838" s="2"/>
      <c r="C838" s="2"/>
      <c r="D838" s="2"/>
      <c r="E838" s="2"/>
      <c r="F838" s="2"/>
      <c r="G838" s="2"/>
      <c r="H838" s="4"/>
      <c r="I838" s="2"/>
      <c r="J838" s="2"/>
    </row>
    <row r="839">
      <c r="A839" s="2"/>
      <c r="B839" s="2"/>
      <c r="C839" s="2"/>
      <c r="D839" s="2"/>
      <c r="E839" s="2"/>
      <c r="F839" s="2"/>
      <c r="G839" s="2"/>
      <c r="H839" s="4"/>
      <c r="I839" s="2"/>
      <c r="J839" s="2"/>
    </row>
    <row r="840">
      <c r="A840" s="2"/>
      <c r="B840" s="2"/>
      <c r="C840" s="2"/>
      <c r="D840" s="2"/>
      <c r="E840" s="2"/>
      <c r="F840" s="2"/>
      <c r="G840" s="2"/>
      <c r="H840" s="4"/>
      <c r="I840" s="2"/>
      <c r="J840" s="2"/>
    </row>
    <row r="841">
      <c r="A841" s="2"/>
      <c r="B841" s="2"/>
      <c r="C841" s="2"/>
      <c r="D841" s="2"/>
      <c r="E841" s="2"/>
      <c r="F841" s="2"/>
      <c r="G841" s="2"/>
      <c r="H841" s="4"/>
      <c r="I841" s="2"/>
      <c r="J841" s="2"/>
    </row>
    <row r="842">
      <c r="A842" s="2"/>
      <c r="B842" s="2"/>
      <c r="C842" s="2"/>
      <c r="D842" s="2"/>
      <c r="E842" s="2"/>
      <c r="F842" s="2"/>
      <c r="G842" s="2"/>
      <c r="H842" s="4"/>
      <c r="I842" s="2"/>
      <c r="J842" s="2"/>
    </row>
    <row r="843">
      <c r="A843" s="2"/>
      <c r="B843" s="2"/>
      <c r="C843" s="2"/>
      <c r="D843" s="2"/>
      <c r="E843" s="2"/>
      <c r="F843" s="2"/>
      <c r="G843" s="2"/>
      <c r="H843" s="4"/>
      <c r="I843" s="2"/>
      <c r="J843" s="2"/>
    </row>
    <row r="844">
      <c r="A844" s="2"/>
      <c r="B844" s="2"/>
      <c r="C844" s="2"/>
      <c r="D844" s="2"/>
      <c r="E844" s="2"/>
      <c r="F844" s="2"/>
      <c r="G844" s="2"/>
      <c r="H844" s="4"/>
      <c r="I844" s="2"/>
      <c r="J844" s="2"/>
    </row>
    <row r="845">
      <c r="A845" s="2"/>
      <c r="B845" s="2"/>
      <c r="C845" s="2"/>
      <c r="D845" s="2"/>
      <c r="E845" s="2"/>
      <c r="F845" s="2"/>
      <c r="G845" s="2"/>
      <c r="H845" s="4"/>
      <c r="I845" s="2"/>
      <c r="J845" s="2"/>
    </row>
    <row r="846">
      <c r="A846" s="2"/>
      <c r="B846" s="2"/>
      <c r="C846" s="2"/>
      <c r="D846" s="2"/>
      <c r="E846" s="2"/>
      <c r="F846" s="2"/>
      <c r="G846" s="2"/>
      <c r="H846" s="4"/>
      <c r="I846" s="2"/>
      <c r="J846" s="2"/>
    </row>
    <row r="847">
      <c r="A847" s="2"/>
      <c r="B847" s="2"/>
      <c r="C847" s="2"/>
      <c r="D847" s="2"/>
      <c r="E847" s="2"/>
      <c r="F847" s="2"/>
      <c r="G847" s="2"/>
      <c r="H847" s="4"/>
      <c r="I847" s="2"/>
      <c r="J847" s="2"/>
    </row>
    <row r="848">
      <c r="A848" s="2"/>
      <c r="B848" s="2"/>
      <c r="C848" s="2"/>
      <c r="D848" s="2"/>
      <c r="E848" s="2"/>
      <c r="F848" s="2"/>
      <c r="G848" s="2"/>
      <c r="H848" s="4"/>
      <c r="I848" s="2"/>
      <c r="J848" s="2"/>
    </row>
    <row r="849">
      <c r="A849" s="2"/>
      <c r="B849" s="2"/>
      <c r="C849" s="2"/>
      <c r="D849" s="2"/>
      <c r="E849" s="2"/>
      <c r="F849" s="2"/>
      <c r="G849" s="2"/>
      <c r="H849" s="4"/>
      <c r="I849" s="2"/>
      <c r="J849" s="2"/>
    </row>
    <row r="850">
      <c r="A850" s="2"/>
      <c r="B850" s="2"/>
      <c r="C850" s="2"/>
      <c r="D850" s="2"/>
      <c r="E850" s="2"/>
      <c r="F850" s="2"/>
      <c r="G850" s="2"/>
      <c r="H850" s="4"/>
      <c r="I850" s="2"/>
      <c r="J850" s="2"/>
    </row>
    <row r="851">
      <c r="A851" s="2"/>
      <c r="B851" s="2"/>
      <c r="C851" s="2"/>
      <c r="D851" s="2"/>
      <c r="E851" s="2"/>
      <c r="F851" s="2"/>
      <c r="G851" s="2"/>
      <c r="H851" s="4"/>
      <c r="I851" s="2"/>
      <c r="J851" s="2"/>
    </row>
    <row r="852">
      <c r="A852" s="2"/>
      <c r="B852" s="2"/>
      <c r="C852" s="2"/>
      <c r="D852" s="2"/>
      <c r="E852" s="2"/>
      <c r="F852" s="2"/>
      <c r="G852" s="2"/>
      <c r="H852" s="4"/>
      <c r="I852" s="2"/>
      <c r="J852" s="2"/>
    </row>
    <row r="853">
      <c r="A853" s="2"/>
      <c r="B853" s="2"/>
      <c r="C853" s="2"/>
      <c r="D853" s="2"/>
      <c r="E853" s="2"/>
      <c r="F853" s="2"/>
      <c r="G853" s="2"/>
      <c r="H853" s="4"/>
      <c r="I853" s="2"/>
      <c r="J853" s="2"/>
    </row>
    <row r="854">
      <c r="A854" s="2"/>
      <c r="B854" s="2"/>
      <c r="C854" s="2"/>
      <c r="D854" s="2"/>
      <c r="E854" s="2"/>
      <c r="F854" s="2"/>
      <c r="G854" s="2"/>
      <c r="H854" s="4"/>
      <c r="I854" s="2"/>
      <c r="J854" s="2"/>
    </row>
    <row r="855">
      <c r="A855" s="2"/>
      <c r="B855" s="2"/>
      <c r="C855" s="2"/>
      <c r="D855" s="2"/>
      <c r="E855" s="2"/>
      <c r="F855" s="2"/>
      <c r="G855" s="2"/>
      <c r="H855" s="4"/>
      <c r="I855" s="2"/>
      <c r="J855" s="2"/>
    </row>
    <row r="856">
      <c r="A856" s="2"/>
      <c r="B856" s="2"/>
      <c r="C856" s="2"/>
      <c r="D856" s="2"/>
      <c r="E856" s="2"/>
      <c r="F856" s="2"/>
      <c r="G856" s="2"/>
      <c r="H856" s="4"/>
      <c r="I856" s="2"/>
      <c r="J856" s="2"/>
    </row>
    <row r="857">
      <c r="A857" s="2"/>
      <c r="B857" s="2"/>
      <c r="C857" s="2"/>
      <c r="D857" s="2"/>
      <c r="E857" s="2"/>
      <c r="F857" s="2"/>
      <c r="G857" s="2"/>
      <c r="H857" s="4"/>
      <c r="I857" s="2"/>
      <c r="J857" s="2"/>
    </row>
    <row r="858">
      <c r="A858" s="2"/>
      <c r="B858" s="2"/>
      <c r="C858" s="2"/>
      <c r="D858" s="2"/>
      <c r="E858" s="2"/>
      <c r="F858" s="2"/>
      <c r="G858" s="2"/>
      <c r="H858" s="4"/>
      <c r="I858" s="2"/>
      <c r="J858" s="2"/>
    </row>
    <row r="859">
      <c r="A859" s="2"/>
      <c r="B859" s="2"/>
      <c r="C859" s="2"/>
      <c r="D859" s="2"/>
      <c r="E859" s="2"/>
      <c r="F859" s="2"/>
      <c r="G859" s="2"/>
      <c r="H859" s="4"/>
      <c r="I859" s="2"/>
      <c r="J859" s="2"/>
    </row>
    <row r="860">
      <c r="A860" s="2"/>
      <c r="B860" s="2"/>
      <c r="C860" s="2"/>
      <c r="D860" s="2"/>
      <c r="E860" s="2"/>
      <c r="F860" s="2"/>
      <c r="G860" s="2"/>
      <c r="H860" s="4"/>
      <c r="I860" s="2"/>
      <c r="J860" s="2"/>
    </row>
    <row r="861">
      <c r="A861" s="2"/>
      <c r="B861" s="2"/>
      <c r="C861" s="2"/>
      <c r="D861" s="2"/>
      <c r="E861" s="2"/>
      <c r="F861" s="2"/>
      <c r="G861" s="2"/>
      <c r="H861" s="4"/>
      <c r="I861" s="2"/>
      <c r="J861" s="2"/>
    </row>
    <row r="862">
      <c r="A862" s="2"/>
      <c r="B862" s="2"/>
      <c r="C862" s="2"/>
      <c r="D862" s="2"/>
      <c r="E862" s="2"/>
      <c r="F862" s="2"/>
      <c r="G862" s="2"/>
      <c r="H862" s="4"/>
      <c r="I862" s="2"/>
      <c r="J862" s="2"/>
    </row>
    <row r="863">
      <c r="A863" s="2"/>
      <c r="B863" s="2"/>
      <c r="C863" s="2"/>
      <c r="D863" s="2"/>
      <c r="E863" s="2"/>
      <c r="F863" s="2"/>
      <c r="G863" s="2"/>
      <c r="H863" s="4"/>
      <c r="I863" s="2"/>
      <c r="J863" s="2"/>
    </row>
    <row r="864">
      <c r="A864" s="2"/>
      <c r="B864" s="2"/>
      <c r="C864" s="2"/>
      <c r="D864" s="2"/>
      <c r="E864" s="2"/>
      <c r="F864" s="2"/>
      <c r="G864" s="2"/>
      <c r="H864" s="4"/>
      <c r="I864" s="2"/>
      <c r="J864" s="2"/>
    </row>
    <row r="865">
      <c r="A865" s="2"/>
      <c r="B865" s="2"/>
      <c r="C865" s="2"/>
      <c r="D865" s="2"/>
      <c r="E865" s="2"/>
      <c r="F865" s="2"/>
      <c r="G865" s="2"/>
      <c r="H865" s="4"/>
      <c r="I865" s="2"/>
      <c r="J865" s="2"/>
    </row>
    <row r="866">
      <c r="A866" s="2"/>
      <c r="B866" s="2"/>
      <c r="C866" s="2"/>
      <c r="D866" s="2"/>
      <c r="E866" s="2"/>
      <c r="F866" s="2"/>
      <c r="G866" s="2"/>
      <c r="H866" s="4"/>
      <c r="I866" s="2"/>
      <c r="J866" s="2"/>
    </row>
    <row r="867">
      <c r="A867" s="2"/>
      <c r="B867" s="2"/>
      <c r="C867" s="2"/>
      <c r="D867" s="2"/>
      <c r="E867" s="2"/>
      <c r="F867" s="2"/>
      <c r="G867" s="2"/>
      <c r="H867" s="4"/>
      <c r="I867" s="2"/>
      <c r="J867" s="2"/>
    </row>
    <row r="868">
      <c r="A868" s="2"/>
      <c r="B868" s="2"/>
      <c r="C868" s="2"/>
      <c r="D868" s="2"/>
      <c r="E868" s="2"/>
      <c r="F868" s="2"/>
      <c r="G868" s="2"/>
      <c r="H868" s="4"/>
      <c r="I868" s="2"/>
      <c r="J868" s="2"/>
    </row>
    <row r="869">
      <c r="A869" s="2"/>
      <c r="B869" s="2"/>
      <c r="C869" s="2"/>
      <c r="D869" s="2"/>
      <c r="E869" s="2"/>
      <c r="F869" s="2"/>
      <c r="G869" s="2"/>
      <c r="H869" s="4"/>
      <c r="I869" s="2"/>
      <c r="J869" s="2"/>
    </row>
    <row r="870">
      <c r="A870" s="2"/>
      <c r="B870" s="2"/>
      <c r="C870" s="2"/>
      <c r="D870" s="2"/>
      <c r="E870" s="2"/>
      <c r="F870" s="2"/>
      <c r="G870" s="2"/>
      <c r="H870" s="4"/>
      <c r="I870" s="2"/>
      <c r="J870" s="2"/>
    </row>
    <row r="871">
      <c r="A871" s="2"/>
      <c r="B871" s="2"/>
      <c r="C871" s="2"/>
      <c r="D871" s="2"/>
      <c r="E871" s="2"/>
      <c r="F871" s="2"/>
      <c r="G871" s="2"/>
      <c r="H871" s="4"/>
      <c r="I871" s="2"/>
      <c r="J871" s="2"/>
    </row>
    <row r="872">
      <c r="A872" s="2"/>
      <c r="B872" s="2"/>
      <c r="C872" s="2"/>
      <c r="D872" s="2"/>
      <c r="E872" s="2"/>
      <c r="F872" s="2"/>
      <c r="G872" s="2"/>
      <c r="H872" s="4"/>
      <c r="I872" s="2"/>
      <c r="J872" s="2"/>
    </row>
    <row r="873">
      <c r="A873" s="2"/>
      <c r="B873" s="2"/>
      <c r="C873" s="2"/>
      <c r="D873" s="2"/>
      <c r="E873" s="2"/>
      <c r="F873" s="2"/>
      <c r="G873" s="2"/>
      <c r="H873" s="4"/>
      <c r="I873" s="2"/>
      <c r="J873" s="2"/>
    </row>
    <row r="874">
      <c r="A874" s="2"/>
      <c r="B874" s="2"/>
      <c r="C874" s="2"/>
      <c r="D874" s="2"/>
      <c r="E874" s="2"/>
      <c r="F874" s="2"/>
      <c r="G874" s="2"/>
      <c r="H874" s="4"/>
      <c r="I874" s="2"/>
      <c r="J874" s="2"/>
    </row>
    <row r="875">
      <c r="A875" s="2"/>
      <c r="B875" s="2"/>
      <c r="C875" s="2"/>
      <c r="D875" s="2"/>
      <c r="E875" s="2"/>
      <c r="F875" s="2"/>
      <c r="G875" s="2"/>
      <c r="H875" s="4"/>
      <c r="I875" s="2"/>
      <c r="J875" s="2"/>
    </row>
    <row r="876">
      <c r="A876" s="2"/>
      <c r="B876" s="2"/>
      <c r="C876" s="2"/>
      <c r="D876" s="2"/>
      <c r="E876" s="2"/>
      <c r="F876" s="2"/>
      <c r="G876" s="2"/>
      <c r="H876" s="4"/>
      <c r="I876" s="2"/>
      <c r="J876" s="2"/>
    </row>
    <row r="877">
      <c r="A877" s="2"/>
      <c r="B877" s="2"/>
      <c r="C877" s="2"/>
      <c r="D877" s="2"/>
      <c r="E877" s="2"/>
      <c r="F877" s="2"/>
      <c r="G877" s="2"/>
      <c r="H877" s="4"/>
      <c r="I877" s="2"/>
      <c r="J877" s="2"/>
    </row>
    <row r="878">
      <c r="A878" s="2"/>
      <c r="B878" s="2"/>
      <c r="C878" s="2"/>
      <c r="D878" s="2"/>
      <c r="E878" s="2"/>
      <c r="F878" s="2"/>
      <c r="G878" s="2"/>
      <c r="H878" s="4"/>
      <c r="I878" s="2"/>
      <c r="J878" s="2"/>
    </row>
    <row r="879">
      <c r="A879" s="2"/>
      <c r="B879" s="2"/>
      <c r="C879" s="2"/>
      <c r="D879" s="2"/>
      <c r="E879" s="2"/>
      <c r="F879" s="2"/>
      <c r="G879" s="2"/>
      <c r="H879" s="4"/>
      <c r="I879" s="2"/>
      <c r="J879" s="2"/>
    </row>
    <row r="880">
      <c r="A880" s="2"/>
      <c r="B880" s="2"/>
      <c r="C880" s="2"/>
      <c r="D880" s="2"/>
      <c r="E880" s="2"/>
      <c r="F880" s="2"/>
      <c r="G880" s="2"/>
      <c r="H880" s="4"/>
      <c r="I880" s="2"/>
      <c r="J880" s="2"/>
    </row>
    <row r="881">
      <c r="A881" s="2"/>
      <c r="B881" s="2"/>
      <c r="C881" s="2"/>
      <c r="D881" s="2"/>
      <c r="E881" s="2"/>
      <c r="F881" s="2"/>
      <c r="G881" s="2"/>
      <c r="H881" s="4"/>
      <c r="I881" s="2"/>
      <c r="J881" s="2"/>
    </row>
    <row r="882">
      <c r="A882" s="2"/>
      <c r="B882" s="2"/>
      <c r="C882" s="2"/>
      <c r="D882" s="2"/>
      <c r="E882" s="2"/>
      <c r="F882" s="2"/>
      <c r="G882" s="2"/>
      <c r="H882" s="4"/>
      <c r="I882" s="2"/>
      <c r="J882" s="2"/>
    </row>
    <row r="883">
      <c r="A883" s="2"/>
      <c r="B883" s="2"/>
      <c r="C883" s="2"/>
      <c r="D883" s="2"/>
      <c r="E883" s="2"/>
      <c r="F883" s="2"/>
      <c r="G883" s="2"/>
      <c r="H883" s="4"/>
      <c r="I883" s="2"/>
      <c r="J883" s="2"/>
    </row>
    <row r="884">
      <c r="A884" s="2"/>
      <c r="B884" s="2"/>
      <c r="C884" s="2"/>
      <c r="D884" s="2"/>
      <c r="E884" s="2"/>
      <c r="F884" s="2"/>
      <c r="G884" s="2"/>
      <c r="H884" s="4"/>
      <c r="I884" s="2"/>
      <c r="J884" s="2"/>
    </row>
    <row r="885">
      <c r="A885" s="2"/>
      <c r="B885" s="2"/>
      <c r="C885" s="2"/>
      <c r="D885" s="2"/>
      <c r="E885" s="2"/>
      <c r="F885" s="2"/>
      <c r="G885" s="2"/>
      <c r="H885" s="4"/>
      <c r="I885" s="2"/>
      <c r="J885" s="2"/>
    </row>
    <row r="886">
      <c r="A886" s="2"/>
      <c r="B886" s="2"/>
      <c r="C886" s="2"/>
      <c r="D886" s="2"/>
      <c r="E886" s="2"/>
      <c r="F886" s="2"/>
      <c r="G886" s="2"/>
      <c r="H886" s="4"/>
      <c r="I886" s="2"/>
      <c r="J886" s="2"/>
    </row>
    <row r="887">
      <c r="A887" s="2"/>
      <c r="B887" s="2"/>
      <c r="C887" s="2"/>
      <c r="D887" s="2"/>
      <c r="E887" s="2"/>
      <c r="F887" s="2"/>
      <c r="G887" s="2"/>
      <c r="H887" s="4"/>
      <c r="I887" s="2"/>
      <c r="J887" s="2"/>
    </row>
    <row r="888">
      <c r="A888" s="2"/>
      <c r="B888" s="2"/>
      <c r="C888" s="2"/>
      <c r="D888" s="2"/>
      <c r="E888" s="2"/>
      <c r="F888" s="2"/>
      <c r="G888" s="2"/>
      <c r="H888" s="4"/>
      <c r="I888" s="2"/>
      <c r="J888" s="2"/>
    </row>
    <row r="889">
      <c r="A889" s="2"/>
      <c r="B889" s="2"/>
      <c r="C889" s="2"/>
      <c r="D889" s="2"/>
      <c r="E889" s="2"/>
      <c r="F889" s="2"/>
      <c r="G889" s="2"/>
      <c r="H889" s="4"/>
      <c r="I889" s="2"/>
      <c r="J889" s="2"/>
    </row>
    <row r="890">
      <c r="A890" s="2"/>
      <c r="B890" s="2"/>
      <c r="C890" s="2"/>
      <c r="D890" s="2"/>
      <c r="E890" s="2"/>
      <c r="F890" s="2"/>
      <c r="G890" s="2"/>
      <c r="H890" s="4"/>
      <c r="I890" s="2"/>
      <c r="J890" s="2"/>
    </row>
    <row r="891">
      <c r="A891" s="2"/>
      <c r="B891" s="2"/>
      <c r="C891" s="2"/>
      <c r="D891" s="2"/>
      <c r="E891" s="2"/>
      <c r="F891" s="2"/>
      <c r="G891" s="2"/>
      <c r="H891" s="4"/>
      <c r="I891" s="2"/>
      <c r="J891" s="2"/>
    </row>
    <row r="892">
      <c r="A892" s="2"/>
      <c r="B892" s="2"/>
      <c r="C892" s="2"/>
      <c r="D892" s="2"/>
      <c r="E892" s="2"/>
      <c r="F892" s="2"/>
      <c r="G892" s="2"/>
      <c r="H892" s="4"/>
      <c r="I892" s="2"/>
      <c r="J892" s="2"/>
    </row>
    <row r="893">
      <c r="A893" s="2"/>
      <c r="B893" s="2"/>
      <c r="C893" s="2"/>
      <c r="D893" s="2"/>
      <c r="E893" s="2"/>
      <c r="F893" s="2"/>
      <c r="G893" s="2"/>
      <c r="H893" s="4"/>
      <c r="I893" s="2"/>
      <c r="J893" s="2"/>
    </row>
    <row r="894">
      <c r="A894" s="2"/>
      <c r="B894" s="2"/>
      <c r="C894" s="2"/>
      <c r="D894" s="2"/>
      <c r="E894" s="2"/>
      <c r="F894" s="2"/>
      <c r="G894" s="2"/>
      <c r="H894" s="4"/>
      <c r="I894" s="2"/>
      <c r="J894" s="2"/>
    </row>
    <row r="895">
      <c r="A895" s="2"/>
      <c r="B895" s="2"/>
      <c r="C895" s="2"/>
      <c r="D895" s="2"/>
      <c r="E895" s="2"/>
      <c r="F895" s="2"/>
      <c r="G895" s="2"/>
      <c r="H895" s="4"/>
      <c r="I895" s="2"/>
      <c r="J895" s="2"/>
    </row>
    <row r="896">
      <c r="A896" s="2"/>
      <c r="B896" s="2"/>
      <c r="C896" s="2"/>
      <c r="D896" s="2"/>
      <c r="E896" s="2"/>
      <c r="F896" s="2"/>
      <c r="G896" s="2"/>
      <c r="H896" s="4"/>
      <c r="I896" s="2"/>
      <c r="J896" s="2"/>
    </row>
    <row r="897">
      <c r="A897" s="2"/>
      <c r="B897" s="2"/>
      <c r="C897" s="2"/>
      <c r="D897" s="2"/>
      <c r="E897" s="2"/>
      <c r="F897" s="2"/>
      <c r="G897" s="2"/>
      <c r="H897" s="4"/>
      <c r="I897" s="2"/>
      <c r="J897" s="2"/>
    </row>
    <row r="898">
      <c r="A898" s="2"/>
      <c r="B898" s="2"/>
      <c r="C898" s="2"/>
      <c r="D898" s="2"/>
      <c r="E898" s="2"/>
      <c r="F898" s="2"/>
      <c r="G898" s="2"/>
      <c r="H898" s="4"/>
      <c r="I898" s="2"/>
      <c r="J898" s="2"/>
    </row>
    <row r="899">
      <c r="A899" s="2"/>
      <c r="B899" s="2"/>
      <c r="C899" s="2"/>
      <c r="D899" s="2"/>
      <c r="E899" s="2"/>
      <c r="F899" s="2"/>
      <c r="G899" s="2"/>
      <c r="H899" s="4"/>
      <c r="I899" s="2"/>
      <c r="J899" s="2"/>
    </row>
    <row r="900">
      <c r="A900" s="2"/>
      <c r="B900" s="2"/>
      <c r="C900" s="2"/>
      <c r="D900" s="2"/>
      <c r="E900" s="2"/>
      <c r="F900" s="2"/>
      <c r="G900" s="2"/>
      <c r="H900" s="4"/>
      <c r="I900" s="2"/>
      <c r="J900" s="2"/>
    </row>
    <row r="901">
      <c r="A901" s="2"/>
      <c r="B901" s="2"/>
      <c r="C901" s="2"/>
      <c r="D901" s="2"/>
      <c r="E901" s="2"/>
      <c r="F901" s="2"/>
      <c r="G901" s="2"/>
      <c r="H901" s="4"/>
      <c r="I901" s="2"/>
      <c r="J901" s="2"/>
    </row>
    <row r="902">
      <c r="A902" s="2"/>
      <c r="B902" s="2"/>
      <c r="C902" s="2"/>
      <c r="D902" s="2"/>
      <c r="E902" s="2"/>
      <c r="F902" s="2"/>
      <c r="G902" s="2"/>
      <c r="H902" s="4"/>
      <c r="I902" s="2"/>
      <c r="J902" s="2"/>
    </row>
    <row r="903">
      <c r="A903" s="2"/>
      <c r="B903" s="2"/>
      <c r="C903" s="2"/>
      <c r="D903" s="2"/>
      <c r="E903" s="2"/>
      <c r="F903" s="2"/>
      <c r="G903" s="2"/>
      <c r="H903" s="4"/>
      <c r="I903" s="2"/>
      <c r="J903" s="2"/>
    </row>
    <row r="904">
      <c r="A904" s="2"/>
      <c r="B904" s="2"/>
      <c r="C904" s="2"/>
      <c r="D904" s="2"/>
      <c r="E904" s="2"/>
      <c r="F904" s="2"/>
      <c r="G904" s="2"/>
      <c r="H904" s="4"/>
      <c r="I904" s="2"/>
      <c r="J904" s="2"/>
    </row>
    <row r="905">
      <c r="A905" s="2"/>
      <c r="B905" s="2"/>
      <c r="C905" s="2"/>
      <c r="D905" s="2"/>
      <c r="E905" s="2"/>
      <c r="F905" s="2"/>
      <c r="G905" s="2"/>
      <c r="H905" s="4"/>
      <c r="I905" s="2"/>
      <c r="J905" s="2"/>
    </row>
    <row r="906">
      <c r="A906" s="2"/>
      <c r="B906" s="2"/>
      <c r="C906" s="2"/>
      <c r="D906" s="2"/>
      <c r="E906" s="2"/>
      <c r="F906" s="2"/>
      <c r="G906" s="2"/>
      <c r="H906" s="4"/>
      <c r="I906" s="2"/>
      <c r="J906" s="2"/>
    </row>
    <row r="907">
      <c r="A907" s="2"/>
      <c r="B907" s="2"/>
      <c r="C907" s="2"/>
      <c r="D907" s="2"/>
      <c r="E907" s="2"/>
      <c r="F907" s="2"/>
      <c r="G907" s="2"/>
      <c r="H907" s="4"/>
      <c r="I907" s="2"/>
      <c r="J907" s="2"/>
    </row>
    <row r="908">
      <c r="A908" s="2"/>
      <c r="B908" s="2"/>
      <c r="C908" s="2"/>
      <c r="D908" s="2"/>
      <c r="E908" s="2"/>
      <c r="F908" s="2"/>
      <c r="G908" s="2"/>
      <c r="H908" s="4"/>
      <c r="I908" s="2"/>
      <c r="J908" s="2"/>
    </row>
    <row r="909">
      <c r="A909" s="2"/>
      <c r="B909" s="2"/>
      <c r="C909" s="2"/>
      <c r="D909" s="2"/>
      <c r="E909" s="2"/>
      <c r="F909" s="2"/>
      <c r="G909" s="2"/>
      <c r="H909" s="4"/>
      <c r="I909" s="2"/>
      <c r="J909" s="2"/>
    </row>
    <row r="910">
      <c r="A910" s="2"/>
      <c r="B910" s="2"/>
      <c r="C910" s="2"/>
      <c r="D910" s="2"/>
      <c r="E910" s="2"/>
      <c r="F910" s="2"/>
      <c r="G910" s="2"/>
      <c r="H910" s="4"/>
      <c r="I910" s="2"/>
      <c r="J910" s="2"/>
    </row>
    <row r="911">
      <c r="A911" s="2"/>
      <c r="B911" s="2"/>
      <c r="C911" s="2"/>
      <c r="D911" s="2"/>
      <c r="E911" s="2"/>
      <c r="F911" s="2"/>
      <c r="G911" s="2"/>
      <c r="H911" s="4"/>
      <c r="I911" s="2"/>
      <c r="J911" s="2"/>
    </row>
    <row r="912">
      <c r="A912" s="2"/>
      <c r="B912" s="2"/>
      <c r="C912" s="2"/>
      <c r="D912" s="2"/>
      <c r="E912" s="2"/>
      <c r="F912" s="2"/>
      <c r="G912" s="2"/>
      <c r="H912" s="4"/>
      <c r="I912" s="2"/>
      <c r="J912" s="2"/>
    </row>
    <row r="913">
      <c r="A913" s="2"/>
      <c r="B913" s="2"/>
      <c r="C913" s="2"/>
      <c r="D913" s="2"/>
      <c r="E913" s="2"/>
      <c r="F913" s="2"/>
      <c r="G913" s="2"/>
      <c r="H913" s="4"/>
      <c r="I913" s="2"/>
      <c r="J913" s="2"/>
    </row>
    <row r="914">
      <c r="A914" s="2"/>
      <c r="B914" s="2"/>
      <c r="C914" s="2"/>
      <c r="D914" s="2"/>
      <c r="E914" s="2"/>
      <c r="F914" s="2"/>
      <c r="G914" s="2"/>
      <c r="H914" s="4"/>
      <c r="I914" s="2"/>
      <c r="J914" s="2"/>
    </row>
    <row r="915">
      <c r="A915" s="2"/>
      <c r="B915" s="2"/>
      <c r="C915" s="2"/>
      <c r="D915" s="2"/>
      <c r="E915" s="2"/>
      <c r="F915" s="2"/>
      <c r="G915" s="2"/>
      <c r="H915" s="4"/>
      <c r="I915" s="2"/>
      <c r="J915" s="2"/>
    </row>
    <row r="916">
      <c r="A916" s="2"/>
      <c r="B916" s="2"/>
      <c r="C916" s="2"/>
      <c r="D916" s="2"/>
      <c r="E916" s="2"/>
      <c r="F916" s="2"/>
      <c r="G916" s="2"/>
      <c r="H916" s="4"/>
      <c r="I916" s="2"/>
      <c r="J916" s="2"/>
    </row>
    <row r="917">
      <c r="A917" s="2"/>
      <c r="B917" s="2"/>
      <c r="C917" s="2"/>
      <c r="D917" s="2"/>
      <c r="E917" s="2"/>
      <c r="F917" s="2"/>
      <c r="G917" s="2"/>
      <c r="H917" s="4"/>
      <c r="I917" s="2"/>
      <c r="J917" s="2"/>
    </row>
    <row r="918">
      <c r="A918" s="2"/>
      <c r="B918" s="2"/>
      <c r="C918" s="2"/>
      <c r="D918" s="2"/>
      <c r="E918" s="2"/>
      <c r="F918" s="2"/>
      <c r="G918" s="2"/>
      <c r="H918" s="4"/>
      <c r="I918" s="2"/>
      <c r="J918" s="2"/>
    </row>
    <row r="919">
      <c r="A919" s="2"/>
      <c r="B919" s="2"/>
      <c r="C919" s="2"/>
      <c r="D919" s="2"/>
      <c r="E919" s="2"/>
      <c r="F919" s="2"/>
      <c r="G919" s="2"/>
      <c r="H919" s="4"/>
      <c r="I919" s="2"/>
      <c r="J919" s="2"/>
    </row>
    <row r="920">
      <c r="A920" s="2"/>
      <c r="B920" s="2"/>
      <c r="C920" s="2"/>
      <c r="D920" s="2"/>
      <c r="E920" s="2"/>
      <c r="F920" s="2"/>
      <c r="G920" s="2"/>
      <c r="H920" s="4"/>
      <c r="I920" s="2"/>
      <c r="J920" s="2"/>
    </row>
    <row r="921">
      <c r="A921" s="2"/>
      <c r="B921" s="2"/>
      <c r="C921" s="2"/>
      <c r="D921" s="2"/>
      <c r="E921" s="2"/>
      <c r="F921" s="2"/>
      <c r="G921" s="2"/>
      <c r="H921" s="4"/>
      <c r="I921" s="2"/>
      <c r="J921" s="2"/>
    </row>
    <row r="922">
      <c r="A922" s="2"/>
      <c r="B922" s="2"/>
      <c r="C922" s="2"/>
      <c r="D922" s="2"/>
      <c r="E922" s="2"/>
      <c r="F922" s="2"/>
      <c r="G922" s="2"/>
      <c r="H922" s="4"/>
      <c r="I922" s="2"/>
      <c r="J922" s="2"/>
    </row>
    <row r="923">
      <c r="A923" s="2"/>
      <c r="B923" s="2"/>
      <c r="C923" s="2"/>
      <c r="D923" s="2"/>
      <c r="E923" s="2"/>
      <c r="F923" s="2"/>
      <c r="G923" s="2"/>
      <c r="H923" s="4"/>
      <c r="I923" s="2"/>
      <c r="J923" s="2"/>
    </row>
    <row r="924">
      <c r="A924" s="2"/>
      <c r="B924" s="2"/>
      <c r="C924" s="2"/>
      <c r="D924" s="2"/>
      <c r="E924" s="2"/>
      <c r="F924" s="2"/>
      <c r="G924" s="2"/>
      <c r="H924" s="4"/>
      <c r="I924" s="2"/>
      <c r="J924" s="2"/>
    </row>
    <row r="925">
      <c r="A925" s="2"/>
      <c r="B925" s="2"/>
      <c r="C925" s="2"/>
      <c r="D925" s="2"/>
      <c r="E925" s="2"/>
      <c r="F925" s="2"/>
      <c r="G925" s="2"/>
      <c r="H925" s="4"/>
      <c r="I925" s="2"/>
      <c r="J925" s="2"/>
    </row>
    <row r="926">
      <c r="A926" s="2"/>
      <c r="B926" s="2"/>
      <c r="C926" s="2"/>
      <c r="D926" s="2"/>
      <c r="E926" s="2"/>
      <c r="F926" s="2"/>
      <c r="G926" s="2"/>
      <c r="H926" s="4"/>
      <c r="I926" s="2"/>
      <c r="J926" s="2"/>
    </row>
    <row r="927">
      <c r="A927" s="2"/>
      <c r="B927" s="2"/>
      <c r="C927" s="2"/>
      <c r="D927" s="2"/>
      <c r="E927" s="2"/>
      <c r="F927" s="2"/>
      <c r="G927" s="2"/>
      <c r="H927" s="4"/>
      <c r="I927" s="2"/>
      <c r="J927" s="2"/>
    </row>
    <row r="928">
      <c r="A928" s="2"/>
      <c r="B928" s="2"/>
      <c r="C928" s="2"/>
      <c r="D928" s="2"/>
      <c r="E928" s="2"/>
      <c r="F928" s="2"/>
      <c r="G928" s="2"/>
      <c r="H928" s="4"/>
      <c r="I928" s="2"/>
      <c r="J928" s="2"/>
    </row>
    <row r="929">
      <c r="A929" s="2"/>
      <c r="B929" s="2"/>
      <c r="C929" s="2"/>
      <c r="D929" s="2"/>
      <c r="E929" s="2"/>
      <c r="F929" s="2"/>
      <c r="G929" s="2"/>
      <c r="H929" s="4"/>
      <c r="I929" s="2"/>
      <c r="J929" s="2"/>
    </row>
    <row r="930">
      <c r="A930" s="2"/>
      <c r="B930" s="2"/>
      <c r="C930" s="2"/>
      <c r="D930" s="2"/>
      <c r="E930" s="2"/>
      <c r="F930" s="2"/>
      <c r="G930" s="2"/>
      <c r="H930" s="4"/>
      <c r="I930" s="2"/>
      <c r="J930" s="2"/>
    </row>
    <row r="931">
      <c r="A931" s="2"/>
      <c r="B931" s="2"/>
      <c r="C931" s="2"/>
      <c r="D931" s="2"/>
      <c r="E931" s="2"/>
      <c r="F931" s="2"/>
      <c r="G931" s="2"/>
      <c r="H931" s="4"/>
      <c r="I931" s="2"/>
      <c r="J931" s="2"/>
    </row>
    <row r="932">
      <c r="A932" s="2"/>
      <c r="B932" s="2"/>
      <c r="C932" s="2"/>
      <c r="D932" s="2"/>
      <c r="E932" s="2"/>
      <c r="F932" s="2"/>
      <c r="G932" s="2"/>
      <c r="H932" s="4"/>
      <c r="I932" s="2"/>
      <c r="J932" s="2"/>
    </row>
    <row r="933">
      <c r="A933" s="2"/>
      <c r="B933" s="2"/>
      <c r="C933" s="2"/>
      <c r="D933" s="2"/>
      <c r="E933" s="2"/>
      <c r="F933" s="2"/>
      <c r="G933" s="2"/>
      <c r="H933" s="4"/>
      <c r="I933" s="2"/>
      <c r="J933" s="2"/>
    </row>
    <row r="934">
      <c r="A934" s="2"/>
      <c r="B934" s="2"/>
      <c r="C934" s="2"/>
      <c r="D934" s="2"/>
      <c r="E934" s="2"/>
      <c r="F934" s="2"/>
      <c r="G934" s="2"/>
      <c r="H934" s="4"/>
      <c r="I934" s="2"/>
      <c r="J934" s="2"/>
    </row>
    <row r="935">
      <c r="A935" s="2"/>
      <c r="B935" s="2"/>
      <c r="C935" s="2"/>
      <c r="D935" s="2"/>
      <c r="E935" s="2"/>
      <c r="F935" s="2"/>
      <c r="G935" s="2"/>
      <c r="H935" s="4"/>
      <c r="I935" s="2"/>
      <c r="J935" s="2"/>
    </row>
    <row r="936">
      <c r="A936" s="2"/>
      <c r="B936" s="2"/>
      <c r="C936" s="2"/>
      <c r="D936" s="2"/>
      <c r="E936" s="2"/>
      <c r="F936" s="2"/>
      <c r="G936" s="2"/>
      <c r="H936" s="4"/>
      <c r="I936" s="2"/>
      <c r="J936" s="2"/>
    </row>
    <row r="937">
      <c r="A937" s="2"/>
      <c r="B937" s="2"/>
      <c r="C937" s="2"/>
      <c r="D937" s="2"/>
      <c r="E937" s="2"/>
      <c r="F937" s="2"/>
      <c r="G937" s="2"/>
      <c r="H937" s="4"/>
      <c r="I937" s="2"/>
      <c r="J937" s="2"/>
    </row>
    <row r="938">
      <c r="A938" s="2"/>
      <c r="B938" s="2"/>
      <c r="C938" s="2"/>
      <c r="D938" s="2"/>
      <c r="E938" s="2"/>
      <c r="F938" s="2"/>
      <c r="G938" s="2"/>
      <c r="H938" s="4"/>
      <c r="I938" s="2"/>
      <c r="J938" s="2"/>
    </row>
    <row r="939">
      <c r="A939" s="2"/>
      <c r="B939" s="2"/>
      <c r="C939" s="2"/>
      <c r="D939" s="2"/>
      <c r="E939" s="2"/>
      <c r="F939" s="2"/>
      <c r="G939" s="2"/>
      <c r="H939" s="4"/>
      <c r="I939" s="2"/>
      <c r="J939" s="2"/>
    </row>
    <row r="940">
      <c r="A940" s="2"/>
      <c r="B940" s="2"/>
      <c r="C940" s="2"/>
      <c r="D940" s="2"/>
      <c r="E940" s="2"/>
      <c r="F940" s="2"/>
      <c r="G940" s="2"/>
      <c r="H940" s="4"/>
      <c r="I940" s="2"/>
      <c r="J940" s="2"/>
    </row>
    <row r="941">
      <c r="A941" s="2"/>
      <c r="B941" s="2"/>
      <c r="C941" s="2"/>
      <c r="D941" s="2"/>
      <c r="E941" s="2"/>
      <c r="F941" s="2"/>
      <c r="G941" s="2"/>
      <c r="H941" s="4"/>
      <c r="I941" s="2"/>
      <c r="J941" s="2"/>
    </row>
    <row r="942">
      <c r="A942" s="2"/>
      <c r="B942" s="2"/>
      <c r="C942" s="2"/>
      <c r="D942" s="2"/>
      <c r="E942" s="2"/>
      <c r="F942" s="2"/>
      <c r="G942" s="2"/>
      <c r="H942" s="4"/>
      <c r="I942" s="2"/>
      <c r="J942" s="2"/>
    </row>
    <row r="943">
      <c r="A943" s="2"/>
      <c r="B943" s="2"/>
      <c r="C943" s="2"/>
      <c r="D943" s="2"/>
      <c r="E943" s="2"/>
      <c r="F943" s="2"/>
      <c r="G943" s="2"/>
      <c r="H943" s="4"/>
      <c r="I943" s="2"/>
      <c r="J943" s="2"/>
    </row>
    <row r="944">
      <c r="A944" s="2"/>
      <c r="B944" s="2"/>
      <c r="C944" s="2"/>
      <c r="D944" s="2"/>
      <c r="E944" s="2"/>
      <c r="F944" s="2"/>
      <c r="G944" s="2"/>
      <c r="H944" s="4"/>
      <c r="I944" s="2"/>
      <c r="J944" s="2"/>
    </row>
    <row r="945">
      <c r="A945" s="2"/>
      <c r="B945" s="2"/>
      <c r="C945" s="2"/>
      <c r="D945" s="2"/>
      <c r="E945" s="2"/>
      <c r="F945" s="2"/>
      <c r="G945" s="2"/>
      <c r="H945" s="4"/>
      <c r="I945" s="2"/>
      <c r="J945" s="2"/>
    </row>
    <row r="946">
      <c r="A946" s="2"/>
      <c r="B946" s="2"/>
      <c r="C946" s="2"/>
      <c r="D946" s="2"/>
      <c r="E946" s="2"/>
      <c r="F946" s="2"/>
      <c r="G946" s="2"/>
      <c r="H946" s="4"/>
      <c r="I946" s="2"/>
      <c r="J946" s="2"/>
    </row>
    <row r="947">
      <c r="A947" s="2"/>
      <c r="B947" s="2"/>
      <c r="C947" s="2"/>
      <c r="D947" s="2"/>
      <c r="E947" s="2"/>
      <c r="F947" s="2"/>
      <c r="G947" s="2"/>
      <c r="H947" s="4"/>
      <c r="I947" s="2"/>
      <c r="J947" s="2"/>
    </row>
    <row r="948">
      <c r="A948" s="2"/>
      <c r="B948" s="2"/>
      <c r="C948" s="2"/>
      <c r="D948" s="2"/>
      <c r="E948" s="2"/>
      <c r="F948" s="2"/>
      <c r="G948" s="2"/>
      <c r="H948" s="4"/>
      <c r="I948" s="2"/>
      <c r="J948" s="2"/>
    </row>
    <row r="949">
      <c r="A949" s="2"/>
      <c r="B949" s="2"/>
      <c r="C949" s="2"/>
      <c r="D949" s="2"/>
      <c r="E949" s="2"/>
      <c r="F949" s="2"/>
      <c r="G949" s="2"/>
      <c r="H949" s="4"/>
      <c r="I949" s="2"/>
      <c r="J949" s="2"/>
    </row>
    <row r="950">
      <c r="A950" s="2"/>
      <c r="B950" s="2"/>
      <c r="C950" s="2"/>
      <c r="D950" s="2"/>
      <c r="E950" s="2"/>
      <c r="F950" s="2"/>
      <c r="G950" s="2"/>
      <c r="H950" s="4"/>
      <c r="I950" s="2"/>
      <c r="J950" s="2"/>
    </row>
  </sheetData>
  <conditionalFormatting sqref="D76">
    <cfRule type="notContainsBlanks" dxfId="0" priority="1">
      <formula>LEN(TRIM(D76))&gt;0</formula>
    </cfRule>
  </conditionalFormatting>
  <conditionalFormatting sqref="J76">
    <cfRule type="notContainsBlanks" dxfId="0" priority="2">
      <formula>LEN(TRIM(J76))&gt;0</formula>
    </cfRule>
  </conditionalFormatting>
  <conditionalFormatting sqref="F76">
    <cfRule type="notContainsBlanks" dxfId="0" priority="3">
      <formula>LEN(TRIM(F76))&gt;0</formula>
    </cfRule>
  </conditionalFormatting>
  <conditionalFormatting sqref="D75">
    <cfRule type="notContainsBlanks" dxfId="0" priority="4">
      <formula>LEN(TRIM(D75))&gt;0</formula>
    </cfRule>
  </conditionalFormatting>
  <conditionalFormatting sqref="J75">
    <cfRule type="notContainsBlanks" dxfId="0" priority="5">
      <formula>LEN(TRIM(J75))&gt;0</formula>
    </cfRule>
  </conditionalFormatting>
  <conditionalFormatting sqref="F75">
    <cfRule type="notContainsBlanks" dxfId="0" priority="6">
      <formula>LEN(TRIM(F75))&gt;0</formula>
    </cfRule>
  </conditionalFormatting>
  <conditionalFormatting sqref="D74">
    <cfRule type="notContainsBlanks" dxfId="0" priority="7">
      <formula>LEN(TRIM(D74))&gt;0</formula>
    </cfRule>
  </conditionalFormatting>
  <conditionalFormatting sqref="J74">
    <cfRule type="notContainsBlanks" dxfId="0" priority="8">
      <formula>LEN(TRIM(J74))&gt;0</formula>
    </cfRule>
  </conditionalFormatting>
  <conditionalFormatting sqref="F74">
    <cfRule type="notContainsBlanks" dxfId="0" priority="9">
      <formula>LEN(TRIM(F74))&gt;0</formula>
    </cfRule>
  </conditionalFormatting>
  <conditionalFormatting sqref="D72:D73">
    <cfRule type="notContainsBlanks" dxfId="0" priority="10">
      <formula>LEN(TRIM(D72))&gt;0</formula>
    </cfRule>
  </conditionalFormatting>
  <conditionalFormatting sqref="J72:J73">
    <cfRule type="notContainsBlanks" dxfId="0" priority="11">
      <formula>LEN(TRIM(J72))&gt;0</formula>
    </cfRule>
  </conditionalFormatting>
  <conditionalFormatting sqref="F72:F73">
    <cfRule type="notContainsBlanks" dxfId="0" priority="12">
      <formula>LEN(TRIM(F72))&gt;0</formula>
    </cfRule>
  </conditionalFormatting>
  <conditionalFormatting sqref="D71">
    <cfRule type="notContainsBlanks" dxfId="0" priority="13">
      <formula>LEN(TRIM(D71))&gt;0</formula>
    </cfRule>
  </conditionalFormatting>
  <conditionalFormatting sqref="J71">
    <cfRule type="notContainsBlanks" dxfId="0" priority="14">
      <formula>LEN(TRIM(J71))&gt;0</formula>
    </cfRule>
  </conditionalFormatting>
  <conditionalFormatting sqref="F71">
    <cfRule type="notContainsBlanks" dxfId="0" priority="15">
      <formula>LEN(TRIM(F71))&gt;0</formula>
    </cfRule>
  </conditionalFormatting>
  <conditionalFormatting sqref="D70">
    <cfRule type="notContainsBlanks" dxfId="0" priority="16">
      <formula>LEN(TRIM(D70))&gt;0</formula>
    </cfRule>
  </conditionalFormatting>
  <conditionalFormatting sqref="J70">
    <cfRule type="notContainsBlanks" dxfId="0" priority="17">
      <formula>LEN(TRIM(J70))&gt;0</formula>
    </cfRule>
  </conditionalFormatting>
  <conditionalFormatting sqref="F70">
    <cfRule type="notContainsBlanks" dxfId="0" priority="18">
      <formula>LEN(TRIM(F70))&gt;0</formula>
    </cfRule>
  </conditionalFormatting>
  <conditionalFormatting sqref="D69">
    <cfRule type="notContainsBlanks" dxfId="0" priority="19">
      <formula>LEN(TRIM(D69))&gt;0</formula>
    </cfRule>
  </conditionalFormatting>
  <conditionalFormatting sqref="J69">
    <cfRule type="notContainsBlanks" dxfId="0" priority="20">
      <formula>LEN(TRIM(J69))&gt;0</formula>
    </cfRule>
  </conditionalFormatting>
  <conditionalFormatting sqref="F69">
    <cfRule type="notContainsBlanks" dxfId="0" priority="21">
      <formula>LEN(TRIM(F69))&gt;0</formula>
    </cfRule>
  </conditionalFormatting>
  <conditionalFormatting sqref="D2:D24 C25 D26:D68 F52 F54 D77:D950">
    <cfRule type="notContainsBlanks" dxfId="0" priority="22">
      <formula>LEN(TRIM(D2))&gt;0</formula>
    </cfRule>
  </conditionalFormatting>
  <dataValidations>
    <dataValidation type="list" allowBlank="1" showErrorMessage="1" sqref="E2:E24 D25 E26:E950">
      <formula1>"National - 1st,National - 2nd,State,Local"</formula1>
    </dataValidation>
    <dataValidation type="list" allowBlank="1" showErrorMessage="1" sqref="F46:F50 F53:F65 F67">
      <formula1>"1,2,3,4,5,6,7,🌟Priority Local🌟,🚫PAUSED🚫"</formula1>
    </dataValidation>
    <dataValidation type="list" allowBlank="1" showErrorMessage="1" sqref="D2:D24 C25 D26:D950">
      <formula1>"Cash,Creative,Novation,Cash, Creative, Novation,Cash, Creative,Cash, Novation,Creative, Novation"</formula1>
    </dataValidation>
    <dataValidation type="list" allowBlank="1" showErrorMessage="1" sqref="F69:F74">
      <formula1>"1,2,3,4,5,6,7,TEST,🌟Priority Local🌟,🚫PAUSED🚫"</formula1>
    </dataValidation>
    <dataValidation type="list" allowBlank="1" showErrorMessage="1" sqref="F75:F76">
      <formula1>"1,2,3,4,5,6,7,🌟Priority TEST🌟,🌟Priority Local🌟,🚫PAUSED🚫,COLD LEADS ONLY"</formula1>
    </dataValidation>
    <dataValidation type="list" allowBlank="1" showErrorMessage="1" sqref="F2:G24 E25:F25 F26:G36 G37:G51 G53 G55:G67 F68:G68 F77:G950">
      <formula1>"3 - Priority Partner,2 - 2nd String,1 - 3rd String"</formula1>
    </dataValidation>
    <dataValidation type="list" allowBlank="1" showErrorMessage="1" sqref="F45 F51 F66">
      <formula1>"1,2,3,4,5,6,7,🌟Priority Local🌟"</formula1>
    </dataValidation>
    <dataValidation type="list" allowBlank="1" showErrorMessage="1" sqref="F37:F44 F52">
      <formula1>"1,2,3,4,5,6,7,Priority Local"</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B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L72"/>
    <hyperlink r:id="rId73" ref="C73"/>
    <hyperlink r:id="rId74" ref="L73"/>
    <hyperlink r:id="rId75" ref="C74"/>
    <hyperlink r:id="rId76" ref="C75"/>
    <hyperlink r:id="rId77" ref="L75"/>
    <hyperlink r:id="rId78" ref="C76"/>
    <hyperlink r:id="rId79" ref="L76"/>
  </hyperlinks>
  <drawing r:id="rId80"/>
</worksheet>
</file>