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Materiais a Comprar" sheetId="1" state="visible" r:id="rId2"/>
    <sheet name="Lista de Material por Equipe" sheetId="2" state="visible" r:id="rId3"/>
    <sheet name="Ficha de Retirada de Material p" sheetId="3" state="visible" r:id="rId4"/>
  </sheets>
  <definedNames>
    <definedName function="false" hidden="true" localSheetId="0" name="_xlnm._FilterDatabase" vbProcedure="false">'Lista de Materiais a Comprar'!$A$8:$L$36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<sst xmlns="http://schemas.openxmlformats.org/spreadsheetml/2006/main" count="182" uniqueCount="100">
  <si>
    <t xml:space="preserve">Nota: a versão mais atualizada encontra-se no sub-diretório de cada projeto.</t>
  </si>
  <si>
    <r>
      <rPr>
        <b val="true"/>
        <sz val="16"/>
        <color rgb="FF0D47A1"/>
        <rFont val="Arial"/>
        <family val="2"/>
      </rPr>
      <t xml:space="preserve">Projeto Semestral de ETE102 de 2022
</t>
    </r>
    <r>
      <rPr>
        <b val="true"/>
        <sz val="18"/>
        <color rgb="FF0D47A1"/>
        <rFont val="Arial"/>
        <family val="2"/>
      </rPr>
      <t xml:space="preserve">Lista de Materiais para o Dado Digital Completo</t>
    </r>
  </si>
  <si>
    <t xml:space="preserve">Lista de Materiais para 70 Equipes
(+5 extras)</t>
  </si>
  <si>
    <t xml:space="preserve">Quantidade total:</t>
  </si>
  <si>
    <t xml:space="preserve">Item</t>
  </si>
  <si>
    <t xml:space="preserve">Valor</t>
  </si>
  <si>
    <t xml:space="preserve">Qtd./Circ.</t>
  </si>
  <si>
    <t xml:space="preserve">Qtd. Total</t>
  </si>
  <si>
    <t xml:space="preserve">Qtd. Estoque</t>
  </si>
  <si>
    <t xml:space="preserve">Qtd. Compra</t>
  </si>
  <si>
    <t xml:space="preserve">Valor un. (R$)</t>
  </si>
  <si>
    <t xml:space="preserve">Valor/Circ. (R$)</t>
  </si>
  <si>
    <t xml:space="preserve">Sub-total (R$)</t>
  </si>
  <si>
    <t xml:space="preserve">Link Multcomercial</t>
  </si>
  <si>
    <t xml:space="preserve">Link Baú da Eletrônica</t>
  </si>
  <si>
    <t xml:space="preserve">TEC-CI</t>
  </si>
  <si>
    <t xml:space="preserve">Capacitor cerâmico</t>
  </si>
  <si>
    <t xml:space="preserve">10nF/50V</t>
  </si>
  <si>
    <t xml:space="preserve">https://www.multcomercial.com.br/capacitor-ceramico-disco-10kpf-50v-103-10k-10nf-0-01uf-cod-1341.html</t>
  </si>
  <si>
    <t xml:space="preserve">Capacitor eletrolítico</t>
  </si>
  <si>
    <t xml:space="preserve">1uF/16V (1uF/50V)</t>
  </si>
  <si>
    <t xml:space="preserve">https://www.baudaeletronica.com.br/capacitor-eletrolitico-1uf-50v.html</t>
  </si>
  <si>
    <t xml:space="preserve">10uF/16V (10uF/50V)</t>
  </si>
  <si>
    <t xml:space="preserve">https://www.baudaeletronica.com.br/capacitor-eletrolitico-10uf-50v.html</t>
  </si>
  <si>
    <t xml:space="preserve">Chave “Push-button”</t>
  </si>
  <si>
    <t xml:space="preserve">6 x 6 x 5 mm/Vermelha</t>
  </si>
  <si>
    <t xml:space="preserve">https://www.baudaeletronica.com.br/chave-tactil-6x6x5mm-4-terminais-vermelha.html</t>
  </si>
  <si>
    <t xml:space="preserve">Resistor</t>
  </si>
  <si>
    <t xml:space="preserve">220R/0,125W</t>
  </si>
  <si>
    <t xml:space="preserve">https://www.multcomercial.com.br/resistor-de-filme-de-carbono-1-4-de-watt-cr25-5-de-tolerancia-0-22r-a-10m.html</t>
  </si>
  <si>
    <t xml:space="preserve">10k/0,125W</t>
  </si>
  <si>
    <t xml:space="preserve">220k/0,125W</t>
  </si>
  <si>
    <t xml:space="preserve">Circuito Integrado</t>
  </si>
  <si>
    <t xml:space="preserve">https://www.baudaeletronica.com.br/circuito-integrado-cd4027.html</t>
  </si>
  <si>
    <t xml:space="preserve">4093B</t>
  </si>
  <si>
    <t xml:space="preserve">https://www.baudaeletronica.com.br/circuito-integrado-cd4093-porta-nand.html</t>
  </si>
  <si>
    <t xml:space="preserve">https://www.baudaeletronica.com.br/circuito-integrado-cd4511.html</t>
  </si>
  <si>
    <t xml:space="preserve">https://www.baudaeletronica.com.br/circuito-integrado-cd4518-contador-bcd.html</t>
  </si>
  <si>
    <t xml:space="preserve">74HCT85E</t>
  </si>
  <si>
    <t xml:space="preserve">https://www.multcomercial.com.br/circuito-integrado-cd74hct85e-dip16-harris.html</t>
  </si>
  <si>
    <t xml:space="preserve">LM555</t>
  </si>
  <si>
    <t xml:space="preserve">https://www.baudaeletronica.com.br/circuito-integrado-lm555.html</t>
  </si>
  <si>
    <t xml:space="preserve">Display 7-Segmentos</t>
  </si>
  <si>
    <t xml:space="preserve">SM42056-1</t>
  </si>
  <si>
    <t xml:space="preserve">https://www.baudaeletronica.com.br/display-de-7-segmentos-0-56-catodo-comum.html</t>
  </si>
  <si>
    <t xml:space="preserve">Transistor NPN</t>
  </si>
  <si>
    <t xml:space="preserve">BC547</t>
  </si>
  <si>
    <t xml:space="preserve">https://www.multcomercial.com.br/transistor-bc547b-npn-to-92-fairchild-cod-loja-28.html</t>
  </si>
  <si>
    <t xml:space="preserve">Diodo</t>
  </si>
  <si>
    <t xml:space="preserve">1N4148</t>
  </si>
  <si>
    <t xml:space="preserve">https://www.multcomercial.com.br/diodo-de-uso-geral-1n4148-100v-200ma-nxp.html</t>
  </si>
  <si>
    <t xml:space="preserve">LED Convencional Difuso</t>
  </si>
  <si>
    <t xml:space="preserve">3mm/Amarelo</t>
  </si>
  <si>
    <t xml:space="preserve">https://www.multcomercial.com.br/led-3mm-amarelo-difuso-l-314yd-paralight.html</t>
  </si>
  <si>
    <t xml:space="preserve">Relé</t>
  </si>
  <si>
    <t xml:space="preserve">HF3FA/005-ZSTF
(5V/SPDT/10A)</t>
  </si>
  <si>
    <t xml:space="preserve">https://www.multcomercial.com.br/rele-para-uso-geral-5vdc-10a-spdt-1-contato-reversivel-hf3fa-005-zstf.html</t>
  </si>
  <si>
    <t xml:space="preserve">47R/0,125W</t>
  </si>
  <si>
    <t xml:space="preserve">1k/0,250W</t>
  </si>
  <si>
    <t xml:space="preserve">Conector KRE (Bloco Terminal)</t>
  </si>
  <si>
    <t xml:space="preserve">2 vias/5mm</t>
  </si>
  <si>
    <t xml:space="preserve">https://www.multcomercial.com.br/borne-de-uso-geral-com-2-vias-kre2-k301-500-2p-bs-passo-de-5-08mm.html</t>
  </si>
  <si>
    <t xml:space="preserve">Conector de Pinos (Pin Header)</t>
  </si>
  <si>
    <t xml:space="preserve">Macho (40 pinos)</t>
  </si>
  <si>
    <t xml:space="preserve">https://www.multcomercial.com.br/barra-de-pinos-simples-1x40-macho-bmo040-1e.html</t>
  </si>
  <si>
    <t xml:space="preserve">PCI “Atuador e Carga”</t>
  </si>
  <si>
    <t xml:space="preserve">38,1 x 50,8 mm</t>
  </si>
  <si>
    <t xml:space="preserve">Orçamento nº. C22020392 (considerando 10% a mais de IPI).</t>
  </si>
  <si>
    <t xml:space="preserve">Protoboard</t>
  </si>
  <si>
    <t xml:space="preserve">3220 pontos</t>
  </si>
  <si>
    <t xml:space="preserve">https://www.multcomercial.com.br/protoboard-3220-pontos-sem-kit-de-jumpers-eic-108-165-40-1080-e-i-c.html</t>
  </si>
  <si>
    <t xml:space="preserve">Cabos para protoboard</t>
  </si>
  <si>
    <t xml:space="preserve">macho-macho (kit com 65)</t>
  </si>
  <si>
    <t xml:space="preserve">https://www.baudaeletronica.com.br/65-jumpers-para-protoboard-macho-macho.html</t>
  </si>
  <si>
    <t xml:space="preserve">macho-fêmea (kit com 40)</t>
  </si>
  <si>
    <t xml:space="preserve">https://www.baudaeletronica.com.br/jumper-premium-40p-x-20cm-macho-femea.html</t>
  </si>
  <si>
    <t xml:space="preserve">Suporte para soldagem</t>
  </si>
  <si>
    <t xml:space="preserve">Suetoku SP-1</t>
  </si>
  <si>
    <t xml:space="preserve">---</t>
  </si>
  <si>
    <t xml:space="preserve">https://www.multcomercial.com.br/suporte-para-placa-de-circuito-impresso-sp-1-suetoku.html</t>
  </si>
  <si>
    <t xml:space="preserve">Placa Padrão</t>
  </si>
  <si>
    <t xml:space="preserve">Com ilhas apenas/
5cm x 5cm
(1/8 * 10cm x 20cm)</t>
  </si>
  <si>
    <t xml:space="preserve">https://www.baudaeletronica.com.br/placa-padr-o-tipo-ilha-10x20-cm.html</t>
  </si>
  <si>
    <t xml:space="preserve">SUB-TOTAL CIRCUITO – DEMAIS BLOCOS</t>
  </si>
  <si>
    <t xml:space="preserve">SUB-TOTAL CIRCUITO – ATUADOR</t>
  </si>
  <si>
    <t xml:space="preserve">SUB-TOTAL PROTOBOARD + CABOS</t>
  </si>
  <si>
    <t xml:space="preserve">SUB-TOTAL OUTROS</t>
  </si>
  <si>
    <t xml:space="preserve">TOTAL</t>
  </si>
  <si>
    <r>
      <rPr>
        <b val="true"/>
        <sz val="14"/>
        <color rgb="FF0D47A1"/>
        <rFont val="Arial"/>
        <family val="2"/>
      </rPr>
      <t xml:space="preserve">Projeto Semestral de ETE102 de 2022
</t>
    </r>
    <r>
      <rPr>
        <b val="true"/>
        <sz val="16"/>
        <color rgb="FF0D47A1"/>
        <rFont val="Arial"/>
        <family val="2"/>
      </rPr>
      <t xml:space="preserve">Lista de Materiais para o Dado Digital Completo
Quantidade para Cada Equipe</t>
    </r>
  </si>
  <si>
    <t xml:space="preserve">Quantidade de equipes:</t>
  </si>
  <si>
    <t xml:space="preserve">macho-macho</t>
  </si>
  <si>
    <t xml:space="preserve">macho-fêmea</t>
  </si>
  <si>
    <r>
      <rPr>
        <b val="true"/>
        <sz val="14"/>
        <color rgb="FF0D47A1"/>
        <rFont val="Arial"/>
        <family val="2"/>
      </rPr>
      <t xml:space="preserve">Projeto Semestral de ETE102 de 2022
</t>
    </r>
    <r>
      <rPr>
        <b val="true"/>
        <sz val="16"/>
        <color rgb="FF0D47A1"/>
        <rFont val="Arial"/>
        <family val="2"/>
      </rPr>
      <t xml:space="preserve">Lista de Materiais para o “Dado Digital Completo”
Retirada de Material por Equipe</t>
    </r>
  </si>
  <si>
    <t xml:space="preserve">O material deverá ser devolvido no final do semestre.</t>
  </si>
  <si>
    <t xml:space="preserve">Aluno</t>
  </si>
  <si>
    <t xml:space="preserve">RA</t>
  </si>
  <si>
    <t xml:space="preserve">LAB</t>
  </si>
  <si>
    <t xml:space="preserve">Assinatura</t>
  </si>
  <si>
    <t xml:space="preserve">Data</t>
  </si>
  <si>
    <t xml:space="preserve">Período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</si>
</sst>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1A237E"/>
      <name val="Arial"/>
      <family val="2"/>
    </font>
    <font>
      <b val="true"/>
      <sz val="16"/>
      <color rgb="FF0D47A1"/>
      <name val="Arial"/>
      <family val="2"/>
    </font>
    <font>
      <sz val="18"/>
      <color rgb="FF000000"/>
      <name val="Arial"/>
      <family val="2"/>
    </font>
    <font>
      <b val="true"/>
      <sz val="18"/>
      <color rgb="FF0D47A1"/>
      <name val="Arial"/>
      <family val="2"/>
    </font>
    <font>
      <b val="true"/>
      <sz val="12"/>
      <color rgb="FF0D47A1"/>
      <name val="Arial"/>
      <family val="2"/>
    </font>
    <font>
      <sz val="12"/>
      <color rgb="FF000000"/>
      <name val="Arial"/>
      <family val="2"/>
    </font>
    <font>
      <sz val="10"/>
      <color rgb="FF0000FF"/>
      <name val="Arial"/>
      <family val="2"/>
    </font>
    <font>
      <b val="true"/>
      <sz val="14"/>
      <color rgb="FF0D47A1"/>
      <name val="Arial"/>
      <family val="2"/>
    </font>
    <font>
      <b val="true"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0B2"/>
        <bgColor rgb="FFFFECB3"/>
      </patternFill>
    </fill>
    <fill>
      <patternFill patternType="solid">
        <fgColor rgb="FFE7F5E0"/>
        <bgColor rgb="FFDEEBD7"/>
      </patternFill>
    </fill>
    <fill>
      <patternFill patternType="solid">
        <fgColor rgb="FFDEEBD7"/>
        <bgColor rgb="FFE7F5E0"/>
      </patternFill>
    </fill>
    <fill>
      <patternFill patternType="solid">
        <fgColor rgb="FFFFECB3"/>
        <bgColor rgb="FFFFE0B2"/>
      </patternFill>
    </fill>
    <fill>
      <patternFill patternType="solid">
        <fgColor rgb="FFFFE082"/>
        <bgColor rgb="FFFFE0B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D47A1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10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8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8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4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  <cellStyle name="Sem título1" xfId="26"/>
    <cellStyle name="Heading 1" xfId="27"/>
    <cellStyle name="Heading 2" xfId="28"/>
  </cellStyles>
  <dxfs count="1">
    <dxf>
      <font>
        <b val="1"/>
        <color rgb="FF1A237E"/>
      </font>
    </dxf>
  </dxfs>
  <colors>
    <indexedColors>
      <rgbColor rgb="FF000000"/>
      <rgbColor rgb="FFFFE0B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F5E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BD7"/>
      <rgbColor rgb="FFFFECB3"/>
      <rgbColor rgb="FF99CCFF"/>
      <rgbColor rgb="FFFF99CC"/>
      <rgbColor rgb="FFCC99FF"/>
      <rgbColor rgb="FFFFE08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237E"/>
      <rgbColor rgb="FF339966"/>
      <rgbColor rgb="FF003300"/>
      <rgbColor rgb="FF333300"/>
      <rgbColor rgb="FF993300"/>
      <rgbColor rgb="FF993366"/>
      <rgbColor rgb="FF0D47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ultcomercial.com.br/capacitor-ceramico-disco-10kpf-50v-103-10k-10nf-0-01uf-cod-1341.html" TargetMode="External"/><Relationship Id="rId2" Type="http://schemas.openxmlformats.org/officeDocument/2006/relationships/hyperlink" Target="https://www.baudaeletronica.com.br/capacitor-eletrolitico-1uf-50v.html" TargetMode="External"/><Relationship Id="rId3" Type="http://schemas.openxmlformats.org/officeDocument/2006/relationships/hyperlink" Target="https://www.baudaeletronica.com.br/capacitor-eletrolitico-10uf-50v.html" TargetMode="External"/><Relationship Id="rId4" Type="http://schemas.openxmlformats.org/officeDocument/2006/relationships/hyperlink" Target="https://www.baudaeletronica.com.br/chave-tactil-6x6x5mm-4-terminais-vermelha.html" TargetMode="External"/><Relationship Id="rId5" Type="http://schemas.openxmlformats.org/officeDocument/2006/relationships/hyperlink" Target="https://www.multcomercial.com.br/resistor-de-filme-de-carbono-1-4-de-watt-cr25-5-de-tolerancia-0-22r-a-10m.html" TargetMode="External"/><Relationship Id="rId6" Type="http://schemas.openxmlformats.org/officeDocument/2006/relationships/hyperlink" Target="https://www.multcomercial.com.br/resistor-de-filme-de-carbono-1-4-de-watt-cr25-5-de-tolerancia-0-22r-a-10m.html" TargetMode="External"/><Relationship Id="rId7" Type="http://schemas.openxmlformats.org/officeDocument/2006/relationships/hyperlink" Target="https://www.multcomercial.com.br/resistor-de-filme-de-carbono-1-4-de-watt-cr25-5-de-tolerancia-0-22r-a-10m.html" TargetMode="External"/><Relationship Id="rId8" Type="http://schemas.openxmlformats.org/officeDocument/2006/relationships/hyperlink" Target="https://www.baudaeletronica.com.br/circuito-integrado-cd4027.html" TargetMode="External"/><Relationship Id="rId9" Type="http://schemas.openxmlformats.org/officeDocument/2006/relationships/hyperlink" Target="https://www.baudaeletronica.com.br/circuito-integrado-cd4093-porta-nand.html" TargetMode="External"/><Relationship Id="rId10" Type="http://schemas.openxmlformats.org/officeDocument/2006/relationships/hyperlink" Target="https://www.baudaeletronica.com.br/circuito-integrado-cd4511.html" TargetMode="External"/><Relationship Id="rId11" Type="http://schemas.openxmlformats.org/officeDocument/2006/relationships/hyperlink" Target="https://www.baudaeletronica.com.br/circuito-integrado-cd4518-contador-bcd.html" TargetMode="External"/><Relationship Id="rId12" Type="http://schemas.openxmlformats.org/officeDocument/2006/relationships/hyperlink" Target="https://www.multcomercial.com.br/circuito-integrado-cd74hct85e-dip16-harris.html" TargetMode="External"/><Relationship Id="rId13" Type="http://schemas.openxmlformats.org/officeDocument/2006/relationships/hyperlink" Target="https://www.baudaeletronica.com.br/circuito-integrado-lm555.html" TargetMode="External"/><Relationship Id="rId14" Type="http://schemas.openxmlformats.org/officeDocument/2006/relationships/hyperlink" Target="https://www.baudaeletronica.com.br/display-de-7-segmentos-0-56-catodo-comum.html" TargetMode="External"/><Relationship Id="rId15" Type="http://schemas.openxmlformats.org/officeDocument/2006/relationships/hyperlink" Target="https://www.multcomercial.com.br/transistor-bc547b-npn-to-92-fairchild-cod-loja-28.html" TargetMode="External"/><Relationship Id="rId16" Type="http://schemas.openxmlformats.org/officeDocument/2006/relationships/hyperlink" Target="https://www.multcomercial.com.br/diodo-de-uso-geral-1n4148-100v-200ma-nxp.html" TargetMode="External"/><Relationship Id="rId17" Type="http://schemas.openxmlformats.org/officeDocument/2006/relationships/hyperlink" Target="https://www.multcomercial.com.br/led-3mm-amarelo-difuso-l-314yd-paralight.html" TargetMode="External"/><Relationship Id="rId18" Type="http://schemas.openxmlformats.org/officeDocument/2006/relationships/hyperlink" Target="https://www.multcomercial.com.br/rele-para-uso-geral-5vdc-10a-spdt-1-contato-reversivel-hf3fa-005-zstf.html" TargetMode="External"/><Relationship Id="rId19" Type="http://schemas.openxmlformats.org/officeDocument/2006/relationships/hyperlink" Target="https://www.multcomercial.com.br/resistor-de-filme-de-carbono-1-4-de-watt-cr25-5-de-tolerancia-0-22r-a-10m.html" TargetMode="External"/><Relationship Id="rId20" Type="http://schemas.openxmlformats.org/officeDocument/2006/relationships/hyperlink" Target="https://www.multcomercial.com.br/resistor-de-filme-de-carbono-1-4-de-watt-cr25-5-de-tolerancia-0-22r-a-10m.html" TargetMode="External"/><Relationship Id="rId21" Type="http://schemas.openxmlformats.org/officeDocument/2006/relationships/hyperlink" Target="https://www.multcomercial.com.br/borne-de-uso-geral-com-2-vias-kre2-k301-500-2p-bs-passo-de-5-08mm.html" TargetMode="External"/><Relationship Id="rId22" Type="http://schemas.openxmlformats.org/officeDocument/2006/relationships/hyperlink" Target="https://www.multcomercial.com.br/barra-de-pinos-simples-1x40-macho-bmo040-1e.html" TargetMode="External"/><Relationship Id="rId23" Type="http://schemas.openxmlformats.org/officeDocument/2006/relationships/hyperlink" Target="https://www.multcomercial.com.br/protoboard-3220-pontos-sem-kit-de-jumpers-eic-108-165-40-1080-e-i-c.html" TargetMode="External"/><Relationship Id="rId24" Type="http://schemas.openxmlformats.org/officeDocument/2006/relationships/hyperlink" Target="https://www.baudaeletronica.com.br/65-jumpers-para-protoboard-macho-macho.html" TargetMode="External"/><Relationship Id="rId25" Type="http://schemas.openxmlformats.org/officeDocument/2006/relationships/hyperlink" Target="https://www.baudaeletronica.com.br/jumper-premium-40p-x-20cm-macho-femea.html" TargetMode="External"/><Relationship Id="rId26" Type="http://schemas.openxmlformats.org/officeDocument/2006/relationships/hyperlink" Target="https://www.multcomercial.com.br/suporte-para-placa-de-circuito-impresso-sp-1-suetoku.html" TargetMode="External"/><Relationship Id="rId27" Type="http://schemas.openxmlformats.org/officeDocument/2006/relationships/hyperlink" Target="https://www.baudaeletronica.com.br/placa-padr-o-tipo-ilha-10x20-cm.html" TargetMode="External"/><Relationship Id="rId28" Type="http://schemas.openxmlformats.org/officeDocument/2006/relationships/drawing" Target="../drawings/drawing1.xml"/><Relationship Id="rId29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24.04"/>
    <col collapsed="false" customWidth="true" hidden="false" outlineLevel="0" max="3" min="3" style="1" width="12.68"/>
    <col collapsed="false" customWidth="true" hidden="false" outlineLevel="0" max="4" min="4" style="0" width="15.61"/>
    <col collapsed="false" customWidth="true" hidden="false" outlineLevel="0" max="5" min="5" style="0" width="15.33"/>
    <col collapsed="false" customWidth="true" hidden="false" outlineLevel="0" max="6" min="6" style="0" width="16.02"/>
    <col collapsed="false" customWidth="true" hidden="false" outlineLevel="0" max="7" min="7" style="2" width="16.02"/>
    <col collapsed="false" customWidth="true" hidden="false" outlineLevel="0" max="8" min="8" style="2" width="17.27"/>
    <col collapsed="false" customWidth="true" hidden="false" outlineLevel="0" max="9" min="9" style="0" width="28.62"/>
    <col collapsed="false" customWidth="true" hidden="false" outlineLevel="0" max="11" min="10" style="0" width="31.4"/>
    <col collapsed="false" customWidth="true" hidden="false" outlineLevel="0" max="12" min="12" style="2" width="38.2"/>
    <col collapsed="false" customWidth="true" hidden="false" outlineLevel="0" max="13" min="13" style="2" width="12.68"/>
  </cols>
  <sheetData>
    <row r="1" customFormat="false" ht="33.55" hidden="tru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47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4" customFormat="false" ht="35.8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customFormat="false" ht="21.6" hidden="false" customHeight="true" outlineLevel="0" collapsed="false">
      <c r="A5" s="5" t="s">
        <v>3</v>
      </c>
      <c r="B5" s="6" t="n">
        <v>75</v>
      </c>
      <c r="C5" s="7"/>
      <c r="D5" s="8"/>
    </row>
    <row r="6" customFormat="false" ht="21.6" hidden="true" customHeight="true" outlineLevel="0" collapsed="false">
      <c r="A6" s="9"/>
      <c r="B6" s="8"/>
      <c r="C6" s="7"/>
      <c r="D6" s="8"/>
    </row>
    <row r="7" customFormat="false" ht="15" hidden="false" customHeight="false" outlineLevel="0" collapsed="false">
      <c r="A7" s="8"/>
      <c r="B7" s="8"/>
      <c r="C7" s="7"/>
      <c r="D7" s="8"/>
    </row>
    <row r="8" customFormat="false" ht="15.65" hidden="false" customHeight="true" outlineLevel="0" collapsed="false">
      <c r="A8" s="10" t="s">
        <v>4</v>
      </c>
      <c r="B8" s="10" t="s">
        <v>5</v>
      </c>
      <c r="C8" s="11" t="s">
        <v>6</v>
      </c>
      <c r="D8" s="10" t="s">
        <v>7</v>
      </c>
      <c r="E8" s="10" t="s">
        <v>8</v>
      </c>
      <c r="F8" s="10" t="s">
        <v>9</v>
      </c>
      <c r="G8" s="12" t="s">
        <v>10</v>
      </c>
      <c r="H8" s="12" t="s">
        <v>11</v>
      </c>
      <c r="I8" s="12" t="s">
        <v>12</v>
      </c>
      <c r="J8" s="13" t="s">
        <v>13</v>
      </c>
      <c r="K8" s="13" t="s">
        <v>14</v>
      </c>
      <c r="L8" s="13" t="s">
        <v>15</v>
      </c>
      <c r="M8" s="0"/>
    </row>
    <row r="9" customFormat="false" ht="15.65" hidden="false" customHeight="true" outlineLevel="0" collapsed="false">
      <c r="A9" s="14" t="s">
        <v>16</v>
      </c>
      <c r="B9" s="14" t="s">
        <v>17</v>
      </c>
      <c r="C9" s="15" t="n">
        <v>8</v>
      </c>
      <c r="D9" s="15" t="n">
        <f aca="false">C9*$B$5</f>
        <v>600</v>
      </c>
      <c r="E9" s="16" t="n">
        <v>0</v>
      </c>
      <c r="F9" s="14" t="n">
        <f aca="false">D9-E9</f>
        <v>600</v>
      </c>
      <c r="G9" s="17" t="n">
        <v>0.1</v>
      </c>
      <c r="H9" s="17" t="n">
        <f aca="false">G9*C9</f>
        <v>0.8</v>
      </c>
      <c r="I9" s="18" t="n">
        <f aca="false">F9*G9</f>
        <v>60</v>
      </c>
      <c r="J9" s="19" t="s">
        <v>18</v>
      </c>
      <c r="K9" s="19"/>
      <c r="L9" s="0"/>
      <c r="M9" s="0"/>
    </row>
    <row r="10" customFormat="false" ht="15.65" hidden="false" customHeight="true" outlineLevel="0" collapsed="false">
      <c r="A10" s="14" t="s">
        <v>19</v>
      </c>
      <c r="B10" s="14" t="s">
        <v>20</v>
      </c>
      <c r="C10" s="15" t="n">
        <v>2</v>
      </c>
      <c r="D10" s="15" t="n">
        <f aca="false">C10*$B$5</f>
        <v>150</v>
      </c>
      <c r="E10" s="16" t="n">
        <v>0</v>
      </c>
      <c r="F10" s="14" t="n">
        <f aca="false">D10-E10</f>
        <v>150</v>
      </c>
      <c r="G10" s="17" t="n">
        <v>0.16</v>
      </c>
      <c r="H10" s="17" t="n">
        <f aca="false">G10*C10</f>
        <v>0.32</v>
      </c>
      <c r="I10" s="18" t="n">
        <f aca="false">F10*G10</f>
        <v>24</v>
      </c>
      <c r="J10" s="19"/>
      <c r="K10" s="19" t="s">
        <v>21</v>
      </c>
      <c r="L10" s="0"/>
      <c r="M10" s="0"/>
    </row>
    <row r="11" customFormat="false" ht="15.65" hidden="false" customHeight="true" outlineLevel="0" collapsed="false">
      <c r="A11" s="14" t="s">
        <v>19</v>
      </c>
      <c r="B11" s="14" t="s">
        <v>22</v>
      </c>
      <c r="C11" s="15" t="n">
        <v>1</v>
      </c>
      <c r="D11" s="15" t="n">
        <f aca="false">C11*$B$5</f>
        <v>75</v>
      </c>
      <c r="E11" s="16" t="n">
        <v>0</v>
      </c>
      <c r="F11" s="14" t="n">
        <f aca="false">D11-E11</f>
        <v>75</v>
      </c>
      <c r="G11" s="17" t="n">
        <v>0.12</v>
      </c>
      <c r="H11" s="17" t="n">
        <f aca="false">G11*C11</f>
        <v>0.12</v>
      </c>
      <c r="I11" s="18" t="n">
        <f aca="false">F11*G11</f>
        <v>9</v>
      </c>
      <c r="J11" s="19"/>
      <c r="K11" s="19" t="s">
        <v>23</v>
      </c>
      <c r="L11" s="0"/>
      <c r="M11" s="0"/>
    </row>
    <row r="12" customFormat="false" ht="15.65" hidden="false" customHeight="true" outlineLevel="0" collapsed="false">
      <c r="A12" s="14" t="s">
        <v>24</v>
      </c>
      <c r="B12" s="14" t="s">
        <v>25</v>
      </c>
      <c r="C12" s="15" t="n">
        <v>1</v>
      </c>
      <c r="D12" s="15" t="n">
        <f aca="false">C12*$B$5</f>
        <v>75</v>
      </c>
      <c r="E12" s="16" t="n">
        <v>0</v>
      </c>
      <c r="F12" s="14" t="n">
        <f aca="false">D12-E12</f>
        <v>75</v>
      </c>
      <c r="G12" s="17" t="n">
        <v>0.19</v>
      </c>
      <c r="H12" s="17" t="n">
        <f aca="false">G12*C12</f>
        <v>0.19</v>
      </c>
      <c r="I12" s="18" t="n">
        <f aca="false">F12*G12</f>
        <v>14.25</v>
      </c>
      <c r="J12" s="19"/>
      <c r="K12" s="19" t="s">
        <v>26</v>
      </c>
      <c r="L12" s="0"/>
      <c r="M12" s="0"/>
    </row>
    <row r="13" customFormat="false" ht="15.65" hidden="false" customHeight="true" outlineLevel="0" collapsed="false">
      <c r="A13" s="14" t="s">
        <v>27</v>
      </c>
      <c r="B13" s="20" t="s">
        <v>28</v>
      </c>
      <c r="C13" s="15" t="n">
        <v>14</v>
      </c>
      <c r="D13" s="15" t="n">
        <f aca="false">C13*$B$5</f>
        <v>1050</v>
      </c>
      <c r="E13" s="16" t="n">
        <v>0</v>
      </c>
      <c r="F13" s="14" t="n">
        <f aca="false">D13-E13</f>
        <v>1050</v>
      </c>
      <c r="G13" s="17" t="n">
        <v>0.05</v>
      </c>
      <c r="H13" s="17" t="n">
        <f aca="false">G13*C13</f>
        <v>0.7</v>
      </c>
      <c r="I13" s="18" t="n">
        <f aca="false">F13*G13</f>
        <v>52.5</v>
      </c>
      <c r="J13" s="19" t="s">
        <v>29</v>
      </c>
      <c r="K13" s="19"/>
      <c r="L13" s="0"/>
      <c r="M13" s="0"/>
    </row>
    <row r="14" customFormat="false" ht="15.65" hidden="false" customHeight="true" outlineLevel="0" collapsed="false">
      <c r="A14" s="14" t="s">
        <v>27</v>
      </c>
      <c r="B14" s="14" t="s">
        <v>30</v>
      </c>
      <c r="C14" s="15" t="n">
        <v>2</v>
      </c>
      <c r="D14" s="15" t="n">
        <f aca="false">C14*$B$5</f>
        <v>150</v>
      </c>
      <c r="E14" s="16" t="n">
        <v>0</v>
      </c>
      <c r="F14" s="14" t="n">
        <f aca="false">D14-E14</f>
        <v>150</v>
      </c>
      <c r="G14" s="17" t="n">
        <v>0.05</v>
      </c>
      <c r="H14" s="17" t="n">
        <f aca="false">G14*C14</f>
        <v>0.1</v>
      </c>
      <c r="I14" s="18" t="n">
        <f aca="false">F14*G14</f>
        <v>7.5</v>
      </c>
      <c r="J14" s="19" t="s">
        <v>29</v>
      </c>
      <c r="K14" s="19"/>
      <c r="L14" s="0"/>
      <c r="M14" s="0"/>
    </row>
    <row r="15" customFormat="false" ht="15.65" hidden="false" customHeight="true" outlineLevel="0" collapsed="false">
      <c r="A15" s="14" t="s">
        <v>27</v>
      </c>
      <c r="B15" s="14" t="s">
        <v>31</v>
      </c>
      <c r="C15" s="15" t="n">
        <v>2</v>
      </c>
      <c r="D15" s="15" t="n">
        <f aca="false">C15*$B$5</f>
        <v>150</v>
      </c>
      <c r="E15" s="16" t="n">
        <v>0</v>
      </c>
      <c r="F15" s="14" t="n">
        <f aca="false">D15-E15</f>
        <v>150</v>
      </c>
      <c r="G15" s="17" t="n">
        <v>0.05</v>
      </c>
      <c r="H15" s="17" t="n">
        <f aca="false">G15*C15</f>
        <v>0.1</v>
      </c>
      <c r="I15" s="18" t="n">
        <f aca="false">F15*G15</f>
        <v>7.5</v>
      </c>
      <c r="J15" s="19" t="s">
        <v>29</v>
      </c>
      <c r="K15" s="19"/>
      <c r="L15" s="0"/>
      <c r="M15" s="0"/>
    </row>
    <row r="16" customFormat="false" ht="15.65" hidden="false" customHeight="true" outlineLevel="0" collapsed="false">
      <c r="A16" s="14" t="s">
        <v>32</v>
      </c>
      <c r="B16" s="20" t="n">
        <v>4027</v>
      </c>
      <c r="C16" s="15" t="n">
        <v>1</v>
      </c>
      <c r="D16" s="15" t="n">
        <f aca="false">C16*$B$5</f>
        <v>75</v>
      </c>
      <c r="E16" s="16" t="n">
        <v>0</v>
      </c>
      <c r="F16" s="14" t="n">
        <f aca="false">D16-E16</f>
        <v>75</v>
      </c>
      <c r="G16" s="17" t="n">
        <v>2.6</v>
      </c>
      <c r="H16" s="17" t="n">
        <f aca="false">G16*C16</f>
        <v>2.6</v>
      </c>
      <c r="I16" s="18" t="n">
        <f aca="false">F16*G16</f>
        <v>195</v>
      </c>
      <c r="J16" s="19"/>
      <c r="K16" s="19" t="s">
        <v>33</v>
      </c>
      <c r="L16" s="0"/>
      <c r="M16" s="0"/>
    </row>
    <row r="17" customFormat="false" ht="15.65" hidden="false" customHeight="true" outlineLevel="0" collapsed="false">
      <c r="A17" s="14" t="s">
        <v>32</v>
      </c>
      <c r="B17" s="14" t="s">
        <v>34</v>
      </c>
      <c r="C17" s="15" t="n">
        <v>1</v>
      </c>
      <c r="D17" s="15" t="n">
        <f aca="false">C17*$B$5</f>
        <v>75</v>
      </c>
      <c r="E17" s="16" t="n">
        <v>0</v>
      </c>
      <c r="F17" s="14" t="n">
        <f aca="false">D17-E17</f>
        <v>75</v>
      </c>
      <c r="G17" s="17" t="n">
        <v>2.05</v>
      </c>
      <c r="H17" s="17" t="n">
        <f aca="false">G17*C17</f>
        <v>2.05</v>
      </c>
      <c r="I17" s="18" t="n">
        <f aca="false">F17*G17</f>
        <v>153.75</v>
      </c>
      <c r="J17" s="19"/>
      <c r="K17" s="19" t="s">
        <v>35</v>
      </c>
      <c r="L17" s="0"/>
      <c r="M17" s="0"/>
    </row>
    <row r="18" customFormat="false" ht="15.65" hidden="false" customHeight="true" outlineLevel="0" collapsed="false">
      <c r="A18" s="14" t="s">
        <v>32</v>
      </c>
      <c r="B18" s="20" t="n">
        <v>4511</v>
      </c>
      <c r="C18" s="15" t="n">
        <v>2</v>
      </c>
      <c r="D18" s="15" t="n">
        <f aca="false">C18*$B$5</f>
        <v>150</v>
      </c>
      <c r="E18" s="16" t="n">
        <v>0</v>
      </c>
      <c r="F18" s="14" t="n">
        <f aca="false">D18-E18</f>
        <v>150</v>
      </c>
      <c r="G18" s="17" t="n">
        <v>3.5</v>
      </c>
      <c r="H18" s="17" t="n">
        <f aca="false">G18*C18</f>
        <v>7</v>
      </c>
      <c r="I18" s="18" t="n">
        <f aca="false">F18*G18</f>
        <v>525</v>
      </c>
      <c r="J18" s="19"/>
      <c r="K18" s="19" t="s">
        <v>36</v>
      </c>
      <c r="L18" s="0"/>
      <c r="M18" s="0"/>
    </row>
    <row r="19" customFormat="false" ht="15.65" hidden="false" customHeight="true" outlineLevel="0" collapsed="false">
      <c r="A19" s="14" t="s">
        <v>32</v>
      </c>
      <c r="B19" s="20" t="n">
        <v>4518</v>
      </c>
      <c r="C19" s="15" t="n">
        <v>1</v>
      </c>
      <c r="D19" s="15" t="n">
        <f aca="false">C19*$B$5</f>
        <v>75</v>
      </c>
      <c r="E19" s="16" t="n">
        <v>0</v>
      </c>
      <c r="F19" s="14" t="n">
        <f aca="false">D19-E19</f>
        <v>75</v>
      </c>
      <c r="G19" s="17" t="n">
        <v>3.23</v>
      </c>
      <c r="H19" s="17" t="n">
        <f aca="false">G19*C19</f>
        <v>3.23</v>
      </c>
      <c r="I19" s="18" t="n">
        <f aca="false">F19*G19</f>
        <v>242.25</v>
      </c>
      <c r="J19" s="19"/>
      <c r="K19" s="19" t="s">
        <v>37</v>
      </c>
      <c r="L19" s="0"/>
      <c r="M19" s="0"/>
    </row>
    <row r="20" customFormat="false" ht="15.65" hidden="false" customHeight="true" outlineLevel="0" collapsed="false">
      <c r="A20" s="14" t="s">
        <v>32</v>
      </c>
      <c r="B20" s="20" t="s">
        <v>38</v>
      </c>
      <c r="C20" s="15" t="n">
        <v>1</v>
      </c>
      <c r="D20" s="15" t="n">
        <f aca="false">C20*$B$5</f>
        <v>75</v>
      </c>
      <c r="E20" s="16" t="n">
        <v>0</v>
      </c>
      <c r="F20" s="14" t="n">
        <f aca="false">D20-E20</f>
        <v>75</v>
      </c>
      <c r="G20" s="17" t="n">
        <v>1</v>
      </c>
      <c r="H20" s="17" t="n">
        <f aca="false">G20*C20</f>
        <v>1</v>
      </c>
      <c r="I20" s="18" t="n">
        <f aca="false">F20*G20</f>
        <v>75</v>
      </c>
      <c r="J20" s="19" t="s">
        <v>39</v>
      </c>
      <c r="K20" s="19"/>
      <c r="L20" s="0"/>
      <c r="M20" s="0"/>
    </row>
    <row r="21" customFormat="false" ht="15.65" hidden="false" customHeight="true" outlineLevel="0" collapsed="false">
      <c r="A21" s="14" t="s">
        <v>32</v>
      </c>
      <c r="B21" s="20" t="s">
        <v>40</v>
      </c>
      <c r="C21" s="15" t="n">
        <v>1</v>
      </c>
      <c r="D21" s="15" t="n">
        <f aca="false">C21*$B$5</f>
        <v>75</v>
      </c>
      <c r="E21" s="16" t="n">
        <v>0</v>
      </c>
      <c r="F21" s="14" t="n">
        <f aca="false">D21-E21</f>
        <v>75</v>
      </c>
      <c r="G21" s="17" t="n">
        <v>1.16</v>
      </c>
      <c r="H21" s="17" t="n">
        <f aca="false">G21*C21</f>
        <v>1.16</v>
      </c>
      <c r="I21" s="18" t="n">
        <f aca="false">F21*G21</f>
        <v>87</v>
      </c>
      <c r="J21" s="19"/>
      <c r="K21" s="19" t="s">
        <v>41</v>
      </c>
      <c r="L21" s="0"/>
      <c r="M21" s="0"/>
    </row>
    <row r="22" customFormat="false" ht="15.65" hidden="false" customHeight="true" outlineLevel="0" collapsed="false">
      <c r="A22" s="14" t="s">
        <v>42</v>
      </c>
      <c r="B22" s="14" t="s">
        <v>43</v>
      </c>
      <c r="C22" s="15" t="n">
        <v>2</v>
      </c>
      <c r="D22" s="15" t="n">
        <f aca="false">C22*$B$5</f>
        <v>150</v>
      </c>
      <c r="E22" s="16" t="n">
        <v>0</v>
      </c>
      <c r="F22" s="14" t="n">
        <f aca="false">D22-E22</f>
        <v>150</v>
      </c>
      <c r="G22" s="17" t="n">
        <v>2.1</v>
      </c>
      <c r="H22" s="17" t="n">
        <f aca="false">G22*C22</f>
        <v>4.2</v>
      </c>
      <c r="I22" s="18" t="n">
        <f aca="false">F22*G22</f>
        <v>315</v>
      </c>
      <c r="J22" s="19"/>
      <c r="K22" s="19" t="s">
        <v>44</v>
      </c>
      <c r="L22" s="0"/>
      <c r="M22" s="0"/>
    </row>
    <row r="23" customFormat="false" ht="15.65" hidden="false" customHeight="true" outlineLevel="0" collapsed="false">
      <c r="A23" s="21" t="s">
        <v>45</v>
      </c>
      <c r="B23" s="21" t="s">
        <v>46</v>
      </c>
      <c r="C23" s="22" t="n">
        <v>1</v>
      </c>
      <c r="D23" s="22" t="n">
        <f aca="false">C23*$B$5</f>
        <v>75</v>
      </c>
      <c r="E23" s="23" t="n">
        <v>0</v>
      </c>
      <c r="F23" s="21" t="n">
        <f aca="false">D23-E23</f>
        <v>75</v>
      </c>
      <c r="G23" s="24" t="n">
        <v>0.2</v>
      </c>
      <c r="H23" s="24" t="n">
        <f aca="false">G23*C23</f>
        <v>0.2</v>
      </c>
      <c r="I23" s="25" t="n">
        <f aca="false">F23*G23</f>
        <v>15</v>
      </c>
      <c r="J23" s="19" t="s">
        <v>47</v>
      </c>
      <c r="K23" s="19"/>
      <c r="L23" s="0"/>
      <c r="M23" s="0"/>
    </row>
    <row r="24" customFormat="false" ht="15.65" hidden="false" customHeight="true" outlineLevel="0" collapsed="false">
      <c r="A24" s="21" t="s">
        <v>48</v>
      </c>
      <c r="B24" s="21" t="s">
        <v>49</v>
      </c>
      <c r="C24" s="22" t="n">
        <v>1</v>
      </c>
      <c r="D24" s="22" t="n">
        <f aca="false">C24*$B$5</f>
        <v>75</v>
      </c>
      <c r="E24" s="23" t="n">
        <v>75</v>
      </c>
      <c r="F24" s="21" t="n">
        <f aca="false">D24-E24</f>
        <v>0</v>
      </c>
      <c r="G24" s="24" t="n">
        <v>0.05</v>
      </c>
      <c r="H24" s="24" t="n">
        <f aca="false">G24*C24</f>
        <v>0.05</v>
      </c>
      <c r="I24" s="25" t="n">
        <f aca="false">F24*G24</f>
        <v>0</v>
      </c>
      <c r="J24" s="19" t="s">
        <v>50</v>
      </c>
      <c r="K24" s="19"/>
      <c r="L24" s="0"/>
      <c r="M24" s="0"/>
    </row>
    <row r="25" customFormat="false" ht="15.65" hidden="false" customHeight="true" outlineLevel="0" collapsed="false">
      <c r="A25" s="21" t="s">
        <v>51</v>
      </c>
      <c r="B25" s="21" t="s">
        <v>52</v>
      </c>
      <c r="C25" s="22" t="n">
        <v>1</v>
      </c>
      <c r="D25" s="22" t="n">
        <f aca="false">C25*$B$5</f>
        <v>75</v>
      </c>
      <c r="E25" s="23" t="n">
        <v>0</v>
      </c>
      <c r="F25" s="21" t="n">
        <f aca="false">D25-E25</f>
        <v>75</v>
      </c>
      <c r="G25" s="24" t="n">
        <v>0.15</v>
      </c>
      <c r="H25" s="24" t="n">
        <f aca="false">G25*C25</f>
        <v>0.15</v>
      </c>
      <c r="I25" s="25" t="n">
        <f aca="false">F25*G25</f>
        <v>11.25</v>
      </c>
      <c r="J25" s="19" t="s">
        <v>53</v>
      </c>
      <c r="K25" s="19"/>
      <c r="L25" s="0"/>
      <c r="M25" s="0"/>
    </row>
    <row r="26" customFormat="false" ht="23.85" hidden="false" customHeight="false" outlineLevel="0" collapsed="false">
      <c r="A26" s="21" t="s">
        <v>54</v>
      </c>
      <c r="B26" s="26" t="s">
        <v>55</v>
      </c>
      <c r="C26" s="22" t="n">
        <v>1</v>
      </c>
      <c r="D26" s="22" t="n">
        <f aca="false">C26*$B$5</f>
        <v>75</v>
      </c>
      <c r="E26" s="23" t="n">
        <v>0</v>
      </c>
      <c r="F26" s="21" t="n">
        <f aca="false">D26-E26</f>
        <v>75</v>
      </c>
      <c r="G26" s="24" t="n">
        <v>3.3</v>
      </c>
      <c r="H26" s="24" t="n">
        <f aca="false">G26*C26</f>
        <v>3.3</v>
      </c>
      <c r="I26" s="25" t="n">
        <f aca="false">F26*G26</f>
        <v>247.5</v>
      </c>
      <c r="J26" s="19" t="s">
        <v>56</v>
      </c>
      <c r="K26" s="19"/>
      <c r="L26" s="0"/>
      <c r="M26" s="0"/>
    </row>
    <row r="27" customFormat="false" ht="15.65" hidden="false" customHeight="true" outlineLevel="0" collapsed="false">
      <c r="A27" s="21" t="s">
        <v>27</v>
      </c>
      <c r="B27" s="21" t="s">
        <v>57</v>
      </c>
      <c r="C27" s="22" t="n">
        <v>1</v>
      </c>
      <c r="D27" s="22" t="n">
        <f aca="false">C27*$B$5</f>
        <v>75</v>
      </c>
      <c r="E27" s="23" t="n">
        <v>0</v>
      </c>
      <c r="F27" s="21" t="n">
        <f aca="false">D27-E27</f>
        <v>75</v>
      </c>
      <c r="G27" s="24" t="n">
        <v>0.05</v>
      </c>
      <c r="H27" s="24" t="n">
        <f aca="false">G27*C27</f>
        <v>0.05</v>
      </c>
      <c r="I27" s="25" t="n">
        <f aca="false">F27*G27</f>
        <v>3.75</v>
      </c>
      <c r="J27" s="19" t="s">
        <v>29</v>
      </c>
      <c r="K27" s="19"/>
      <c r="L27" s="0"/>
      <c r="M27" s="0"/>
    </row>
    <row r="28" customFormat="false" ht="15.65" hidden="false" customHeight="true" outlineLevel="0" collapsed="false">
      <c r="A28" s="21" t="s">
        <v>27</v>
      </c>
      <c r="B28" s="27" t="s">
        <v>58</v>
      </c>
      <c r="C28" s="22" t="n">
        <v>2</v>
      </c>
      <c r="D28" s="22" t="n">
        <f aca="false">C28*$B$5</f>
        <v>150</v>
      </c>
      <c r="E28" s="23" t="n">
        <v>0</v>
      </c>
      <c r="F28" s="21" t="n">
        <f aca="false">D28-E28</f>
        <v>150</v>
      </c>
      <c r="G28" s="24" t="n">
        <v>0.05</v>
      </c>
      <c r="H28" s="24" t="n">
        <f aca="false">G28*C28</f>
        <v>0.1</v>
      </c>
      <c r="I28" s="25" t="n">
        <f aca="false">F28*G28</f>
        <v>7.5</v>
      </c>
      <c r="J28" s="19" t="s">
        <v>29</v>
      </c>
      <c r="K28" s="19"/>
      <c r="L28" s="0"/>
      <c r="M28" s="0"/>
    </row>
    <row r="29" customFormat="false" ht="15.65" hidden="false" customHeight="true" outlineLevel="0" collapsed="false">
      <c r="A29" s="21" t="s">
        <v>59</v>
      </c>
      <c r="B29" s="21" t="s">
        <v>60</v>
      </c>
      <c r="C29" s="22" t="n">
        <v>3</v>
      </c>
      <c r="D29" s="22" t="n">
        <f aca="false">C29*$B$5</f>
        <v>225</v>
      </c>
      <c r="E29" s="23" t="n">
        <v>0</v>
      </c>
      <c r="F29" s="21" t="n">
        <f aca="false">D29-E29</f>
        <v>225</v>
      </c>
      <c r="G29" s="24" t="n">
        <v>1.2</v>
      </c>
      <c r="H29" s="24" t="n">
        <f aca="false">G29*C29</f>
        <v>3.6</v>
      </c>
      <c r="I29" s="25" t="n">
        <f aca="false">F29*G29</f>
        <v>270</v>
      </c>
      <c r="J29" s="19" t="s">
        <v>61</v>
      </c>
      <c r="K29" s="19"/>
      <c r="L29" s="0"/>
      <c r="M29" s="0"/>
    </row>
    <row r="30" customFormat="false" ht="15.65" hidden="false" customHeight="true" outlineLevel="0" collapsed="false">
      <c r="A30" s="21" t="s">
        <v>62</v>
      </c>
      <c r="B30" s="21" t="s">
        <v>63</v>
      </c>
      <c r="C30" s="22" t="n">
        <f aca="false">1/20</f>
        <v>0.05</v>
      </c>
      <c r="D30" s="22" t="n">
        <f aca="false">ROUNDUP(C30*$B$5,0)</f>
        <v>4</v>
      </c>
      <c r="E30" s="23" t="n">
        <v>0</v>
      </c>
      <c r="F30" s="21" t="n">
        <f aca="false">D30-E30</f>
        <v>4</v>
      </c>
      <c r="G30" s="24" t="n">
        <v>1.5</v>
      </c>
      <c r="H30" s="24" t="n">
        <f aca="false">G30*C30</f>
        <v>0.075</v>
      </c>
      <c r="I30" s="25" t="n">
        <f aca="false">F30*G30</f>
        <v>6</v>
      </c>
      <c r="J30" s="19" t="s">
        <v>64</v>
      </c>
      <c r="K30" s="19"/>
      <c r="L30" s="0"/>
      <c r="M30" s="0"/>
    </row>
    <row r="31" customFormat="false" ht="23.85" hidden="false" customHeight="false" outlineLevel="0" collapsed="false">
      <c r="A31" s="21" t="s">
        <v>65</v>
      </c>
      <c r="B31" s="21" t="s">
        <v>66</v>
      </c>
      <c r="C31" s="22" t="n">
        <v>1</v>
      </c>
      <c r="D31" s="22" t="n">
        <f aca="false">ROUNDUP(C31*$B$5,0)</f>
        <v>75</v>
      </c>
      <c r="E31" s="23" t="n">
        <v>0</v>
      </c>
      <c r="F31" s="21" t="n">
        <f aca="false">D31-E31</f>
        <v>75</v>
      </c>
      <c r="G31" s="24" t="n">
        <f aca="false">1.1*6.65+45/F31</f>
        <v>7.915</v>
      </c>
      <c r="H31" s="24" t="n">
        <f aca="false">G31*C31</f>
        <v>7.915</v>
      </c>
      <c r="I31" s="25" t="n">
        <f aca="false">F31*G31</f>
        <v>593.625</v>
      </c>
      <c r="J31" s="19"/>
      <c r="K31" s="19"/>
      <c r="L31" s="28" t="s">
        <v>67</v>
      </c>
      <c r="M31" s="0"/>
    </row>
    <row r="32" customFormat="false" ht="15.65" hidden="false" customHeight="true" outlineLevel="0" collapsed="false">
      <c r="A32" s="29" t="s">
        <v>68</v>
      </c>
      <c r="B32" s="29" t="s">
        <v>69</v>
      </c>
      <c r="C32" s="30" t="n">
        <v>1</v>
      </c>
      <c r="D32" s="31" t="n">
        <f aca="false">C32*$B$5</f>
        <v>75</v>
      </c>
      <c r="E32" s="32" t="n">
        <v>30</v>
      </c>
      <c r="F32" s="29" t="n">
        <f aca="false">D32-E32</f>
        <v>45</v>
      </c>
      <c r="G32" s="33" t="n">
        <v>130</v>
      </c>
      <c r="H32" s="33" t="n">
        <f aca="false">G32*C32</f>
        <v>130</v>
      </c>
      <c r="I32" s="34" t="n">
        <f aca="false">F32*G32</f>
        <v>5850</v>
      </c>
      <c r="J32" s="19" t="s">
        <v>70</v>
      </c>
      <c r="K32" s="19"/>
      <c r="L32" s="0"/>
      <c r="M32" s="0"/>
    </row>
    <row r="33" customFormat="false" ht="15.65" hidden="false" customHeight="true" outlineLevel="0" collapsed="false">
      <c r="A33" s="29" t="s">
        <v>71</v>
      </c>
      <c r="B33" s="29" t="s">
        <v>72</v>
      </c>
      <c r="C33" s="35" t="n">
        <f aca="false">90/65</f>
        <v>1.38461538461538</v>
      </c>
      <c r="D33" s="33" t="n">
        <f aca="false">ROUNDUP(C33*$B$5,0)</f>
        <v>104</v>
      </c>
      <c r="E33" s="32" t="n">
        <v>0</v>
      </c>
      <c r="F33" s="29" t="n">
        <f aca="false">D33-E33</f>
        <v>104</v>
      </c>
      <c r="G33" s="33" t="n">
        <v>13.9</v>
      </c>
      <c r="H33" s="33" t="n">
        <f aca="false">G33*C33</f>
        <v>19.2461538461538</v>
      </c>
      <c r="I33" s="34" t="n">
        <f aca="false">F33*G33</f>
        <v>1445.6</v>
      </c>
      <c r="J33" s="19"/>
      <c r="K33" s="19" t="s">
        <v>73</v>
      </c>
      <c r="L33" s="0"/>
      <c r="M33" s="0"/>
    </row>
    <row r="34" customFormat="false" ht="15.65" hidden="false" customHeight="true" outlineLevel="0" collapsed="false">
      <c r="A34" s="29" t="s">
        <v>71</v>
      </c>
      <c r="B34" s="29" t="s">
        <v>74</v>
      </c>
      <c r="C34" s="30" t="n">
        <f aca="false">10/40</f>
        <v>0.25</v>
      </c>
      <c r="D34" s="31" t="n">
        <f aca="false">ROUNDUP(C34*$B$5,0)</f>
        <v>19</v>
      </c>
      <c r="E34" s="32" t="n">
        <v>0</v>
      </c>
      <c r="F34" s="29" t="n">
        <f aca="false">D34-E34</f>
        <v>19</v>
      </c>
      <c r="G34" s="33" t="n">
        <v>10</v>
      </c>
      <c r="H34" s="33" t="n">
        <f aca="false">G34*C34</f>
        <v>2.5</v>
      </c>
      <c r="I34" s="34" t="n">
        <f aca="false">F34*G34</f>
        <v>190</v>
      </c>
      <c r="J34" s="19"/>
      <c r="K34" s="19" t="s">
        <v>75</v>
      </c>
      <c r="L34" s="0"/>
      <c r="M34" s="0"/>
    </row>
    <row r="35" customFormat="false" ht="15.65" hidden="false" customHeight="true" outlineLevel="0" collapsed="false">
      <c r="A35" s="36" t="s">
        <v>76</v>
      </c>
      <c r="B35" s="36" t="s">
        <v>77</v>
      </c>
      <c r="C35" s="37" t="s">
        <v>78</v>
      </c>
      <c r="D35" s="38" t="n">
        <v>16</v>
      </c>
      <c r="E35" s="38" t="n">
        <v>6</v>
      </c>
      <c r="F35" s="36" t="n">
        <f aca="false">D35-E35</f>
        <v>10</v>
      </c>
      <c r="G35" s="39" t="n">
        <v>35.5</v>
      </c>
      <c r="H35" s="40" t="s">
        <v>78</v>
      </c>
      <c r="I35" s="41" t="n">
        <f aca="false">F35*G35</f>
        <v>355</v>
      </c>
      <c r="J35" s="19" t="s">
        <v>79</v>
      </c>
      <c r="K35" s="19"/>
      <c r="L35" s="0"/>
      <c r="M35" s="0"/>
    </row>
    <row r="36" customFormat="false" ht="35.05" hidden="false" customHeight="false" outlineLevel="0" collapsed="false">
      <c r="A36" s="36" t="s">
        <v>80</v>
      </c>
      <c r="B36" s="42" t="s">
        <v>81</v>
      </c>
      <c r="C36" s="37" t="n">
        <v>0.125</v>
      </c>
      <c r="D36" s="38" t="n">
        <f aca="false">ROUNDUP(C36*$B$5,0)</f>
        <v>10</v>
      </c>
      <c r="E36" s="38" t="n">
        <v>0</v>
      </c>
      <c r="F36" s="36" t="n">
        <f aca="false">D36-E36</f>
        <v>10</v>
      </c>
      <c r="G36" s="39" t="n">
        <v>23.99</v>
      </c>
      <c r="H36" s="40" t="n">
        <f aca="false">G36*C36</f>
        <v>2.99875</v>
      </c>
      <c r="I36" s="41" t="n">
        <f aca="false">F36*G36</f>
        <v>239.9</v>
      </c>
      <c r="J36" s="19"/>
      <c r="K36" s="19" t="s">
        <v>82</v>
      </c>
      <c r="L36" s="0"/>
      <c r="M36" s="0"/>
    </row>
    <row r="37" customFormat="false" ht="15.65" hidden="false" customHeight="true" outlineLevel="0" collapsed="false">
      <c r="G37" s="0"/>
      <c r="H37" s="0"/>
      <c r="I37" s="2"/>
      <c r="L37" s="0"/>
      <c r="N37" s="2"/>
    </row>
    <row r="38" customFormat="false" ht="15.65" hidden="false" customHeight="true" outlineLevel="0" collapsed="false">
      <c r="A38" s="43" t="s">
        <v>83</v>
      </c>
      <c r="B38" s="43"/>
      <c r="C38" s="44"/>
      <c r="D38" s="45"/>
      <c r="E38" s="45"/>
      <c r="F38" s="45"/>
      <c r="G38" s="45"/>
      <c r="H38" s="45"/>
      <c r="I38" s="46" t="n">
        <f aca="false">SUM(I9:I22)</f>
        <v>1767.75</v>
      </c>
      <c r="J38" s="47" t="n">
        <f aca="false">SUMIF(J9:J22,"&lt;&gt;",I9:I22)</f>
        <v>202.5</v>
      </c>
      <c r="K38" s="47" t="n">
        <f aca="false">SUMIF(K9:K22,"&lt;&gt;",I9:I22)</f>
        <v>1565.25</v>
      </c>
      <c r="L38" s="47" t="n">
        <f aca="false">SUMIF(L9:L22,"&lt;&gt;",I9:I22)</f>
        <v>0</v>
      </c>
      <c r="M38" s="0"/>
    </row>
    <row r="39" customFormat="false" ht="15.65" hidden="false" customHeight="true" outlineLevel="0" collapsed="false">
      <c r="A39" s="43" t="s">
        <v>84</v>
      </c>
      <c r="B39" s="43"/>
      <c r="C39" s="44"/>
      <c r="D39" s="45"/>
      <c r="E39" s="45"/>
      <c r="F39" s="45"/>
      <c r="G39" s="45"/>
      <c r="H39" s="45"/>
      <c r="I39" s="46" t="n">
        <f aca="false">SUM(I23:I31)</f>
        <v>1154.625</v>
      </c>
      <c r="J39" s="47" t="n">
        <f aca="false">SUMIF(J23:J31,"&lt;&gt;",$I23:$I31)</f>
        <v>561</v>
      </c>
      <c r="K39" s="47" t="n">
        <f aca="false">SUMIF(K23:K31,"&lt;&gt;",$I23:$I31)</f>
        <v>0</v>
      </c>
      <c r="L39" s="47" t="n">
        <f aca="false">SUMIF(L23:L31,"&lt;&gt;",$I23:$I31)</f>
        <v>593.625</v>
      </c>
      <c r="M39" s="0"/>
    </row>
    <row r="40" customFormat="false" ht="15.65" hidden="false" customHeight="true" outlineLevel="0" collapsed="false">
      <c r="A40" s="43" t="s">
        <v>85</v>
      </c>
      <c r="B40" s="43"/>
      <c r="C40" s="44"/>
      <c r="D40" s="45"/>
      <c r="E40" s="45"/>
      <c r="F40" s="45"/>
      <c r="G40" s="45"/>
      <c r="H40" s="45"/>
      <c r="I40" s="46" t="n">
        <f aca="false">SUM(I32:I34)</f>
        <v>7485.6</v>
      </c>
      <c r="J40" s="47" t="n">
        <f aca="false">SUMIF(J32:J34,"&lt;&gt;",I32:I34)</f>
        <v>5850</v>
      </c>
      <c r="K40" s="47" t="n">
        <f aca="false">SUMIF(K32:K34,"&lt;&gt;",I32:I34)</f>
        <v>1635.6</v>
      </c>
      <c r="L40" s="47" t="n">
        <f aca="false">SUMIF(L32:L34,"&lt;&gt;",I32:I34)</f>
        <v>0</v>
      </c>
      <c r="M40" s="0"/>
    </row>
    <row r="41" customFormat="false" ht="15.65" hidden="false" customHeight="true" outlineLevel="0" collapsed="false">
      <c r="A41" s="43" t="s">
        <v>86</v>
      </c>
      <c r="B41" s="43"/>
      <c r="C41" s="44"/>
      <c r="D41" s="45"/>
      <c r="E41" s="45"/>
      <c r="F41" s="45"/>
      <c r="G41" s="45"/>
      <c r="H41" s="45"/>
      <c r="I41" s="46" t="n">
        <f aca="false">SUM(I35:I36)</f>
        <v>594.9</v>
      </c>
      <c r="J41" s="47" t="n">
        <f aca="false">SUMIF(J35:J36,"&lt;&gt;",I35:I36)</f>
        <v>355</v>
      </c>
      <c r="K41" s="47" t="n">
        <f aca="false">SUMIF(K35:K36,"&lt;&gt;",I35:I36)</f>
        <v>239.9</v>
      </c>
      <c r="L41" s="47" t="n">
        <f aca="false">SUMIF(L35:L36,"&lt;&gt;",I35:I36)</f>
        <v>0</v>
      </c>
      <c r="M41" s="0"/>
    </row>
    <row r="42" customFormat="false" ht="12.8" hidden="false" customHeight="false" outlineLevel="0" collapsed="false">
      <c r="L42" s="0"/>
    </row>
    <row r="43" customFormat="false" ht="15.65" hidden="false" customHeight="true" outlineLevel="0" collapsed="false">
      <c r="A43" s="43" t="s">
        <v>87</v>
      </c>
      <c r="B43" s="45"/>
      <c r="C43" s="44"/>
      <c r="D43" s="45"/>
      <c r="E43" s="45"/>
      <c r="F43" s="45"/>
      <c r="G43" s="45"/>
      <c r="H43" s="45"/>
      <c r="I43" s="46" t="n">
        <f aca="false">SUM(I38:I41)</f>
        <v>11002.875</v>
      </c>
      <c r="J43" s="47" t="n">
        <f aca="false">SUM(J38:J41)</f>
        <v>6968.5</v>
      </c>
      <c r="K43" s="47" t="n">
        <f aca="false">SUM(K38:K41)</f>
        <v>3440.75</v>
      </c>
      <c r="L43" s="47" t="n">
        <f aca="false">SUM(L38:L41)</f>
        <v>593.625</v>
      </c>
      <c r="M43" s="0"/>
    </row>
  </sheetData>
  <autoFilter ref="A8:L36"/>
  <mergeCells count="7">
    <mergeCell ref="A1:J1"/>
    <mergeCell ref="A2:J2"/>
    <mergeCell ref="A4:J4"/>
    <mergeCell ref="A38:B38"/>
    <mergeCell ref="A39:B39"/>
    <mergeCell ref="A40:B40"/>
    <mergeCell ref="A41:B41"/>
  </mergeCells>
  <conditionalFormatting sqref="E9:E36">
    <cfRule type="cellIs" priority="2" operator="greaterThan" aboveAverage="0" equalAverage="0" bottom="0" percent="0" rank="0" text="" dxfId="0">
      <formula>0</formula>
    </cfRule>
  </conditionalFormatting>
  <hyperlinks>
    <hyperlink ref="J9" r:id="rId1" display="https://www.multcomercial.com.br/capacitor-ceramico-disco-10kpf-50v-103-10k-10nf-0-01uf-cod-1341.html"/>
    <hyperlink ref="K10" r:id="rId2" display="https://www.baudaeletronica.com.br/capacitor-eletrolitico-1uf-50v.html"/>
    <hyperlink ref="K11" r:id="rId3" display="https://www.baudaeletronica.com.br/capacitor-eletrolitico-10uf-50v.html"/>
    <hyperlink ref="K12" r:id="rId4" display="https://www.baudaeletronica.com.br/chave-tactil-6x6x5mm-4-terminais-vermelha.html"/>
    <hyperlink ref="J13" r:id="rId5" display="https://www.multcomercial.com.br/resistor-de-filme-de-carbono-1-4-de-watt-cr25-5-de-tolerancia-0-22r-a-10m.html"/>
    <hyperlink ref="J14" r:id="rId6" display="https://www.multcomercial.com.br/resistor-de-filme-de-carbono-1-4-de-watt-cr25-5-de-tolerancia-0-22r-a-10m.html"/>
    <hyperlink ref="J15" r:id="rId7" display="https://www.multcomercial.com.br/resistor-de-filme-de-carbono-1-4-de-watt-cr25-5-de-tolerancia-0-22r-a-10m.html"/>
    <hyperlink ref="K16" r:id="rId8" display="https://www.baudaeletronica.com.br/circuito-integrado-cd4027.html"/>
    <hyperlink ref="K17" r:id="rId9" display="https://www.baudaeletronica.com.br/circuito-integrado-cd4093-porta-nand.html"/>
    <hyperlink ref="K18" r:id="rId10" display="https://www.baudaeletronica.com.br/circuito-integrado-cd4511.html"/>
    <hyperlink ref="K19" r:id="rId11" display="https://www.baudaeletronica.com.br/circuito-integrado-cd4518-contador-bcd.html"/>
    <hyperlink ref="J20" r:id="rId12" display="https://www.multcomercial.com.br/circuito-integrado-cd74hct85e-dip16-harris.html"/>
    <hyperlink ref="K21" r:id="rId13" display="https://www.baudaeletronica.com.br/circuito-integrado-lm555.html"/>
    <hyperlink ref="K22" r:id="rId14" display="https://www.baudaeletronica.com.br/display-de-7-segmentos-0-56-catodo-comum.html"/>
    <hyperlink ref="J23" r:id="rId15" display="https://www.multcomercial.com.br/transistor-bc547b-npn-to-92-fairchild-cod-loja-28.html"/>
    <hyperlink ref="J24" r:id="rId16" display="https://www.multcomercial.com.br/diodo-de-uso-geral-1n4148-100v-200ma-nxp.html"/>
    <hyperlink ref="J25" r:id="rId17" display="https://www.multcomercial.com.br/led-3mm-amarelo-difuso-l-314yd-paralight.html"/>
    <hyperlink ref="J26" r:id="rId18" display="https://www.multcomercial.com.br/rele-para-uso-geral-5vdc-10a-spdt-1-contato-reversivel-hf3fa-005-zstf.html"/>
    <hyperlink ref="J27" r:id="rId19" display="https://www.multcomercial.com.br/resistor-de-filme-de-carbono-1-4-de-watt-cr25-5-de-tolerancia-0-22r-a-10m.html"/>
    <hyperlink ref="J28" r:id="rId20" display="https://www.multcomercial.com.br/resistor-de-filme-de-carbono-1-4-de-watt-cr25-5-de-tolerancia-0-22r-a-10m.html"/>
    <hyperlink ref="J29" r:id="rId21" display="https://www.multcomercial.com.br/borne-de-uso-geral-com-2-vias-kre2-k301-500-2p-bs-passo-de-5-08mm.html"/>
    <hyperlink ref="J30" r:id="rId22" display="https://www.multcomercial.com.br/barra-de-pinos-simples-1x40-macho-bmo040-1e.html"/>
    <hyperlink ref="J32" r:id="rId23" display="https://www.multcomercial.com.br/protoboard-3220-pontos-sem-kit-de-jumpers-eic-108-165-40-1080-e-i-c.html"/>
    <hyperlink ref="K33" r:id="rId24" display="https://www.baudaeletronica.com.br/65-jumpers-para-protoboard-macho-macho.html"/>
    <hyperlink ref="K34" r:id="rId25" display="https://www.baudaeletronica.com.br/jumper-premium-40p-x-20cm-macho-femea.html"/>
    <hyperlink ref="J35" r:id="rId26" display="https://www.multcomercial.com.br/suporte-para-placa-de-circuito-impresso-sp-1-suetoku.html"/>
    <hyperlink ref="K36" r:id="rId27" display="https://www.baudaeletronica.com.br/placa-padr-o-tipo-ilha-10x20-cm.html"/>
  </hyperlinks>
  <printOptions headings="false" gridLines="false" gridLinesSet="true" horizontalCentered="true" verticalCentered="false"/>
  <pageMargins left="0.7875" right="0.7875" top="0.39375" bottom="0.39375" header="0.511805555555555" footer="0.511805555555555"/>
  <pageSetup paperSize="9" scale="76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28"/>
  <picture r:id="rId2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26"/>
    <col collapsed="false" customWidth="true" hidden="false" outlineLevel="0" max="2" min="2" style="0" width="26.39"/>
    <col collapsed="false" customWidth="true" hidden="false" outlineLevel="0" max="3" min="3" style="0" width="11.81"/>
    <col collapsed="false" customWidth="true" hidden="false" outlineLevel="0" max="4" min="4" style="0" width="17.64"/>
  </cols>
  <sheetData>
    <row r="1" customFormat="false" ht="70.85" hidden="false" customHeight="true" outlineLevel="0" collapsed="false">
      <c r="A1" s="48" t="s">
        <v>88</v>
      </c>
      <c r="B1" s="48"/>
      <c r="C1" s="48"/>
      <c r="D1" s="49"/>
      <c r="E1" s="49"/>
      <c r="F1" s="49"/>
      <c r="G1" s="49"/>
      <c r="H1" s="49"/>
      <c r="I1" s="49"/>
      <c r="J1" s="49"/>
    </row>
    <row r="2" customFormat="false" ht="15" hidden="false" customHeight="false" outlineLevel="0" collapsed="false">
      <c r="A2" s="5"/>
      <c r="B2" s="6"/>
      <c r="C2" s="7"/>
    </row>
    <row r="3" customFormat="false" ht="15" hidden="false" customHeight="false" outlineLevel="0" collapsed="false">
      <c r="A3" s="5" t="s">
        <v>89</v>
      </c>
      <c r="B3" s="6" t="n">
        <v>75</v>
      </c>
      <c r="C3" s="7"/>
    </row>
    <row r="4" customFormat="false" ht="15" hidden="false" customHeight="false" outlineLevel="0" collapsed="false">
      <c r="A4" s="8"/>
      <c r="B4" s="8"/>
      <c r="C4" s="7"/>
    </row>
    <row r="5" customFormat="false" ht="21.3" hidden="false" customHeight="true" outlineLevel="0" collapsed="false">
      <c r="A5" s="50" t="s">
        <v>4</v>
      </c>
      <c r="B5" s="50" t="s">
        <v>5</v>
      </c>
      <c r="C5" s="51" t="s">
        <v>6</v>
      </c>
    </row>
    <row r="6" customFormat="false" ht="21.3" hidden="false" customHeight="true" outlineLevel="0" collapsed="false">
      <c r="A6" s="52" t="s">
        <v>16</v>
      </c>
      <c r="B6" s="52" t="s">
        <v>17</v>
      </c>
      <c r="C6" s="53" t="n">
        <v>8</v>
      </c>
    </row>
    <row r="7" customFormat="false" ht="21.3" hidden="false" customHeight="true" outlineLevel="0" collapsed="false">
      <c r="A7" s="52" t="s">
        <v>19</v>
      </c>
      <c r="B7" s="52" t="s">
        <v>20</v>
      </c>
      <c r="C7" s="53" t="n">
        <v>2</v>
      </c>
    </row>
    <row r="8" customFormat="false" ht="21.3" hidden="false" customHeight="true" outlineLevel="0" collapsed="false">
      <c r="A8" s="52" t="s">
        <v>19</v>
      </c>
      <c r="B8" s="52" t="s">
        <v>22</v>
      </c>
      <c r="C8" s="53" t="n">
        <v>1</v>
      </c>
    </row>
    <row r="9" customFormat="false" ht="21.3" hidden="false" customHeight="true" outlineLevel="0" collapsed="false">
      <c r="A9" s="52" t="s">
        <v>24</v>
      </c>
      <c r="B9" s="52" t="s">
        <v>25</v>
      </c>
      <c r="C9" s="53" t="n">
        <v>1</v>
      </c>
    </row>
    <row r="10" customFormat="false" ht="21.3" hidden="false" customHeight="true" outlineLevel="0" collapsed="false">
      <c r="A10" s="52" t="s">
        <v>27</v>
      </c>
      <c r="B10" s="54" t="s">
        <v>28</v>
      </c>
      <c r="C10" s="53" t="n">
        <v>14</v>
      </c>
    </row>
    <row r="11" customFormat="false" ht="21.3" hidden="false" customHeight="true" outlineLevel="0" collapsed="false">
      <c r="A11" s="52" t="s">
        <v>27</v>
      </c>
      <c r="B11" s="52" t="s">
        <v>30</v>
      </c>
      <c r="C11" s="53" t="n">
        <v>2</v>
      </c>
    </row>
    <row r="12" customFormat="false" ht="21.3" hidden="false" customHeight="true" outlineLevel="0" collapsed="false">
      <c r="A12" s="52" t="s">
        <v>27</v>
      </c>
      <c r="B12" s="52" t="s">
        <v>31</v>
      </c>
      <c r="C12" s="53" t="n">
        <v>2</v>
      </c>
    </row>
    <row r="13" customFormat="false" ht="21.3" hidden="false" customHeight="true" outlineLevel="0" collapsed="false">
      <c r="A13" s="52" t="s">
        <v>32</v>
      </c>
      <c r="B13" s="54" t="n">
        <v>4027</v>
      </c>
      <c r="C13" s="53" t="n">
        <v>1</v>
      </c>
    </row>
    <row r="14" customFormat="false" ht="21.3" hidden="false" customHeight="true" outlineLevel="0" collapsed="false">
      <c r="A14" s="52" t="s">
        <v>32</v>
      </c>
      <c r="B14" s="52" t="s">
        <v>34</v>
      </c>
      <c r="C14" s="53" t="n">
        <v>1</v>
      </c>
    </row>
    <row r="15" customFormat="false" ht="21.3" hidden="false" customHeight="true" outlineLevel="0" collapsed="false">
      <c r="A15" s="52" t="s">
        <v>32</v>
      </c>
      <c r="B15" s="54" t="n">
        <v>4511</v>
      </c>
      <c r="C15" s="53" t="n">
        <v>2</v>
      </c>
    </row>
    <row r="16" customFormat="false" ht="21.3" hidden="false" customHeight="true" outlineLevel="0" collapsed="false">
      <c r="A16" s="52" t="s">
        <v>32</v>
      </c>
      <c r="B16" s="54" t="n">
        <v>4518</v>
      </c>
      <c r="C16" s="53" t="n">
        <v>1</v>
      </c>
    </row>
    <row r="17" customFormat="false" ht="21.3" hidden="false" customHeight="true" outlineLevel="0" collapsed="false">
      <c r="A17" s="52" t="s">
        <v>32</v>
      </c>
      <c r="B17" s="54" t="s">
        <v>38</v>
      </c>
      <c r="C17" s="53" t="n">
        <v>1</v>
      </c>
    </row>
    <row r="18" customFormat="false" ht="21.3" hidden="false" customHeight="true" outlineLevel="0" collapsed="false">
      <c r="A18" s="52" t="s">
        <v>32</v>
      </c>
      <c r="B18" s="54" t="s">
        <v>40</v>
      </c>
      <c r="C18" s="53" t="n">
        <v>1</v>
      </c>
    </row>
    <row r="19" customFormat="false" ht="21.3" hidden="false" customHeight="true" outlineLevel="0" collapsed="false">
      <c r="A19" s="52" t="s">
        <v>42</v>
      </c>
      <c r="B19" s="52" t="s">
        <v>43</v>
      </c>
      <c r="C19" s="53" t="n">
        <v>2</v>
      </c>
    </row>
    <row r="20" customFormat="false" ht="21.3" hidden="false" customHeight="true" outlineLevel="0" collapsed="false">
      <c r="A20" s="55" t="s">
        <v>68</v>
      </c>
      <c r="B20" s="55" t="s">
        <v>69</v>
      </c>
      <c r="C20" s="56" t="n">
        <v>1</v>
      </c>
    </row>
    <row r="21" customFormat="false" ht="21.3" hidden="false" customHeight="true" outlineLevel="0" collapsed="false">
      <c r="A21" s="55" t="s">
        <v>71</v>
      </c>
      <c r="B21" s="55" t="s">
        <v>90</v>
      </c>
      <c r="C21" s="57" t="n">
        <v>90</v>
      </c>
    </row>
    <row r="22" customFormat="false" ht="21.3" hidden="false" customHeight="true" outlineLevel="0" collapsed="false">
      <c r="A22" s="55" t="s">
        <v>71</v>
      </c>
      <c r="B22" s="55" t="s">
        <v>91</v>
      </c>
      <c r="C22" s="56" t="n">
        <v>10</v>
      </c>
    </row>
  </sheetData>
  <mergeCells count="1">
    <mergeCell ref="A1:C1"/>
  </mergeCells>
  <printOptions headings="false" gridLines="false" gridLinesSet="true" horizontalCentered="true" verticalCentered="false"/>
  <pageMargins left="0.7875" right="0.7875" top="0.39375" bottom="0.39375" header="0.511805555555555" footer="0.511805555555555"/>
  <pageSetup paperSize="9" scale="76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31.26"/>
    <col collapsed="false" customWidth="true" hidden="false" outlineLevel="0" max="3" min="3" style="0" width="7.78"/>
    <col collapsed="false" customWidth="true" hidden="false" outlineLevel="0" max="4" min="4" style="0" width="18.76"/>
    <col collapsed="false" customWidth="true" hidden="false" outlineLevel="0" max="5" min="5" style="0" width="11.81"/>
    <col collapsed="false" customWidth="true" hidden="false" outlineLevel="0" max="6" min="6" style="0" width="7.65"/>
    <col collapsed="false" customWidth="true" hidden="false" outlineLevel="0" max="7" min="7" style="0" width="15.1"/>
  </cols>
  <sheetData>
    <row r="1" customFormat="false" ht="70.85" hidden="false" customHeight="true" outlineLevel="0" collapsed="false">
      <c r="A1" s="48" t="s">
        <v>92</v>
      </c>
      <c r="B1" s="48"/>
      <c r="C1" s="48"/>
      <c r="D1" s="48"/>
      <c r="E1" s="48"/>
      <c r="F1" s="48"/>
      <c r="G1" s="48"/>
      <c r="H1" s="49"/>
      <c r="I1" s="49"/>
      <c r="J1" s="49"/>
      <c r="K1" s="49"/>
      <c r="L1" s="49"/>
    </row>
    <row r="2" customFormat="false" ht="15" hidden="false" customHeight="false" outlineLevel="0" collapsed="false">
      <c r="B2" s="5"/>
      <c r="C2" s="6"/>
      <c r="D2" s="6"/>
      <c r="E2" s="7"/>
    </row>
    <row r="3" customFormat="false" ht="21.3" hidden="false" customHeight="true" outlineLevel="0" collapsed="false">
      <c r="B3" s="50" t="s">
        <v>4</v>
      </c>
      <c r="C3" s="58" t="s">
        <v>5</v>
      </c>
      <c r="D3" s="58"/>
      <c r="E3" s="51" t="s">
        <v>6</v>
      </c>
    </row>
    <row r="4" customFormat="false" ht="21.3" hidden="false" customHeight="true" outlineLevel="0" collapsed="false">
      <c r="B4" s="52" t="s">
        <v>16</v>
      </c>
      <c r="C4" s="54" t="s">
        <v>17</v>
      </c>
      <c r="D4" s="54"/>
      <c r="E4" s="53" t="n">
        <v>8</v>
      </c>
    </row>
    <row r="5" customFormat="false" ht="21.3" hidden="false" customHeight="true" outlineLevel="0" collapsed="false">
      <c r="B5" s="52" t="s">
        <v>19</v>
      </c>
      <c r="C5" s="54" t="s">
        <v>20</v>
      </c>
      <c r="D5" s="54"/>
      <c r="E5" s="53" t="n">
        <v>2</v>
      </c>
    </row>
    <row r="6" customFormat="false" ht="21.3" hidden="false" customHeight="true" outlineLevel="0" collapsed="false">
      <c r="B6" s="52" t="s">
        <v>19</v>
      </c>
      <c r="C6" s="54" t="s">
        <v>22</v>
      </c>
      <c r="D6" s="54"/>
      <c r="E6" s="53" t="n">
        <v>1</v>
      </c>
    </row>
    <row r="7" customFormat="false" ht="21.3" hidden="false" customHeight="true" outlineLevel="0" collapsed="false">
      <c r="B7" s="52" t="s">
        <v>24</v>
      </c>
      <c r="C7" s="54" t="s">
        <v>25</v>
      </c>
      <c r="D7" s="54"/>
      <c r="E7" s="53" t="n">
        <v>1</v>
      </c>
    </row>
    <row r="8" customFormat="false" ht="21.3" hidden="false" customHeight="true" outlineLevel="0" collapsed="false">
      <c r="B8" s="52" t="s">
        <v>27</v>
      </c>
      <c r="C8" s="54" t="s">
        <v>28</v>
      </c>
      <c r="D8" s="54"/>
      <c r="E8" s="53" t="n">
        <v>14</v>
      </c>
    </row>
    <row r="9" customFormat="false" ht="21.3" hidden="false" customHeight="true" outlineLevel="0" collapsed="false">
      <c r="B9" s="52" t="s">
        <v>27</v>
      </c>
      <c r="C9" s="54" t="s">
        <v>30</v>
      </c>
      <c r="D9" s="54"/>
      <c r="E9" s="53" t="n">
        <v>2</v>
      </c>
    </row>
    <row r="10" customFormat="false" ht="21.3" hidden="false" customHeight="true" outlineLevel="0" collapsed="false">
      <c r="B10" s="52" t="s">
        <v>27</v>
      </c>
      <c r="C10" s="54" t="s">
        <v>31</v>
      </c>
      <c r="D10" s="54"/>
      <c r="E10" s="53" t="n">
        <v>2</v>
      </c>
    </row>
    <row r="11" customFormat="false" ht="21.3" hidden="false" customHeight="true" outlineLevel="0" collapsed="false">
      <c r="B11" s="52" t="s">
        <v>32</v>
      </c>
      <c r="C11" s="54" t="n">
        <v>4027</v>
      </c>
      <c r="D11" s="54"/>
      <c r="E11" s="53" t="n">
        <v>1</v>
      </c>
    </row>
    <row r="12" customFormat="false" ht="21.3" hidden="false" customHeight="true" outlineLevel="0" collapsed="false">
      <c r="B12" s="52" t="s">
        <v>32</v>
      </c>
      <c r="C12" s="54" t="s">
        <v>34</v>
      </c>
      <c r="D12" s="54"/>
      <c r="E12" s="53" t="n">
        <v>1</v>
      </c>
    </row>
    <row r="13" customFormat="false" ht="21.3" hidden="false" customHeight="true" outlineLevel="0" collapsed="false">
      <c r="B13" s="52" t="s">
        <v>32</v>
      </c>
      <c r="C13" s="54" t="n">
        <v>4511</v>
      </c>
      <c r="D13" s="54"/>
      <c r="E13" s="53" t="n">
        <v>2</v>
      </c>
    </row>
    <row r="14" customFormat="false" ht="21.3" hidden="false" customHeight="true" outlineLevel="0" collapsed="false">
      <c r="B14" s="52" t="s">
        <v>32</v>
      </c>
      <c r="C14" s="54" t="n">
        <v>4518</v>
      </c>
      <c r="D14" s="54"/>
      <c r="E14" s="53" t="n">
        <v>1</v>
      </c>
    </row>
    <row r="15" customFormat="false" ht="21.3" hidden="false" customHeight="true" outlineLevel="0" collapsed="false">
      <c r="B15" s="52" t="s">
        <v>32</v>
      </c>
      <c r="C15" s="54" t="s">
        <v>38</v>
      </c>
      <c r="D15" s="54"/>
      <c r="E15" s="53" t="n">
        <v>1</v>
      </c>
    </row>
    <row r="16" customFormat="false" ht="21.3" hidden="false" customHeight="true" outlineLevel="0" collapsed="false">
      <c r="B16" s="52" t="s">
        <v>32</v>
      </c>
      <c r="C16" s="54" t="s">
        <v>40</v>
      </c>
      <c r="D16" s="54"/>
      <c r="E16" s="53" t="n">
        <v>1</v>
      </c>
    </row>
    <row r="17" customFormat="false" ht="21.3" hidden="false" customHeight="true" outlineLevel="0" collapsed="false">
      <c r="B17" s="52" t="s">
        <v>42</v>
      </c>
      <c r="C17" s="54" t="s">
        <v>43</v>
      </c>
      <c r="D17" s="54"/>
      <c r="E17" s="53" t="n">
        <v>2</v>
      </c>
    </row>
    <row r="18" customFormat="false" ht="21.3" hidden="false" customHeight="true" outlineLevel="0" collapsed="false">
      <c r="B18" s="55" t="s">
        <v>68</v>
      </c>
      <c r="C18" s="59" t="s">
        <v>69</v>
      </c>
      <c r="D18" s="59"/>
      <c r="E18" s="56" t="n">
        <v>1</v>
      </c>
    </row>
    <row r="19" customFormat="false" ht="21.3" hidden="false" customHeight="true" outlineLevel="0" collapsed="false">
      <c r="B19" s="55" t="s">
        <v>71</v>
      </c>
      <c r="C19" s="59" t="s">
        <v>90</v>
      </c>
      <c r="D19" s="59"/>
      <c r="E19" s="57" t="n">
        <v>90</v>
      </c>
    </row>
    <row r="20" customFormat="false" ht="21.3" hidden="false" customHeight="true" outlineLevel="0" collapsed="false">
      <c r="B20" s="55" t="s">
        <v>71</v>
      </c>
      <c r="C20" s="59" t="s">
        <v>91</v>
      </c>
      <c r="D20" s="59"/>
      <c r="E20" s="56" t="n">
        <v>10</v>
      </c>
    </row>
    <row r="21" customFormat="false" ht="28.35" hidden="false" customHeight="true" outlineLevel="0" collapsed="false"/>
    <row r="22" customFormat="false" ht="40.25" hidden="false" customHeight="true" outlineLevel="0" collapsed="false">
      <c r="A22" s="5" t="s">
        <v>93</v>
      </c>
      <c r="B22" s="5"/>
      <c r="C22" s="5"/>
      <c r="D22" s="5"/>
      <c r="E22" s="5"/>
      <c r="F22" s="5"/>
    </row>
    <row r="23" customFormat="false" ht="28.35" hidden="false" customHeight="true" outlineLevel="0" collapsed="false"/>
    <row r="24" customFormat="false" ht="27.6" hidden="false" customHeight="true" outlineLevel="0" collapsed="false">
      <c r="A24" s="5" t="s">
        <v>94</v>
      </c>
      <c r="B24" s="5"/>
      <c r="D24" s="5" t="s">
        <v>95</v>
      </c>
      <c r="E24" s="5"/>
      <c r="G24" s="5" t="s">
        <v>96</v>
      </c>
    </row>
    <row r="25" customFormat="false" ht="21.25" hidden="false" customHeight="true" outlineLevel="0" collapsed="false">
      <c r="A25" s="60"/>
      <c r="B25" s="60"/>
      <c r="D25" s="60"/>
      <c r="E25" s="60"/>
      <c r="G25" s="60"/>
    </row>
    <row r="26" customFormat="false" ht="28.35" hidden="false" customHeight="true" outlineLevel="0" collapsed="false"/>
    <row r="27" customFormat="false" ht="27.6" hidden="false" customHeight="true" outlineLevel="0" collapsed="false">
      <c r="A27" s="5" t="s">
        <v>97</v>
      </c>
      <c r="B27" s="5"/>
      <c r="D27" s="5" t="s">
        <v>98</v>
      </c>
      <c r="E27" s="5"/>
      <c r="G27" s="5" t="s">
        <v>99</v>
      </c>
    </row>
    <row r="28" customFormat="false" ht="21.25" hidden="false" customHeight="true" outlineLevel="0" collapsed="false">
      <c r="A28" s="60"/>
      <c r="B28" s="60"/>
      <c r="D28" s="60"/>
      <c r="E28" s="60"/>
      <c r="G28" s="60"/>
    </row>
  </sheetData>
  <mergeCells count="28">
    <mergeCell ref="A1:G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2:F22"/>
    <mergeCell ref="A24:B24"/>
    <mergeCell ref="D24:E24"/>
    <mergeCell ref="A25:B25"/>
    <mergeCell ref="D25:E25"/>
    <mergeCell ref="A27:B27"/>
    <mergeCell ref="D27:E27"/>
    <mergeCell ref="A28:B28"/>
    <mergeCell ref="D28:E28"/>
  </mergeCells>
  <printOptions headings="false" gridLines="false" gridLinesSet="true" horizontalCentered="true" verticalCentered="false"/>
  <pageMargins left="0.7875" right="0.7875" top="0.39375" bottom="0.39375" header="0.511805555555555" footer="0.511805555555555"/>
  <pageSetup paperSize="9" scale="76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2021-01-28T17:29:47Z</dcterms:created>
  <dc:creator>mpt </dc:creator>
  <dc:description/>
  <dc:language>pt-BR</dc:language>
  <cp:lastModifiedBy>mpt </cp:lastModifiedBy>
  <dcterms:modified xsi:type="dcterms:W3CDTF">2022-04-26T18:11:53Z</dcterms:modified>
  <cp:revision>129</cp:revision>
  <dc:subject/>
  <dc:title/>
</cp:coreProperties>
</file>