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dc43e65bbe524/Documentos/"/>
    </mc:Choice>
  </mc:AlternateContent>
  <xr:revisionPtr revIDLastSave="5" documentId="8_{DB9B4206-2467-4D43-B9A7-7F577078DEBE}" xr6:coauthVersionLast="37" xr6:coauthVersionMax="37" xr10:uidLastSave="{D8E63497-7988-48AD-9C5B-651904F133ED}"/>
  <bookViews>
    <workbookView xWindow="0" yWindow="0" windowWidth="20490" windowHeight="8130" activeTab="1" xr2:uid="{00000000-000D-0000-FFFF-FFFF00000000}"/>
  </bookViews>
  <sheets>
    <sheet name="Cafe Estadistica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</sheets>
  <definedNames>
    <definedName name="_xlchart.v1.0" hidden="1">'Cafe Estadistica'!$D$2:$D$21</definedName>
    <definedName name="_xlchart.v1.1" hidden="1">Hoja3!$A$1:$A$50</definedName>
    <definedName name="_xlchart.v1.2" hidden="1">Hoja4!$F$1:$F$50</definedName>
    <definedName name="_xlchart.v1.3" hidden="1">Hoja5!$A$1:$A$30</definedName>
    <definedName name="_xlchart.v1.4" hidden="1">Hoja5!$A$1:$A$30</definedName>
  </definedNames>
  <calcPr calcId="179021"/>
</workbook>
</file>

<file path=xl/calcChain.xml><?xml version="1.0" encoding="utf-8"?>
<calcChain xmlns="http://schemas.openxmlformats.org/spreadsheetml/2006/main">
  <c r="E11" i="6" l="1"/>
  <c r="E12" i="6"/>
  <c r="E10" i="6"/>
  <c r="E9" i="6"/>
  <c r="E8" i="6"/>
  <c r="E7" i="6"/>
  <c r="E6" i="6"/>
  <c r="E5" i="6"/>
  <c r="E4" i="6"/>
  <c r="E3" i="6"/>
  <c r="E2" i="6"/>
  <c r="H5" i="5"/>
  <c r="H4" i="5"/>
  <c r="C17" i="4"/>
  <c r="C15" i="4"/>
  <c r="D3" i="4"/>
  <c r="D2" i="4"/>
  <c r="D11" i="4" s="1"/>
  <c r="H4" i="4" l="1"/>
  <c r="D8" i="4"/>
  <c r="C11" i="4"/>
  <c r="H7" i="4"/>
  <c r="C8" i="4"/>
  <c r="H10" i="1"/>
  <c r="H12" i="1" s="1"/>
  <c r="H4" i="1"/>
  <c r="H7" i="1" l="1"/>
  <c r="H9" i="1" l="1"/>
  <c r="H8" i="1"/>
  <c r="H11" i="1"/>
  <c r="H6" i="1"/>
  <c r="H5" i="1"/>
  <c r="H3" i="1"/>
  <c r="H2" i="1"/>
</calcChain>
</file>

<file path=xl/sharedStrings.xml><?xml version="1.0" encoding="utf-8"?>
<sst xmlns="http://schemas.openxmlformats.org/spreadsheetml/2006/main" count="124" uniqueCount="70">
  <si>
    <t>Precio</t>
  </si>
  <si>
    <t>Marca</t>
  </si>
  <si>
    <t>NUMERO</t>
  </si>
  <si>
    <t>PROMEDIO</t>
  </si>
  <si>
    <t>DESVIACION</t>
  </si>
  <si>
    <t>VARIANZA</t>
  </si>
  <si>
    <t>MINIMO</t>
  </si>
  <si>
    <t>MAXIMO</t>
  </si>
  <si>
    <t>CUARTIL 1</t>
  </si>
  <si>
    <t>CAURTIL 3</t>
  </si>
  <si>
    <t>MEDIA</t>
  </si>
  <si>
    <t>MODA</t>
  </si>
  <si>
    <t>Tienda</t>
  </si>
  <si>
    <t>Poker</t>
  </si>
  <si>
    <t>RANGO</t>
  </si>
  <si>
    <t>Presentación</t>
  </si>
  <si>
    <t>Numero</t>
  </si>
  <si>
    <t>Esmeralda</t>
  </si>
  <si>
    <t>D1 Esmeralda</t>
  </si>
  <si>
    <t>N° DATOS</t>
  </si>
  <si>
    <t>EL precio promedio de la cerveza poker en lata en el barrio La esmeralda es de $2.733</t>
  </si>
  <si>
    <t>COE VARIACIÓN</t>
  </si>
  <si>
    <t>Esmeralda Cra18 #7-2 tienda lucy</t>
  </si>
  <si>
    <t>Esmeralda Cra18 #7B-31 tienda la esmeralda</t>
  </si>
  <si>
    <t>Esmeralda Cll7#19-54 mopri's</t>
  </si>
  <si>
    <t>Esmeralda Cra20#8B-11 licores Malibu</t>
  </si>
  <si>
    <t>Esmeralda Cra20#8A-11 Resto-bar stop 20</t>
  </si>
  <si>
    <t>Esmeralda Cra20#8-34 Licores la 20</t>
  </si>
  <si>
    <t>Esmeralda Cll7#22A-5 Super Tienda San Diego Obando</t>
  </si>
  <si>
    <t>EsmeraldaCra22A#7-8 Merca Facíl</t>
  </si>
  <si>
    <t>Esmeralda Cra19#5-18 Granero Surti Facíl</t>
  </si>
  <si>
    <t>Esmeralda Cll4#17-42 Granero MercaGoméz</t>
  </si>
  <si>
    <t xml:space="preserve">Esmeralda Cra18#6A-05 Mercahorro </t>
  </si>
  <si>
    <t>Lata 330cm3</t>
  </si>
  <si>
    <t>regla empirica</t>
  </si>
  <si>
    <t>simetricos</t>
  </si>
  <si>
    <t xml:space="preserve">promedio = a la media </t>
  </si>
  <si>
    <t>muestra +-26 aproxima 95% datos</t>
  </si>
  <si>
    <t>muestra +- 36 aproxim 99.9 %</t>
  </si>
  <si>
    <t xml:space="preserve">media= </t>
  </si>
  <si>
    <t>varianza</t>
  </si>
  <si>
    <t>2500+ 2500 = 27500</t>
  </si>
  <si>
    <t>media +- 6 aproximo 68% datos</t>
  </si>
  <si>
    <t>N</t>
  </si>
  <si>
    <t>DESVEST</t>
  </si>
  <si>
    <t>PROPORCION (PORCENTAJE)</t>
  </si>
  <si>
    <t>LIMITE SUPERIO</t>
  </si>
  <si>
    <t>LIMITE INFERIOR</t>
  </si>
  <si>
    <t>10,28+ 2,02</t>
  </si>
  <si>
    <t>10,28-2,02</t>
  </si>
  <si>
    <t>LIMITE INFE</t>
  </si>
  <si>
    <t>LIMITE SUPERIR</t>
  </si>
  <si>
    <t xml:space="preserve">PRIMER ES EL </t>
  </si>
  <si>
    <t>LAS EGUNDA ES CON 2</t>
  </si>
  <si>
    <t>LIMITE INFER</t>
  </si>
  <si>
    <t>LIMITE SUPERIOR</t>
  </si>
  <si>
    <t>99,9%LA  TERFER</t>
  </si>
  <si>
    <t>Regla CHEBYSHEV</t>
  </si>
  <si>
    <t>M+-DESVIACION ESTANDAR(G)</t>
  </si>
  <si>
    <t>M+-D2G</t>
  </si>
  <si>
    <t>AL MENOS EL 75%</t>
  </si>
  <si>
    <t>M+-D3G</t>
  </si>
  <si>
    <t>AL MENOS EL 88,89%</t>
  </si>
  <si>
    <t>NO ES CONCLUYENTE</t>
  </si>
  <si>
    <t>MEDIANA</t>
  </si>
  <si>
    <t>CAURTIL 2</t>
  </si>
  <si>
    <t>LIMITE INF</t>
  </si>
  <si>
    <t>LIMITE SUO</t>
  </si>
  <si>
    <t>2LIMIT INF</t>
  </si>
  <si>
    <t>2LIMITE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</si>
</sst>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7" formatCode="&quot;$&quot;\ #,##0.00000;[Red]\-&quot;$&quot;\ #,##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6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 wrapText="1"/>
    </xf>
    <xf numFmtId="0" fontId="18" fillId="33" borderId="1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/>
    <xf numFmtId="6" fontId="19" fillId="0" borderId="10" xfId="0" applyNumberFormat="1" applyFont="1" applyBorder="1"/>
    <xf numFmtId="167" fontId="19" fillId="0" borderId="10" xfId="0" applyNumberFormat="1" applyFont="1" applyBorder="1"/>
    <xf numFmtId="0" fontId="0" fillId="34" borderId="10" xfId="0" applyFill="1" applyBorder="1"/>
    <xf numFmtId="9" fontId="0" fillId="34" borderId="10" xfId="0" applyNumberFormat="1" applyFill="1" applyBorder="1"/>
    <xf numFmtId="0" fontId="0" fillId="34" borderId="11" xfId="0" applyFill="1" applyBorder="1"/>
    <xf numFmtId="0" fontId="0" fillId="33" borderId="10" xfId="0" applyFill="1" applyBorder="1"/>
    <xf numFmtId="9" fontId="0" fillId="33" borderId="10" xfId="0" applyNumberFormat="1" applyFill="1" applyBorder="1"/>
    <xf numFmtId="0" fontId="0" fillId="35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POKER 330CM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rgbClr val="FF0000"/>
              </a:solidFill>
              <a:latin typeface="Calibri" panose="020F0502020204030204"/>
            </a:rPr>
            <a:t>POKER 330CM</a:t>
          </a:r>
        </a:p>
      </cx:txPr>
    </cx:title>
    <cx:plotArea>
      <cx:plotAreaRegion>
        <cx:series layoutId="boxWhisker" uniqueId="{C019AA40-65CA-460D-B543-11B53CC19B96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spPr>
    <a:ln>
      <a:solidFill>
        <a:srgbClr val="FFC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E81EE7B0-0DDD-4F0C-A348-B1EB2974093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E73A59E0-11AF-496C-9FC6-D3AED06601F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SUCURSAL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SUCURSAL</a:t>
          </a:r>
        </a:p>
      </cx:txPr>
    </cx:title>
    <cx:plotArea>
      <cx:plotAreaRegion>
        <cx:series layoutId="boxWhisker" uniqueId="{2C4B2B5D-B07D-4AEB-9EF1-73FA7CB46B94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80117</xdr:colOff>
      <xdr:row>0</xdr:row>
      <xdr:rowOff>35608</xdr:rowOff>
    </xdr:from>
    <xdr:to>
      <xdr:col>14</xdr:col>
      <xdr:colOff>8901</xdr:colOff>
      <xdr:row>5</xdr:row>
      <xdr:rowOff>160234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D6ED8C-BD78-4646-B1CC-02C2090EF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285" y="35608"/>
          <a:ext cx="2225467" cy="1922804"/>
        </a:xfrm>
        <a:prstGeom prst="rect">
          <a:avLst/>
        </a:prstGeom>
      </xdr:spPr>
    </xdr:pic>
    <xdr:clientData/>
  </xdr:twoCellAnchor>
  <xdr:twoCellAnchor editAs="oneCell">
    <xdr:from>
      <xdr:col>8</xdr:col>
      <xdr:colOff>549157</xdr:colOff>
      <xdr:row>0</xdr:row>
      <xdr:rowOff>53412</xdr:rowOff>
    </xdr:from>
    <xdr:to>
      <xdr:col>10</xdr:col>
      <xdr:colOff>471799</xdr:colOff>
      <xdr:row>5</xdr:row>
      <xdr:rowOff>193586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D3B082C-3BE3-4644-B105-FDB47BDF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3643" y="53412"/>
          <a:ext cx="1453764" cy="1938352"/>
        </a:xfrm>
        <a:prstGeom prst="rect">
          <a:avLst/>
        </a:prstGeom>
      </xdr:spPr>
    </xdr:pic>
    <xdr:clientData/>
  </xdr:twoCellAnchor>
  <xdr:twoCellAnchor editAs="oneCell">
    <xdr:from>
      <xdr:col>6</xdr:col>
      <xdr:colOff>385094</xdr:colOff>
      <xdr:row>17</xdr:row>
      <xdr:rowOff>62312</xdr:rowOff>
    </xdr:from>
    <xdr:to>
      <xdr:col>8</xdr:col>
      <xdr:colOff>498505</xdr:colOff>
      <xdr:row>28</xdr:row>
      <xdr:rowOff>127475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531AA6F-5846-4C31-9FF5-52E204FE6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463" y="5252102"/>
          <a:ext cx="1884883" cy="2513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314325</xdr:colOff>
      <xdr:row>23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0F7ED31-85B8-41AA-BEDF-ECFFE82416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0220325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31</xdr:row>
      <xdr:rowOff>28575</xdr:rowOff>
    </xdr:from>
    <xdr:to>
      <xdr:col>11</xdr:col>
      <xdr:colOff>180975</xdr:colOff>
      <xdr:row>45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A623E87-DF90-4D67-B88B-C3E7736F13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5934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47</xdr:row>
      <xdr:rowOff>47625</xdr:rowOff>
    </xdr:from>
    <xdr:to>
      <xdr:col>11</xdr:col>
      <xdr:colOff>381000</xdr:colOff>
      <xdr:row>61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CF35CA9-E8C3-4982-ACF1-D9874C6AE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9275" y="9001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11</xdr:row>
      <xdr:rowOff>28575</xdr:rowOff>
    </xdr:from>
    <xdr:to>
      <xdr:col>11</xdr:col>
      <xdr:colOff>152400</xdr:colOff>
      <xdr:row>25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D58AB09-A0BA-4332-986D-02DBA3CEF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2124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opLeftCell="A2" zoomScale="107" workbookViewId="0">
      <selection activeCell="H1" sqref="H1:H12"/>
    </sheetView>
  </sheetViews>
  <sheetFormatPr baseColWidth="10" defaultRowHeight="15" x14ac:dyDescent="0.25"/>
  <cols>
    <col min="2" max="2" width="17.85546875" bestFit="1" customWidth="1"/>
    <col min="3" max="3" width="26.85546875" style="5" customWidth="1"/>
    <col min="7" max="7" width="15.140625" customWidth="1"/>
  </cols>
  <sheetData>
    <row r="1" spans="1:10" ht="21" x14ac:dyDescent="0.35">
      <c r="A1" s="4" t="s">
        <v>16</v>
      </c>
      <c r="B1" s="4" t="s">
        <v>15</v>
      </c>
      <c r="C1" s="6" t="s">
        <v>12</v>
      </c>
      <c r="D1" s="4" t="s">
        <v>0</v>
      </c>
      <c r="E1" s="4" t="s">
        <v>1</v>
      </c>
      <c r="G1" s="2" t="s">
        <v>19</v>
      </c>
      <c r="H1" s="7">
        <v>20</v>
      </c>
    </row>
    <row r="2" spans="1:10" ht="30" x14ac:dyDescent="0.25">
      <c r="A2">
        <v>1</v>
      </c>
      <c r="B2" t="s">
        <v>33</v>
      </c>
      <c r="C2" s="5" t="s">
        <v>22</v>
      </c>
      <c r="D2" s="1">
        <v>2500</v>
      </c>
      <c r="E2" t="s">
        <v>13</v>
      </c>
      <c r="G2" s="2" t="s">
        <v>3</v>
      </c>
      <c r="H2" s="8">
        <f>AVERAGE(D2:D21)</f>
        <v>2732.5</v>
      </c>
    </row>
    <row r="3" spans="1:10" ht="30" x14ac:dyDescent="0.25">
      <c r="A3">
        <v>2</v>
      </c>
      <c r="B3" t="s">
        <v>33</v>
      </c>
      <c r="C3" s="5" t="s">
        <v>27</v>
      </c>
      <c r="D3" s="1">
        <v>4000</v>
      </c>
      <c r="E3" t="s">
        <v>13</v>
      </c>
      <c r="G3" s="2" t="s">
        <v>4</v>
      </c>
      <c r="H3" s="7">
        <f>_xlfn.STDEV.S(D2:D21)</f>
        <v>378.45774289594704</v>
      </c>
    </row>
    <row r="4" spans="1:10" ht="30" x14ac:dyDescent="0.25">
      <c r="A4">
        <v>3</v>
      </c>
      <c r="B4" t="s">
        <v>33</v>
      </c>
      <c r="C4" s="5" t="s">
        <v>26</v>
      </c>
      <c r="D4" s="1">
        <v>2300</v>
      </c>
      <c r="E4" t="s">
        <v>13</v>
      </c>
      <c r="G4" s="2" t="s">
        <v>5</v>
      </c>
      <c r="H4" s="7">
        <f>_xlfn.VAR.P(D2:D21)</f>
        <v>136068.75</v>
      </c>
    </row>
    <row r="5" spans="1:10" ht="30" x14ac:dyDescent="0.25">
      <c r="A5">
        <v>4</v>
      </c>
      <c r="B5" t="s">
        <v>33</v>
      </c>
      <c r="C5" s="5" t="s">
        <v>28</v>
      </c>
      <c r="D5" s="1">
        <v>2300</v>
      </c>
      <c r="E5" t="s">
        <v>13</v>
      </c>
      <c r="G5" s="2" t="s">
        <v>6</v>
      </c>
      <c r="H5" s="8">
        <f>MIN(D2:D21)</f>
        <v>2300</v>
      </c>
    </row>
    <row r="6" spans="1:10" ht="30" x14ac:dyDescent="0.25">
      <c r="A6">
        <v>5</v>
      </c>
      <c r="B6" t="s">
        <v>33</v>
      </c>
      <c r="C6" s="5" t="s">
        <v>29</v>
      </c>
      <c r="D6" s="1">
        <v>2500</v>
      </c>
      <c r="E6" t="s">
        <v>13</v>
      </c>
      <c r="G6" s="2" t="s">
        <v>7</v>
      </c>
      <c r="H6" s="8">
        <f>MAX(D2:D21)</f>
        <v>4000</v>
      </c>
    </row>
    <row r="7" spans="1:10" ht="30" x14ac:dyDescent="0.25">
      <c r="A7">
        <v>6</v>
      </c>
      <c r="B7" t="s">
        <v>33</v>
      </c>
      <c r="C7" s="5" t="s">
        <v>30</v>
      </c>
      <c r="D7" s="1">
        <v>2900</v>
      </c>
      <c r="E7" t="s">
        <v>13</v>
      </c>
      <c r="G7" s="2" t="s">
        <v>14</v>
      </c>
      <c r="H7" s="8">
        <f>H6-H5</f>
        <v>1700</v>
      </c>
    </row>
    <row r="8" spans="1:10" ht="30" x14ac:dyDescent="0.25">
      <c r="A8">
        <v>7</v>
      </c>
      <c r="B8" t="s">
        <v>33</v>
      </c>
      <c r="C8" s="5" t="s">
        <v>31</v>
      </c>
      <c r="D8" s="1">
        <v>3000</v>
      </c>
      <c r="E8" t="s">
        <v>13</v>
      </c>
      <c r="G8" s="2" t="s">
        <v>8</v>
      </c>
      <c r="H8" s="7">
        <f>_xlfn.QUARTILE.EXC(D2:D21,1)</f>
        <v>2500</v>
      </c>
    </row>
    <row r="9" spans="1:10" x14ac:dyDescent="0.25">
      <c r="A9">
        <v>8</v>
      </c>
      <c r="B9" t="s">
        <v>33</v>
      </c>
      <c r="C9" s="5" t="s">
        <v>17</v>
      </c>
      <c r="D9" s="1">
        <v>2500</v>
      </c>
      <c r="E9" t="s">
        <v>13</v>
      </c>
      <c r="G9" s="2" t="s">
        <v>9</v>
      </c>
      <c r="H9" s="7">
        <f>_xlfn.QUARTILE.EXC(D2:D21,3)</f>
        <v>2975</v>
      </c>
    </row>
    <row r="10" spans="1:10" x14ac:dyDescent="0.25">
      <c r="A10">
        <v>9</v>
      </c>
      <c r="B10" t="s">
        <v>33</v>
      </c>
      <c r="C10" s="5" t="s">
        <v>18</v>
      </c>
      <c r="D10" s="1">
        <v>2800</v>
      </c>
      <c r="E10" t="s">
        <v>13</v>
      </c>
      <c r="G10" s="2" t="s">
        <v>10</v>
      </c>
      <c r="H10" s="8">
        <f>MEDIAN(D2:D21)</f>
        <v>2650</v>
      </c>
    </row>
    <row r="11" spans="1:10" x14ac:dyDescent="0.25">
      <c r="A11">
        <v>10</v>
      </c>
      <c r="B11" t="s">
        <v>33</v>
      </c>
      <c r="C11" s="5" t="s">
        <v>17</v>
      </c>
      <c r="D11" s="1">
        <v>3000</v>
      </c>
      <c r="E11" t="s">
        <v>13</v>
      </c>
      <c r="G11" s="2" t="s">
        <v>11</v>
      </c>
      <c r="H11" s="7">
        <f>MODE(D2:D21)</f>
        <v>2500</v>
      </c>
    </row>
    <row r="12" spans="1:10" ht="30" x14ac:dyDescent="0.25">
      <c r="A12">
        <v>11</v>
      </c>
      <c r="B12" t="s">
        <v>33</v>
      </c>
      <c r="C12" s="5" t="s">
        <v>23</v>
      </c>
      <c r="D12" s="1">
        <v>2400</v>
      </c>
      <c r="E12" t="s">
        <v>13</v>
      </c>
      <c r="G12" s="2" t="s">
        <v>21</v>
      </c>
      <c r="H12" s="9">
        <f>H3/H10</f>
        <v>0.14281424260224415</v>
      </c>
    </row>
    <row r="13" spans="1:10" ht="30" x14ac:dyDescent="0.25">
      <c r="A13">
        <v>12</v>
      </c>
      <c r="B13" t="s">
        <v>33</v>
      </c>
      <c r="C13" s="5" t="s">
        <v>32</v>
      </c>
      <c r="D13" s="1">
        <v>3000</v>
      </c>
      <c r="E13" t="s">
        <v>13</v>
      </c>
    </row>
    <row r="14" spans="1:10" ht="27.75" customHeight="1" x14ac:dyDescent="0.25">
      <c r="A14">
        <v>13</v>
      </c>
      <c r="B14" t="s">
        <v>33</v>
      </c>
      <c r="C14" s="5" t="s">
        <v>17</v>
      </c>
      <c r="D14" s="1">
        <v>2700</v>
      </c>
      <c r="E14" t="s">
        <v>13</v>
      </c>
      <c r="F14" s="3" t="s">
        <v>20</v>
      </c>
      <c r="G14" s="3"/>
      <c r="H14" s="3"/>
      <c r="I14" s="3"/>
      <c r="J14" s="3"/>
    </row>
    <row r="15" spans="1:10" x14ac:dyDescent="0.25">
      <c r="A15">
        <v>14</v>
      </c>
      <c r="B15" t="s">
        <v>33</v>
      </c>
      <c r="C15" s="5" t="s">
        <v>17</v>
      </c>
      <c r="D15" s="1">
        <v>2500</v>
      </c>
      <c r="E15" t="s">
        <v>13</v>
      </c>
    </row>
    <row r="16" spans="1:10" x14ac:dyDescent="0.25">
      <c r="A16">
        <v>15</v>
      </c>
      <c r="B16" t="s">
        <v>33</v>
      </c>
      <c r="C16" s="5" t="s">
        <v>17</v>
      </c>
      <c r="D16" s="1">
        <v>2600</v>
      </c>
      <c r="E16" t="s">
        <v>13</v>
      </c>
    </row>
    <row r="17" spans="1:5" x14ac:dyDescent="0.25">
      <c r="A17">
        <v>16</v>
      </c>
      <c r="B17" t="s">
        <v>33</v>
      </c>
      <c r="C17" s="5" t="s">
        <v>17</v>
      </c>
      <c r="D17" s="1">
        <v>2750</v>
      </c>
      <c r="E17" t="s">
        <v>13</v>
      </c>
    </row>
    <row r="18" spans="1:5" x14ac:dyDescent="0.25">
      <c r="A18">
        <v>17</v>
      </c>
      <c r="B18" t="s">
        <v>33</v>
      </c>
      <c r="C18" s="5" t="s">
        <v>17</v>
      </c>
      <c r="D18" s="1">
        <v>2800</v>
      </c>
      <c r="E18" t="s">
        <v>13</v>
      </c>
    </row>
    <row r="19" spans="1:5" x14ac:dyDescent="0.25">
      <c r="A19">
        <v>18</v>
      </c>
      <c r="B19" t="s">
        <v>33</v>
      </c>
      <c r="C19" s="5" t="s">
        <v>17</v>
      </c>
      <c r="D19" s="1">
        <v>3000</v>
      </c>
      <c r="E19" t="s">
        <v>13</v>
      </c>
    </row>
    <row r="20" spans="1:5" ht="30" x14ac:dyDescent="0.25">
      <c r="A20">
        <v>19</v>
      </c>
      <c r="B20" t="s">
        <v>33</v>
      </c>
      <c r="C20" s="5" t="s">
        <v>25</v>
      </c>
      <c r="D20" s="1">
        <v>2500</v>
      </c>
      <c r="E20" t="s">
        <v>13</v>
      </c>
    </row>
    <row r="21" spans="1:5" ht="30" x14ac:dyDescent="0.25">
      <c r="A21">
        <v>20</v>
      </c>
      <c r="B21" t="s">
        <v>33</v>
      </c>
      <c r="C21" s="5" t="s">
        <v>24</v>
      </c>
      <c r="D21" s="1">
        <v>2600</v>
      </c>
      <c r="E21" t="s">
        <v>13</v>
      </c>
    </row>
  </sheetData>
  <mergeCells count="1">
    <mergeCell ref="F14:J14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1A37-EDC0-406C-AA8A-FB75B1ADF67F}">
  <dimension ref="A1"/>
  <sheetViews>
    <sheetView tabSelected="1" zoomScale="110" workbookViewId="0">
      <selection activeCell="G15" sqref="G15:G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EBA7-0CDF-457B-A683-DDC8E2B8168D}">
  <dimension ref="A1:B12"/>
  <sheetViews>
    <sheetView workbookViewId="0">
      <selection activeCell="A4" sqref="A4"/>
    </sheetView>
  </sheetViews>
  <sheetFormatPr baseColWidth="10" defaultRowHeight="15" x14ac:dyDescent="0.25"/>
  <cols>
    <col min="1" max="1" width="21.28515625" bestFit="1" customWidth="1"/>
  </cols>
  <sheetData>
    <row r="1" spans="1:2" x14ac:dyDescent="0.25">
      <c r="A1" t="s">
        <v>34</v>
      </c>
    </row>
    <row r="2" spans="1:2" x14ac:dyDescent="0.25">
      <c r="A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42</v>
      </c>
    </row>
    <row r="5" spans="1:2" x14ac:dyDescent="0.25">
      <c r="A5" t="s">
        <v>37</v>
      </c>
    </row>
    <row r="6" spans="1:2" x14ac:dyDescent="0.25">
      <c r="A6" t="s">
        <v>38</v>
      </c>
    </row>
    <row r="9" spans="1:2" x14ac:dyDescent="0.25">
      <c r="A9" t="s">
        <v>39</v>
      </c>
      <c r="B9">
        <v>25000</v>
      </c>
    </row>
    <row r="10" spans="1:2" x14ac:dyDescent="0.25">
      <c r="A10" t="s">
        <v>40</v>
      </c>
      <c r="B10">
        <v>25000</v>
      </c>
    </row>
    <row r="12" spans="1:2" x14ac:dyDescent="0.25">
      <c r="B1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9B70-1E73-43EC-B056-D74198F2E534}">
  <dimension ref="A1:J50"/>
  <sheetViews>
    <sheetView workbookViewId="0">
      <selection activeCell="H4" sqref="H4"/>
    </sheetView>
  </sheetViews>
  <sheetFormatPr baseColWidth="10" defaultRowHeight="15" x14ac:dyDescent="0.25"/>
  <sheetData>
    <row r="1" spans="1:10" x14ac:dyDescent="0.25">
      <c r="A1">
        <v>10.3</v>
      </c>
      <c r="C1" t="s">
        <v>43</v>
      </c>
      <c r="D1">
        <v>50</v>
      </c>
    </row>
    <row r="2" spans="1:10" x14ac:dyDescent="0.25">
      <c r="A2">
        <v>11.1</v>
      </c>
      <c r="C2" t="s">
        <v>3</v>
      </c>
      <c r="D2">
        <f>AVERAGE(A1:A50)</f>
        <v>10.28</v>
      </c>
      <c r="H2" s="13" t="s">
        <v>46</v>
      </c>
      <c r="I2" s="13"/>
      <c r="J2" s="13"/>
    </row>
    <row r="3" spans="1:10" x14ac:dyDescent="0.25">
      <c r="A3">
        <v>9.6</v>
      </c>
      <c r="C3" t="s">
        <v>44</v>
      </c>
      <c r="D3">
        <f>_xlfn.STDEV.P(A1:A50)</f>
        <v>2.0244505427399306</v>
      </c>
      <c r="H3" s="13" t="s">
        <v>48</v>
      </c>
      <c r="I3" s="13"/>
      <c r="J3" s="13"/>
    </row>
    <row r="4" spans="1:10" x14ac:dyDescent="0.25">
      <c r="A4">
        <v>9</v>
      </c>
      <c r="E4" t="s">
        <v>45</v>
      </c>
      <c r="H4" s="13">
        <f>(D2+D3)*1000</f>
        <v>12304.450542739931</v>
      </c>
      <c r="I4" s="13"/>
      <c r="J4" s="13" t="s">
        <v>52</v>
      </c>
    </row>
    <row r="5" spans="1:10" x14ac:dyDescent="0.25">
      <c r="A5">
        <v>14.5</v>
      </c>
      <c r="H5" s="13" t="s">
        <v>47</v>
      </c>
      <c r="I5" s="13"/>
      <c r="J5" s="14">
        <v>0.68</v>
      </c>
    </row>
    <row r="6" spans="1:10" x14ac:dyDescent="0.25">
      <c r="A6">
        <v>13</v>
      </c>
      <c r="C6" s="10"/>
      <c r="D6" s="10"/>
      <c r="E6" s="10"/>
      <c r="F6" s="10" t="s">
        <v>53</v>
      </c>
      <c r="G6" s="12"/>
      <c r="H6" s="13" t="s">
        <v>49</v>
      </c>
      <c r="I6" s="13"/>
      <c r="J6" s="13"/>
    </row>
    <row r="7" spans="1:10" x14ac:dyDescent="0.25">
      <c r="A7">
        <v>6.7</v>
      </c>
      <c r="C7" s="10" t="s">
        <v>50</v>
      </c>
      <c r="D7" s="10" t="s">
        <v>51</v>
      </c>
      <c r="E7" s="10"/>
      <c r="F7" s="10"/>
      <c r="G7" s="12"/>
      <c r="H7" s="13">
        <f>(D2-D3)*1000</f>
        <v>8255.5494572600692</v>
      </c>
      <c r="I7" s="13"/>
      <c r="J7" s="13"/>
    </row>
    <row r="8" spans="1:10" x14ac:dyDescent="0.25">
      <c r="A8">
        <v>11</v>
      </c>
      <c r="C8" s="10">
        <f>D2-2*D3</f>
        <v>6.2310989145201381</v>
      </c>
      <c r="D8" s="10">
        <f>D2+2*D3</f>
        <v>14.32890108547986</v>
      </c>
      <c r="E8" s="10"/>
      <c r="F8" s="11">
        <v>0.95</v>
      </c>
      <c r="G8" s="10"/>
    </row>
    <row r="9" spans="1:10" x14ac:dyDescent="0.25">
      <c r="A9">
        <v>8.4</v>
      </c>
    </row>
    <row r="10" spans="1:10" x14ac:dyDescent="0.25">
      <c r="A10">
        <v>10.3</v>
      </c>
      <c r="C10" s="15" t="s">
        <v>54</v>
      </c>
      <c r="D10" s="15" t="s">
        <v>55</v>
      </c>
      <c r="E10" s="15"/>
      <c r="F10" s="15"/>
      <c r="G10" s="15"/>
    </row>
    <row r="11" spans="1:10" x14ac:dyDescent="0.25">
      <c r="A11">
        <v>13</v>
      </c>
      <c r="C11" s="15">
        <f>D2-3*D3</f>
        <v>4.2066483717802079</v>
      </c>
      <c r="D11" s="15">
        <f>D2+3*D3</f>
        <v>16.353351628219791</v>
      </c>
      <c r="E11" s="15"/>
      <c r="F11" s="15" t="s">
        <v>56</v>
      </c>
      <c r="G11" s="15"/>
    </row>
    <row r="12" spans="1:10" x14ac:dyDescent="0.25">
      <c r="A12">
        <v>11.2</v>
      </c>
    </row>
    <row r="13" spans="1:10" x14ac:dyDescent="0.25">
      <c r="A13">
        <v>7.3</v>
      </c>
    </row>
    <row r="14" spans="1:10" x14ac:dyDescent="0.25">
      <c r="A14">
        <v>5.3</v>
      </c>
      <c r="C14" t="s">
        <v>7</v>
      </c>
    </row>
    <row r="15" spans="1:10" x14ac:dyDescent="0.25">
      <c r="A15">
        <v>12.5</v>
      </c>
      <c r="C15">
        <f>MAX(A1:A50)</f>
        <v>15.1</v>
      </c>
    </row>
    <row r="16" spans="1:10" x14ac:dyDescent="0.25">
      <c r="A16">
        <v>8</v>
      </c>
      <c r="C16" t="s">
        <v>6</v>
      </c>
    </row>
    <row r="17" spans="1:3" x14ac:dyDescent="0.25">
      <c r="A17">
        <v>11.8</v>
      </c>
      <c r="C17">
        <f>MIN(A1:A50)</f>
        <v>5.3</v>
      </c>
    </row>
    <row r="18" spans="1:3" x14ac:dyDescent="0.25">
      <c r="A18">
        <v>8.6999999999999993</v>
      </c>
    </row>
    <row r="19" spans="1:3" x14ac:dyDescent="0.25">
      <c r="A19">
        <v>10.6</v>
      </c>
    </row>
    <row r="20" spans="1:3" x14ac:dyDescent="0.25">
      <c r="A20">
        <v>9.5</v>
      </c>
    </row>
    <row r="21" spans="1:3" x14ac:dyDescent="0.25">
      <c r="A21">
        <v>11.1</v>
      </c>
    </row>
    <row r="22" spans="1:3" x14ac:dyDescent="0.25">
      <c r="A22">
        <v>10.199999999999999</v>
      </c>
    </row>
    <row r="23" spans="1:3" x14ac:dyDescent="0.25">
      <c r="A23">
        <v>11.1</v>
      </c>
    </row>
    <row r="24" spans="1:3" x14ac:dyDescent="0.25">
      <c r="A24">
        <v>9.9</v>
      </c>
    </row>
    <row r="25" spans="1:3" x14ac:dyDescent="0.25">
      <c r="A25">
        <v>9.8000000000000007</v>
      </c>
    </row>
    <row r="26" spans="1:3" x14ac:dyDescent="0.25">
      <c r="A26">
        <v>11.6</v>
      </c>
    </row>
    <row r="27" spans="1:3" x14ac:dyDescent="0.25">
      <c r="A27">
        <v>15.1</v>
      </c>
    </row>
    <row r="28" spans="1:3" x14ac:dyDescent="0.25">
      <c r="A28">
        <v>12.5</v>
      </c>
    </row>
    <row r="29" spans="1:3" x14ac:dyDescent="0.25">
      <c r="A29">
        <v>6.5</v>
      </c>
    </row>
    <row r="30" spans="1:3" x14ac:dyDescent="0.25">
      <c r="A30">
        <v>7.5</v>
      </c>
    </row>
    <row r="31" spans="1:3" x14ac:dyDescent="0.25">
      <c r="A31">
        <v>10</v>
      </c>
    </row>
    <row r="32" spans="1:3" x14ac:dyDescent="0.25">
      <c r="A32">
        <v>12.9</v>
      </c>
    </row>
    <row r="33" spans="1:1" x14ac:dyDescent="0.25">
      <c r="A33">
        <v>9.1999999999999993</v>
      </c>
    </row>
    <row r="34" spans="1:1" x14ac:dyDescent="0.25">
      <c r="A34">
        <v>10</v>
      </c>
    </row>
    <row r="35" spans="1:1" x14ac:dyDescent="0.25">
      <c r="A35">
        <v>12.8</v>
      </c>
    </row>
    <row r="36" spans="1:1" x14ac:dyDescent="0.25">
      <c r="A36">
        <v>12.5</v>
      </c>
    </row>
    <row r="37" spans="1:1" x14ac:dyDescent="0.25">
      <c r="A37">
        <v>9.3000000000000007</v>
      </c>
    </row>
    <row r="38" spans="1:1" x14ac:dyDescent="0.25">
      <c r="A38">
        <v>10.4</v>
      </c>
    </row>
    <row r="39" spans="1:1" x14ac:dyDescent="0.25">
      <c r="A39">
        <v>12.7</v>
      </c>
    </row>
    <row r="40" spans="1:1" x14ac:dyDescent="0.25">
      <c r="A40">
        <v>10.5</v>
      </c>
    </row>
    <row r="41" spans="1:1" x14ac:dyDescent="0.25">
      <c r="A41">
        <v>9.3000000000000007</v>
      </c>
    </row>
    <row r="42" spans="1:1" x14ac:dyDescent="0.25">
      <c r="A42">
        <v>11.5</v>
      </c>
    </row>
    <row r="43" spans="1:1" x14ac:dyDescent="0.25">
      <c r="A43">
        <v>10.7</v>
      </c>
    </row>
    <row r="44" spans="1:1" x14ac:dyDescent="0.25">
      <c r="A44">
        <v>11.6</v>
      </c>
    </row>
    <row r="45" spans="1:1" x14ac:dyDescent="0.25">
      <c r="A45">
        <v>7.8</v>
      </c>
    </row>
    <row r="46" spans="1:1" x14ac:dyDescent="0.25">
      <c r="A46">
        <v>10.5</v>
      </c>
    </row>
    <row r="47" spans="1:1" x14ac:dyDescent="0.25">
      <c r="A47">
        <v>7.6</v>
      </c>
    </row>
    <row r="48" spans="1:1" x14ac:dyDescent="0.25">
      <c r="A48">
        <v>10.1</v>
      </c>
    </row>
    <row r="49" spans="1:1" x14ac:dyDescent="0.25">
      <c r="A49">
        <v>8.9</v>
      </c>
    </row>
    <row r="50" spans="1:1" x14ac:dyDescent="0.25">
      <c r="A50">
        <v>8.6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5A54-2F8D-4499-86E8-4998BB8B5CC8}">
  <dimension ref="A1:H50"/>
  <sheetViews>
    <sheetView workbookViewId="0">
      <selection activeCell="I4" sqref="I4"/>
    </sheetView>
  </sheetViews>
  <sheetFormatPr baseColWidth="10" defaultRowHeight="15" x14ac:dyDescent="0.25"/>
  <cols>
    <col min="1" max="1" width="33" customWidth="1"/>
  </cols>
  <sheetData>
    <row r="1" spans="1:8" x14ac:dyDescent="0.25">
      <c r="A1" t="s">
        <v>57</v>
      </c>
      <c r="F1">
        <v>17</v>
      </c>
    </row>
    <row r="2" spans="1:8" x14ac:dyDescent="0.25">
      <c r="A2" t="s">
        <v>58</v>
      </c>
      <c r="B2" t="s">
        <v>63</v>
      </c>
      <c r="F2">
        <v>22</v>
      </c>
    </row>
    <row r="3" spans="1:8" x14ac:dyDescent="0.25">
      <c r="A3" t="s">
        <v>59</v>
      </c>
      <c r="B3" t="s">
        <v>60</v>
      </c>
      <c r="F3">
        <v>9.6</v>
      </c>
    </row>
    <row r="4" spans="1:8" x14ac:dyDescent="0.25">
      <c r="A4" t="s">
        <v>61</v>
      </c>
      <c r="B4" t="s">
        <v>62</v>
      </c>
      <c r="F4">
        <v>9</v>
      </c>
      <c r="H4">
        <f>AVERAGE(F1:F50)</f>
        <v>10.814</v>
      </c>
    </row>
    <row r="5" spans="1:8" x14ac:dyDescent="0.25">
      <c r="F5">
        <v>25</v>
      </c>
      <c r="H5">
        <f>_xlfn.STDEV.P(F2:F50)</f>
        <v>6.1105339842503161</v>
      </c>
    </row>
    <row r="6" spans="1:8" x14ac:dyDescent="0.25">
      <c r="F6">
        <v>13</v>
      </c>
    </row>
    <row r="7" spans="1:8" x14ac:dyDescent="0.25">
      <c r="F7">
        <v>22</v>
      </c>
    </row>
    <row r="8" spans="1:8" x14ac:dyDescent="0.25">
      <c r="F8">
        <v>2</v>
      </c>
    </row>
    <row r="9" spans="1:8" x14ac:dyDescent="0.25">
      <c r="F9">
        <v>8.4</v>
      </c>
    </row>
    <row r="10" spans="1:8" x14ac:dyDescent="0.25">
      <c r="F10">
        <v>2</v>
      </c>
    </row>
    <row r="11" spans="1:8" x14ac:dyDescent="0.25">
      <c r="F11">
        <v>24</v>
      </c>
    </row>
    <row r="12" spans="1:8" x14ac:dyDescent="0.25">
      <c r="F12">
        <v>22</v>
      </c>
    </row>
    <row r="13" spans="1:8" x14ac:dyDescent="0.25">
      <c r="F13">
        <v>2</v>
      </c>
    </row>
    <row r="14" spans="1:8" x14ac:dyDescent="0.25">
      <c r="F14">
        <v>5.3</v>
      </c>
    </row>
    <row r="15" spans="1:8" x14ac:dyDescent="0.25">
      <c r="F15">
        <v>24</v>
      </c>
    </row>
    <row r="16" spans="1:8" x14ac:dyDescent="0.25">
      <c r="F16">
        <v>2</v>
      </c>
    </row>
    <row r="17" spans="6:6" x14ac:dyDescent="0.25">
      <c r="F17">
        <v>11.8</v>
      </c>
    </row>
    <row r="18" spans="6:6" x14ac:dyDescent="0.25">
      <c r="F18">
        <v>22</v>
      </c>
    </row>
    <row r="19" spans="6:6" x14ac:dyDescent="0.25">
      <c r="F19">
        <v>2</v>
      </c>
    </row>
    <row r="20" spans="6:6" x14ac:dyDescent="0.25">
      <c r="F20">
        <v>2</v>
      </c>
    </row>
    <row r="21" spans="6:6" x14ac:dyDescent="0.25">
      <c r="F21">
        <v>2</v>
      </c>
    </row>
    <row r="22" spans="6:6" x14ac:dyDescent="0.25">
      <c r="F22">
        <v>2</v>
      </c>
    </row>
    <row r="23" spans="6:6" x14ac:dyDescent="0.25">
      <c r="F23">
        <v>11.1</v>
      </c>
    </row>
    <row r="24" spans="6:6" x14ac:dyDescent="0.25">
      <c r="F24">
        <v>9.9</v>
      </c>
    </row>
    <row r="25" spans="6:6" x14ac:dyDescent="0.25">
      <c r="F25">
        <v>9.8000000000000007</v>
      </c>
    </row>
    <row r="26" spans="6:6" x14ac:dyDescent="0.25">
      <c r="F26">
        <v>11.6</v>
      </c>
    </row>
    <row r="27" spans="6:6" x14ac:dyDescent="0.25">
      <c r="F27">
        <v>15.1</v>
      </c>
    </row>
    <row r="28" spans="6:6" x14ac:dyDescent="0.25">
      <c r="F28">
        <v>12.5</v>
      </c>
    </row>
    <row r="29" spans="6:6" x14ac:dyDescent="0.25">
      <c r="F29">
        <v>6.5</v>
      </c>
    </row>
    <row r="30" spans="6:6" x14ac:dyDescent="0.25">
      <c r="F30">
        <v>7.5</v>
      </c>
    </row>
    <row r="31" spans="6:6" x14ac:dyDescent="0.25">
      <c r="F31">
        <v>10</v>
      </c>
    </row>
    <row r="32" spans="6:6" x14ac:dyDescent="0.25">
      <c r="F32">
        <v>12.9</v>
      </c>
    </row>
    <row r="33" spans="6:6" x14ac:dyDescent="0.25">
      <c r="F33">
        <v>9.1999999999999993</v>
      </c>
    </row>
    <row r="34" spans="6:6" x14ac:dyDescent="0.25">
      <c r="F34">
        <v>10</v>
      </c>
    </row>
    <row r="35" spans="6:6" x14ac:dyDescent="0.25">
      <c r="F35">
        <v>12.8</v>
      </c>
    </row>
    <row r="36" spans="6:6" x14ac:dyDescent="0.25">
      <c r="F36">
        <v>12.5</v>
      </c>
    </row>
    <row r="37" spans="6:6" x14ac:dyDescent="0.25">
      <c r="F37">
        <v>9.3000000000000007</v>
      </c>
    </row>
    <row r="38" spans="6:6" x14ac:dyDescent="0.25">
      <c r="F38">
        <v>10.4</v>
      </c>
    </row>
    <row r="39" spans="6:6" x14ac:dyDescent="0.25">
      <c r="F39">
        <v>12.7</v>
      </c>
    </row>
    <row r="40" spans="6:6" x14ac:dyDescent="0.25">
      <c r="F40">
        <v>10.5</v>
      </c>
    </row>
    <row r="41" spans="6:6" x14ac:dyDescent="0.25">
      <c r="F41">
        <v>9.3000000000000007</v>
      </c>
    </row>
    <row r="42" spans="6:6" x14ac:dyDescent="0.25">
      <c r="F42">
        <v>11.5</v>
      </c>
    </row>
    <row r="43" spans="6:6" x14ac:dyDescent="0.25">
      <c r="F43">
        <v>10.7</v>
      </c>
    </row>
    <row r="44" spans="6:6" x14ac:dyDescent="0.25">
      <c r="F44">
        <v>11.6</v>
      </c>
    </row>
    <row r="45" spans="6:6" x14ac:dyDescent="0.25">
      <c r="F45">
        <v>8</v>
      </c>
    </row>
    <row r="46" spans="6:6" x14ac:dyDescent="0.25">
      <c r="F46">
        <v>10.5</v>
      </c>
    </row>
    <row r="47" spans="6:6" x14ac:dyDescent="0.25">
      <c r="F47">
        <v>7.6</v>
      </c>
    </row>
    <row r="48" spans="6:6" x14ac:dyDescent="0.25">
      <c r="F48">
        <v>10.1</v>
      </c>
    </row>
    <row r="49" spans="6:6" x14ac:dyDescent="0.25">
      <c r="F49">
        <v>8</v>
      </c>
    </row>
    <row r="50" spans="6:6" x14ac:dyDescent="0.25">
      <c r="F50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BF65-44D7-4134-990C-B7F639EFDC2C}">
  <dimension ref="A1:E30"/>
  <sheetViews>
    <sheetView workbookViewId="0">
      <selection activeCell="E13" sqref="E13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>
        <v>4.21</v>
      </c>
      <c r="D1" t="s">
        <v>2</v>
      </c>
      <c r="E1">
        <v>30</v>
      </c>
    </row>
    <row r="2" spans="1:5" x14ac:dyDescent="0.25">
      <c r="A2">
        <v>5.55</v>
      </c>
      <c r="D2" t="s">
        <v>3</v>
      </c>
      <c r="E2">
        <f>AVERAGE(A1:A30)</f>
        <v>5.7006666666666659</v>
      </c>
    </row>
    <row r="3" spans="1:5" x14ac:dyDescent="0.25">
      <c r="A3">
        <v>3.02</v>
      </c>
      <c r="D3" t="s">
        <v>44</v>
      </c>
      <c r="E3">
        <f>_xlfn.STDEV.P(A1:A30)</f>
        <v>2.2966714078325534</v>
      </c>
    </row>
    <row r="4" spans="1:5" x14ac:dyDescent="0.25">
      <c r="A4">
        <v>5.13</v>
      </c>
      <c r="D4" t="s">
        <v>8</v>
      </c>
      <c r="E4">
        <f>_xlfn.QUARTILE.EXC(A1:A30,1)</f>
        <v>4.0149999999999997</v>
      </c>
    </row>
    <row r="5" spans="1:5" x14ac:dyDescent="0.25">
      <c r="A5">
        <v>4.7699999999999996</v>
      </c>
      <c r="D5" t="s">
        <v>64</v>
      </c>
      <c r="E5">
        <f>MEDIAN(A1:A30)</f>
        <v>5.5949999999999998</v>
      </c>
    </row>
    <row r="6" spans="1:5" x14ac:dyDescent="0.25">
      <c r="A6">
        <v>2.34</v>
      </c>
      <c r="D6" t="s">
        <v>65</v>
      </c>
      <c r="E6">
        <f>_xlfn.QUARTILE.EXC(A1:A30,3)</f>
        <v>7.0124999999999993</v>
      </c>
    </row>
    <row r="7" spans="1:5" x14ac:dyDescent="0.25">
      <c r="A7">
        <v>3.54</v>
      </c>
      <c r="D7" t="s">
        <v>7</v>
      </c>
      <c r="E7">
        <f>MAX(A1:A30)</f>
        <v>10.49</v>
      </c>
    </row>
    <row r="8" spans="1:5" x14ac:dyDescent="0.25">
      <c r="A8">
        <v>3.2</v>
      </c>
      <c r="D8" t="s">
        <v>6</v>
      </c>
      <c r="E8">
        <f>MIN(A1:A30)</f>
        <v>0.38</v>
      </c>
    </row>
    <row r="9" spans="1:5" x14ac:dyDescent="0.25">
      <c r="A9">
        <v>4.5</v>
      </c>
      <c r="D9" t="s">
        <v>66</v>
      </c>
      <c r="E9">
        <f>E2-E3</f>
        <v>3.4039952588341125</v>
      </c>
    </row>
    <row r="10" spans="1:5" x14ac:dyDescent="0.25">
      <c r="A10">
        <v>6.1</v>
      </c>
      <c r="D10" t="s">
        <v>67</v>
      </c>
      <c r="E10">
        <f>E2+E3</f>
        <v>7.9973380744992193</v>
      </c>
    </row>
    <row r="11" spans="1:5" x14ac:dyDescent="0.25">
      <c r="A11">
        <v>0.38</v>
      </c>
      <c r="D11" t="s">
        <v>68</v>
      </c>
      <c r="E11">
        <f>E2-2*E3</f>
        <v>1.1073238510015591</v>
      </c>
    </row>
    <row r="12" spans="1:5" x14ac:dyDescent="0.25">
      <c r="A12">
        <v>5.12</v>
      </c>
      <c r="D12" t="s">
        <v>69</v>
      </c>
      <c r="E12">
        <f>E2+2*E3</f>
        <v>10.294009482331774</v>
      </c>
    </row>
    <row r="13" spans="1:5" x14ac:dyDescent="0.25">
      <c r="A13">
        <v>6.46</v>
      </c>
    </row>
    <row r="14" spans="1:5" x14ac:dyDescent="0.25">
      <c r="A14">
        <v>6.19</v>
      </c>
    </row>
    <row r="15" spans="1:5" x14ac:dyDescent="0.25">
      <c r="A15">
        <v>3.79</v>
      </c>
    </row>
    <row r="16" spans="1:5" x14ac:dyDescent="0.25">
      <c r="A16">
        <v>9.66</v>
      </c>
    </row>
    <row r="17" spans="1:1" x14ac:dyDescent="0.25">
      <c r="A17">
        <v>5.9</v>
      </c>
    </row>
    <row r="18" spans="1:1" x14ac:dyDescent="0.25">
      <c r="A18">
        <v>8.02</v>
      </c>
    </row>
    <row r="19" spans="1:1" x14ac:dyDescent="0.25">
      <c r="A19">
        <v>5.79</v>
      </c>
    </row>
    <row r="20" spans="1:1" x14ac:dyDescent="0.25">
      <c r="A20">
        <v>8.73</v>
      </c>
    </row>
    <row r="21" spans="1:1" x14ac:dyDescent="0.25">
      <c r="A21">
        <v>3.82</v>
      </c>
    </row>
    <row r="22" spans="1:1" x14ac:dyDescent="0.25">
      <c r="A22">
        <v>8.01</v>
      </c>
    </row>
    <row r="23" spans="1:1" x14ac:dyDescent="0.25">
      <c r="A23">
        <v>8.35</v>
      </c>
    </row>
    <row r="24" spans="1:1" x14ac:dyDescent="0.25">
      <c r="A24">
        <v>10.49</v>
      </c>
    </row>
    <row r="25" spans="1:1" x14ac:dyDescent="0.25">
      <c r="A25">
        <v>6.68</v>
      </c>
    </row>
    <row r="26" spans="1:1" x14ac:dyDescent="0.25">
      <c r="A26">
        <v>5.64</v>
      </c>
    </row>
    <row r="27" spans="1:1" x14ac:dyDescent="0.25">
      <c r="A27">
        <v>4.08</v>
      </c>
    </row>
    <row r="28" spans="1:1" x14ac:dyDescent="0.25">
      <c r="A28">
        <v>6.17</v>
      </c>
    </row>
    <row r="29" spans="1:1" x14ac:dyDescent="0.25">
      <c r="A29">
        <v>9.91</v>
      </c>
    </row>
    <row r="30" spans="1:1" x14ac:dyDescent="0.25">
      <c r="A30">
        <v>5.47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Cafe Estadistica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Yilmer Alexander Anacona Gomez</dc:creator>
  <cp:lastModifiedBy>Yilmer Alexander Anacona Gomez</cp:lastModifiedBy>
  <dcterms:created xsi:type="dcterms:W3CDTF">2023-10-05T22:29:06Z</dcterms:created>
  <dcterms:modified xsi:type="dcterms:W3CDTF">2023-10-06T16:57:17Z</dcterms:modified>
</cp:coreProperties>
</file>