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9" i="1" l="1"/>
  <c r="H29" i="1"/>
  <c r="G27" i="1"/>
  <c r="H27" i="1"/>
  <c r="I27" i="1"/>
  <c r="I29" i="1"/>
</calcChain>
</file>

<file path=xl/sharedStrings.xml><?xml version="1.0" encoding="utf-8"?>
<sst xmlns="http://schemas.openxmlformats.org/spreadsheetml/2006/main" count="68" uniqueCount="59">
  <si>
    <t xml:space="preserve">      transf_metrics real_metrics</t>
  </si>
  <si>
    <t>LM Train Error Table</t>
  </si>
  <si>
    <t>LM Test Error Table</t>
  </si>
  <si>
    <t>GLM Poisson Train Error Table</t>
  </si>
  <si>
    <t>GLM Poisson Test Error Table</t>
  </si>
  <si>
    <t>ARIMA Train Error Table</t>
  </si>
  <si>
    <t>ARIMA Test Error Table</t>
  </si>
  <si>
    <t>Higher 95%</t>
  </si>
  <si>
    <t>Lower 95%</t>
  </si>
  <si>
    <t>Higher 90%</t>
  </si>
  <si>
    <t>Lower 90%</t>
  </si>
  <si>
    <t>Point Forecast</t>
  </si>
  <si>
    <t>Dates</t>
  </si>
  <si>
    <t>Lower 80%</t>
  </si>
  <si>
    <t>Higher 80%</t>
  </si>
  <si>
    <t>rmse</t>
  </si>
  <si>
    <t>real_metrics</t>
  </si>
  <si>
    <t>rsq</t>
  </si>
  <si>
    <t>mae</t>
  </si>
  <si>
    <t>mape</t>
  </si>
  <si>
    <t>mase</t>
  </si>
  <si>
    <t>smape</t>
  </si>
  <si>
    <t>GLM Test Error Table</t>
  </si>
  <si>
    <t xml:space="preserve">rmse            0.044          7.15           </t>
  </si>
  <si>
    <t xml:space="preserve">smape         0.73%           3.63%        </t>
  </si>
  <si>
    <t xml:space="preserve">mape            0.73%          3.69%       </t>
  </si>
  <si>
    <t xml:space="preserve">smape          0.92%          3.60%          </t>
  </si>
  <si>
    <t xml:space="preserve">smape        96.66%           7.28%           </t>
  </si>
  <si>
    <t xml:space="preserve">mape                   -              7.55%        </t>
  </si>
  <si>
    <t xml:space="preserve">mape             -                  11.31%     </t>
  </si>
  <si>
    <t xml:space="preserve">smape                   -              3.14%         </t>
  </si>
  <si>
    <t xml:space="preserve">smape     89.69%           10.30%      </t>
  </si>
  <si>
    <t xml:space="preserve">mase             0.668           1.945           </t>
  </si>
  <si>
    <t xml:space="preserve">mase                      -              0.740          </t>
  </si>
  <si>
    <t xml:space="preserve">smape                 -           6.59%         </t>
  </si>
  <si>
    <t xml:space="preserve">mase                   -          1.353          </t>
  </si>
  <si>
    <t xml:space="preserve">mape                  -            6.44%         </t>
  </si>
  <si>
    <t xml:space="preserve">mase          0.861            0.940       </t>
  </si>
  <si>
    <t xml:space="preserve">   mase         0.888            0.795           </t>
  </si>
  <si>
    <t xml:space="preserve">  mape         0.92%          3.67%          </t>
  </si>
  <si>
    <t xml:space="preserve">mase      0.762              2.337       </t>
  </si>
  <si>
    <t xml:space="preserve">mae                        -              4.59            </t>
  </si>
  <si>
    <t xml:space="preserve">  rmse                       -              6.59               </t>
  </si>
  <si>
    <t xml:space="preserve">mae                     -           9.05             </t>
  </si>
  <si>
    <t xml:space="preserve">mae          0.04             4.95          </t>
  </si>
  <si>
    <t xml:space="preserve">mae             0.04             5.48         </t>
  </si>
  <si>
    <t xml:space="preserve">mae              4.47             12.05          </t>
  </si>
  <si>
    <t xml:space="preserve">rsq                       -          0.978           </t>
  </si>
  <si>
    <t xml:space="preserve">rmse                    -           10.62            </t>
  </si>
  <si>
    <t xml:space="preserve">rsq                          -              0.997          </t>
  </si>
  <si>
    <t xml:space="preserve">mape                     -              3.07%         </t>
  </si>
  <si>
    <t xml:space="preserve">rsq          0.995           0.997    </t>
  </si>
  <si>
    <t xml:space="preserve">rmse         0.06              6.39         </t>
  </si>
  <si>
    <t xml:space="preserve">rsq             0.970          0.969     </t>
  </si>
  <si>
    <t xml:space="preserve">mae      5.71                 15.86      </t>
  </si>
  <si>
    <t xml:space="preserve">rsq       0.152                0.977     </t>
  </si>
  <si>
    <t xml:space="preserve">rmse       6.87                  16.89         </t>
  </si>
  <si>
    <t xml:space="preserve">rsq             0.323           0.985       </t>
  </si>
  <si>
    <t xml:space="preserve">rmse            6.42              14.98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</si>
</sst>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0" xfId="0" applyNumberFormat="1"/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" fontId="0" fillId="0" borderId="7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5" fillId="5" borderId="10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14" fontId="1" fillId="0" borderId="6" xfId="0" applyNumberFormat="1" applyFont="1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5" fontId="4" fillId="0" borderId="3" xfId="1" quotePrefix="1" applyNumberFormat="1" applyFont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165" fontId="4" fillId="0" borderId="3" xfId="1" applyNumberFormat="1" applyFont="1" applyBorder="1" applyAlignment="1">
      <alignment horizontal="center"/>
    </xf>
    <xf numFmtId="1" fontId="0" fillId="0" borderId="8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3"/>
  <sheetViews>
    <sheetView showGridLines="0" tabSelected="1" workbookViewId="0">
      <selection activeCell="K21" sqref="K21"/>
    </sheetView>
  </sheetViews>
  <sheetFormatPr defaultRowHeight="15" x14ac:dyDescent="0.25"/>
  <cols>
    <col min="1" max="1" width="3.28515625" style="1" customWidth="1"/>
    <col min="2" max="2" width="43.140625" style="1" customWidth="1"/>
    <col min="3" max="3" width="3.5703125" style="1" customWidth="1"/>
    <col min="4" max="4" width="40.42578125" style="1" customWidth="1"/>
    <col min="5" max="5" width="4.5703125" customWidth="1"/>
    <col min="6" max="6" width="8.7109375" bestFit="1" customWidth="1"/>
    <col min="7" max="7" width="13.85546875" customWidth="1"/>
    <col min="8" max="8" width="16.140625" customWidth="1"/>
    <col min="9" max="9" width="12.28515625" customWidth="1"/>
    <col min="10" max="10" width="10.85546875" bestFit="1" customWidth="1"/>
    <col min="11" max="11" width="10.42578125" bestFit="1" customWidth="1"/>
    <col min="12" max="12" width="10.85546875" bestFit="1" customWidth="1"/>
    <col min="13" max="13" width="10.42578125" bestFit="1" customWidth="1"/>
    <col min="14" max="14" width="10.85546875" bestFit="1" customWidth="1"/>
  </cols>
  <sheetData>
    <row r="2" spans="2:14" ht="15.75" thickBot="1" x14ac:dyDescent="0.3"/>
    <row r="3" spans="2:14" ht="19.5" thickBot="1" x14ac:dyDescent="0.35">
      <c r="B3" s="5" t="s">
        <v>1</v>
      </c>
      <c r="D3" s="5" t="s">
        <v>2</v>
      </c>
      <c r="G3" s="9" t="s">
        <v>12</v>
      </c>
      <c r="H3" s="13" t="s">
        <v>11</v>
      </c>
      <c r="I3" s="9" t="s">
        <v>13</v>
      </c>
      <c r="J3" s="10" t="s">
        <v>14</v>
      </c>
      <c r="K3" s="9" t="s">
        <v>10</v>
      </c>
      <c r="L3" s="10" t="s">
        <v>9</v>
      </c>
      <c r="M3" s="9" t="s">
        <v>8</v>
      </c>
      <c r="N3" s="10" t="s">
        <v>7</v>
      </c>
    </row>
    <row r="4" spans="2:14" ht="19.5" thickBot="1" x14ac:dyDescent="0.35">
      <c r="B4" s="7" t="s">
        <v>0</v>
      </c>
      <c r="D4" s="7" t="s">
        <v>0</v>
      </c>
      <c r="G4" s="25">
        <v>44229</v>
      </c>
      <c r="H4" s="14">
        <v>203.795433603525</v>
      </c>
      <c r="I4" s="16">
        <v>194.966843278819</v>
      </c>
      <c r="J4" s="11">
        <v>212.62402392823</v>
      </c>
      <c r="K4" s="16">
        <v>192.46406059686001</v>
      </c>
      <c r="L4" s="11">
        <v>215.12680661018899</v>
      </c>
      <c r="M4" s="16">
        <v>190.29326987019999</v>
      </c>
      <c r="N4" s="11">
        <v>217.29759733684901</v>
      </c>
    </row>
    <row r="5" spans="2:14" ht="18.75" x14ac:dyDescent="0.3">
      <c r="B5" s="3" t="s">
        <v>58</v>
      </c>
      <c r="D5" s="3" t="s">
        <v>56</v>
      </c>
      <c r="G5" s="25">
        <v>44230</v>
      </c>
      <c r="H5" s="14">
        <v>193.02968931995599</v>
      </c>
      <c r="I5" s="16">
        <v>180.48182854970099</v>
      </c>
      <c r="J5" s="11">
        <v>205.57755009021099</v>
      </c>
      <c r="K5" s="16">
        <v>176.924684376464</v>
      </c>
      <c r="L5" s="11">
        <v>209.13469426344801</v>
      </c>
      <c r="M5" s="16">
        <v>173.83939229724399</v>
      </c>
      <c r="N5" s="11">
        <v>212.21998634266799</v>
      </c>
    </row>
    <row r="6" spans="2:14" ht="18.75" x14ac:dyDescent="0.3">
      <c r="B6" s="3" t="s">
        <v>57</v>
      </c>
      <c r="D6" s="3" t="s">
        <v>55</v>
      </c>
      <c r="G6" s="25">
        <v>44231</v>
      </c>
      <c r="H6" s="14">
        <v>182.51851085465799</v>
      </c>
      <c r="I6" s="16">
        <v>167.30725783512801</v>
      </c>
      <c r="J6" s="11">
        <v>197.729763874187</v>
      </c>
      <c r="K6" s="16">
        <v>162.99507896761</v>
      </c>
      <c r="L6" s="11">
        <v>202.04194274170499</v>
      </c>
      <c r="M6" s="16">
        <v>159.25490689242901</v>
      </c>
      <c r="N6" s="11">
        <v>205.78211481688601</v>
      </c>
    </row>
    <row r="7" spans="2:14" ht="18.75" x14ac:dyDescent="0.3">
      <c r="B7" s="3" t="s">
        <v>46</v>
      </c>
      <c r="D7" s="3" t="s">
        <v>54</v>
      </c>
      <c r="G7" s="25">
        <v>44232</v>
      </c>
      <c r="H7" s="14">
        <v>171.49834185376</v>
      </c>
      <c r="I7" s="16">
        <v>153.8261412901</v>
      </c>
      <c r="J7" s="11">
        <v>189.170542417419</v>
      </c>
      <c r="K7" s="16">
        <v>148.81631798919801</v>
      </c>
      <c r="L7" s="11">
        <v>194.18036571832201</v>
      </c>
      <c r="M7" s="16">
        <v>144.471043410546</v>
      </c>
      <c r="N7" s="11">
        <v>198.52564029697299</v>
      </c>
    </row>
    <row r="8" spans="2:14" ht="18.75" x14ac:dyDescent="0.3">
      <c r="B8" s="3" t="s">
        <v>28</v>
      </c>
      <c r="D8" s="3" t="s">
        <v>29</v>
      </c>
      <c r="G8" s="25">
        <v>44233</v>
      </c>
      <c r="H8" s="14">
        <v>160.44816647809401</v>
      </c>
      <c r="I8" s="16">
        <v>140.304046401368</v>
      </c>
      <c r="J8" s="11">
        <v>180.59228655481999</v>
      </c>
      <c r="K8" s="16">
        <v>134.59346826634601</v>
      </c>
      <c r="L8" s="11">
        <v>186.30286468984201</v>
      </c>
      <c r="M8" s="16">
        <v>129.64039337545299</v>
      </c>
      <c r="N8" s="11">
        <v>191.255939580736</v>
      </c>
    </row>
    <row r="9" spans="2:14" ht="18.75" x14ac:dyDescent="0.3">
      <c r="B9" s="3" t="s">
        <v>32</v>
      </c>
      <c r="D9" s="3" t="s">
        <v>40</v>
      </c>
      <c r="G9" s="25">
        <v>44234</v>
      </c>
      <c r="H9" s="14">
        <v>149.57096174678401</v>
      </c>
      <c r="I9" s="16">
        <v>126.892290025737</v>
      </c>
      <c r="J9" s="11">
        <v>172.24963346782999</v>
      </c>
      <c r="K9" s="16">
        <v>120.46320171767201</v>
      </c>
      <c r="L9" s="11">
        <v>178.67872177589601</v>
      </c>
      <c r="M9" s="16">
        <v>114.886926405943</v>
      </c>
      <c r="N9" s="11">
        <v>184.25499708762399</v>
      </c>
    </row>
    <row r="10" spans="2:14" ht="19.5" thickBot="1" x14ac:dyDescent="0.35">
      <c r="B10" s="4" t="s">
        <v>27</v>
      </c>
      <c r="D10" s="4" t="s">
        <v>31</v>
      </c>
      <c r="G10" s="25">
        <v>44235</v>
      </c>
      <c r="H10" s="14">
        <v>138.566961461874</v>
      </c>
      <c r="I10" s="16">
        <v>113.067592883198</v>
      </c>
      <c r="J10" s="11">
        <v>164.06633004055001</v>
      </c>
      <c r="K10" s="16">
        <v>105.838876210162</v>
      </c>
      <c r="L10" s="11">
        <v>171.29504671358501</v>
      </c>
      <c r="M10" s="16">
        <v>99.569042543582398</v>
      </c>
      <c r="N10" s="11">
        <v>177.56488038016499</v>
      </c>
    </row>
    <row r="11" spans="2:14" ht="15.75" thickBot="1" x14ac:dyDescent="0.3">
      <c r="G11" s="25">
        <v>44236</v>
      </c>
      <c r="H11" s="14">
        <v>127.41473378115199</v>
      </c>
      <c r="I11" s="16">
        <v>98.786880016784906</v>
      </c>
      <c r="J11" s="11">
        <v>156.04258754551901</v>
      </c>
      <c r="K11" s="16">
        <v>90.671281264557393</v>
      </c>
      <c r="L11" s="11">
        <v>164.15818629774699</v>
      </c>
      <c r="M11" s="16">
        <v>83.632209658531195</v>
      </c>
      <c r="N11" s="11">
        <v>171.19725790377299</v>
      </c>
    </row>
    <row r="12" spans="2:14" ht="19.5" thickBot="1" x14ac:dyDescent="0.35">
      <c r="B12" s="2" t="s">
        <v>3</v>
      </c>
      <c r="D12" s="2" t="s">
        <v>4</v>
      </c>
      <c r="G12" s="25">
        <v>44237</v>
      </c>
      <c r="H12" s="14">
        <v>116.16557967387401</v>
      </c>
      <c r="I12" s="16">
        <v>84.114753306833194</v>
      </c>
      <c r="J12" s="11">
        <v>148.21640604091499</v>
      </c>
      <c r="K12" s="16">
        <v>75.028789384662502</v>
      </c>
      <c r="L12" s="11">
        <v>157.302369963085</v>
      </c>
      <c r="M12" s="16">
        <v>67.148070708129296</v>
      </c>
      <c r="N12" s="11">
        <v>165.18308863961801</v>
      </c>
    </row>
    <row r="13" spans="2:14" ht="19.5" thickBot="1" x14ac:dyDescent="0.35">
      <c r="B13" s="7" t="s">
        <v>0</v>
      </c>
      <c r="D13" s="7" t="s">
        <v>0</v>
      </c>
      <c r="G13" s="25">
        <v>44238</v>
      </c>
      <c r="H13" s="14">
        <v>104.819960996579</v>
      </c>
      <c r="I13" s="16">
        <v>69.049166364024899</v>
      </c>
      <c r="J13" s="11">
        <v>140.59075562913301</v>
      </c>
      <c r="K13" s="16">
        <v>58.908643128312399</v>
      </c>
      <c r="L13" s="11">
        <v>150.73127886484599</v>
      </c>
      <c r="M13" s="16">
        <v>50.113251517907798</v>
      </c>
      <c r="N13" s="11">
        <v>159.52667047525</v>
      </c>
    </row>
    <row r="14" spans="2:14" ht="18.75" x14ac:dyDescent="0.3">
      <c r="B14" s="3" t="s">
        <v>52</v>
      </c>
      <c r="D14" s="3" t="s">
        <v>23</v>
      </c>
      <c r="G14" s="25">
        <v>44239</v>
      </c>
      <c r="H14" s="14">
        <v>93.388825136964499</v>
      </c>
      <c r="I14" s="16">
        <v>53.597483798466897</v>
      </c>
      <c r="J14" s="11">
        <v>133.18016647546199</v>
      </c>
      <c r="K14" s="16">
        <v>42.317191437950598</v>
      </c>
      <c r="L14" s="11">
        <v>144.46045883597799</v>
      </c>
      <c r="M14" s="16">
        <v>32.533220090082899</v>
      </c>
      <c r="N14" s="11">
        <v>154.24443018384599</v>
      </c>
    </row>
    <row r="15" spans="2:14" ht="18.75" x14ac:dyDescent="0.3">
      <c r="B15" s="3" t="s">
        <v>51</v>
      </c>
      <c r="D15" s="3" t="s">
        <v>53</v>
      </c>
      <c r="G15" s="25">
        <v>44240</v>
      </c>
      <c r="H15" s="14">
        <v>81.894405831776297</v>
      </c>
      <c r="I15" s="16">
        <v>37.7847888723418</v>
      </c>
      <c r="J15" s="11">
        <v>126.004022791211</v>
      </c>
      <c r="K15" s="16">
        <v>25.2803253766259</v>
      </c>
      <c r="L15" s="11">
        <v>138.508486286927</v>
      </c>
      <c r="M15" s="16">
        <v>14.434568134484699</v>
      </c>
      <c r="N15" s="11">
        <v>149.35424352906799</v>
      </c>
    </row>
    <row r="16" spans="2:14" ht="18.75" x14ac:dyDescent="0.3">
      <c r="B16" s="3" t="s">
        <v>44</v>
      </c>
      <c r="D16" s="3" t="s">
        <v>45</v>
      </c>
      <c r="G16" s="25">
        <v>44241</v>
      </c>
      <c r="H16" s="14">
        <v>70.344446843097998</v>
      </c>
      <c r="I16" s="16">
        <v>21.617672975722101</v>
      </c>
      <c r="J16" s="11">
        <v>119.07122071047399</v>
      </c>
      <c r="K16" s="16">
        <v>7.8043096529583904</v>
      </c>
      <c r="L16" s="11">
        <v>132.88458403323801</v>
      </c>
      <c r="M16" s="18">
        <v>0</v>
      </c>
      <c r="N16" s="11">
        <v>144.86561667390399</v>
      </c>
    </row>
    <row r="17" spans="2:18" ht="19.5" thickBot="1" x14ac:dyDescent="0.35">
      <c r="B17" s="3" t="s">
        <v>39</v>
      </c>
      <c r="D17" s="3" t="s">
        <v>25</v>
      </c>
      <c r="G17" s="26">
        <v>44242</v>
      </c>
      <c r="H17" s="15">
        <v>58.743088937957801</v>
      </c>
      <c r="I17" s="32">
        <v>5.1009886767709798</v>
      </c>
      <c r="J17" s="12">
        <v>112.385189199145</v>
      </c>
      <c r="K17" s="17">
        <v>0</v>
      </c>
      <c r="L17" s="12">
        <v>127.591979255073</v>
      </c>
      <c r="M17" s="17">
        <v>0</v>
      </c>
      <c r="N17" s="12">
        <v>140.781601779487</v>
      </c>
    </row>
    <row r="18" spans="2:18" ht="18.75" x14ac:dyDescent="0.3">
      <c r="B18" s="3" t="s">
        <v>38</v>
      </c>
      <c r="D18" s="3" t="s">
        <v>37</v>
      </c>
    </row>
    <row r="19" spans="2:18" ht="19.5" thickBot="1" x14ac:dyDescent="0.35">
      <c r="B19" s="4" t="s">
        <v>26</v>
      </c>
      <c r="D19" s="4" t="s">
        <v>24</v>
      </c>
    </row>
    <row r="20" spans="2:18" ht="15.75" thickBot="1" x14ac:dyDescent="0.3">
      <c r="L20" s="8"/>
      <c r="M20" s="8"/>
      <c r="N20" s="8"/>
      <c r="O20" s="8"/>
      <c r="P20" s="8"/>
      <c r="Q20" s="8"/>
      <c r="R20" s="8"/>
    </row>
    <row r="21" spans="2:18" ht="19.5" thickBot="1" x14ac:dyDescent="0.35">
      <c r="B21" s="6" t="s">
        <v>5</v>
      </c>
      <c r="D21" s="6" t="s">
        <v>6</v>
      </c>
      <c r="L21" s="8"/>
      <c r="M21" s="8"/>
      <c r="N21" s="8"/>
      <c r="O21" s="8"/>
      <c r="P21" s="8"/>
      <c r="Q21" s="8"/>
      <c r="R21" s="8"/>
    </row>
    <row r="22" spans="2:18" ht="19.5" thickBot="1" x14ac:dyDescent="0.35">
      <c r="B22" s="7" t="s">
        <v>0</v>
      </c>
      <c r="D22" s="7" t="s">
        <v>0</v>
      </c>
      <c r="F22" s="19"/>
      <c r="G22" s="5" t="s">
        <v>2</v>
      </c>
      <c r="H22" s="2" t="s">
        <v>22</v>
      </c>
      <c r="I22" s="6" t="s">
        <v>6</v>
      </c>
      <c r="L22" s="8"/>
      <c r="M22" s="8"/>
      <c r="N22" s="8"/>
      <c r="O22" s="8"/>
      <c r="P22" s="8"/>
      <c r="Q22" s="8"/>
      <c r="R22" s="8"/>
    </row>
    <row r="23" spans="2:18" ht="19.5" thickBot="1" x14ac:dyDescent="0.35">
      <c r="B23" s="3" t="s">
        <v>42</v>
      </c>
      <c r="D23" s="3" t="s">
        <v>48</v>
      </c>
      <c r="F23" s="20"/>
      <c r="G23" s="7" t="s">
        <v>16</v>
      </c>
      <c r="H23" s="7" t="s">
        <v>16</v>
      </c>
      <c r="I23" s="7" t="s">
        <v>16</v>
      </c>
      <c r="J23" s="24"/>
      <c r="L23" s="8"/>
      <c r="M23" s="8"/>
      <c r="N23" s="8"/>
      <c r="O23" s="8"/>
      <c r="P23" s="8"/>
      <c r="Q23" s="8"/>
      <c r="R23" s="8"/>
    </row>
    <row r="24" spans="2:18" ht="18.75" x14ac:dyDescent="0.3">
      <c r="B24" s="3" t="s">
        <v>49</v>
      </c>
      <c r="D24" s="3" t="s">
        <v>47</v>
      </c>
      <c r="F24" s="21" t="s">
        <v>15</v>
      </c>
      <c r="G24" s="28">
        <v>16.892543</v>
      </c>
      <c r="H24" s="28">
        <v>7.1520602999999996</v>
      </c>
      <c r="I24" s="28">
        <v>10.616318700000001</v>
      </c>
      <c r="L24" s="8"/>
      <c r="M24" s="8"/>
      <c r="N24" s="8"/>
      <c r="O24" s="8"/>
      <c r="P24" s="8"/>
      <c r="Q24" s="8"/>
      <c r="R24" s="8"/>
    </row>
    <row r="25" spans="2:18" ht="18.75" x14ac:dyDescent="0.3">
      <c r="B25" s="3" t="s">
        <v>41</v>
      </c>
      <c r="D25" s="3" t="s">
        <v>43</v>
      </c>
      <c r="F25" s="22" t="s">
        <v>17</v>
      </c>
      <c r="G25" s="27">
        <v>0.97725099999999998</v>
      </c>
      <c r="H25" s="27">
        <v>0.96947300000000003</v>
      </c>
      <c r="I25" s="27">
        <v>0.9783828</v>
      </c>
      <c r="L25" s="8"/>
      <c r="M25" s="8"/>
      <c r="N25" s="8"/>
      <c r="O25" s="8"/>
      <c r="P25" s="8"/>
      <c r="Q25" s="8"/>
      <c r="R25" s="8"/>
    </row>
    <row r="26" spans="2:18" ht="18.75" x14ac:dyDescent="0.3">
      <c r="B26" s="3" t="s">
        <v>50</v>
      </c>
      <c r="D26" s="3" t="s">
        <v>36</v>
      </c>
      <c r="F26" s="22" t="s">
        <v>18</v>
      </c>
      <c r="G26" s="28">
        <v>15.86</v>
      </c>
      <c r="H26" s="28">
        <v>5.4829379999999999</v>
      </c>
      <c r="I26" s="28">
        <v>9.0516051999999991</v>
      </c>
      <c r="L26" s="8"/>
      <c r="M26" s="8"/>
      <c r="N26" s="8"/>
      <c r="O26" s="8"/>
      <c r="P26" s="8"/>
      <c r="Q26" s="8"/>
      <c r="R26" s="8"/>
    </row>
    <row r="27" spans="2:18" ht="18.75" x14ac:dyDescent="0.3">
      <c r="B27" s="3" t="s">
        <v>33</v>
      </c>
      <c r="D27" s="3" t="s">
        <v>35</v>
      </c>
      <c r="F27" s="22" t="s">
        <v>19</v>
      </c>
      <c r="G27" s="30">
        <f>11.314111/100</f>
        <v>0.11314111</v>
      </c>
      <c r="H27" s="30">
        <f>3.6908956/100</f>
        <v>3.6908956E-2</v>
      </c>
      <c r="I27" s="30">
        <f>644.1796%/100</f>
        <v>6.4417959999999996E-2</v>
      </c>
      <c r="L27" s="8"/>
      <c r="M27" s="8"/>
      <c r="N27" s="8"/>
      <c r="O27" s="8"/>
      <c r="P27" s="8"/>
      <c r="Q27" s="8"/>
      <c r="R27" s="8"/>
    </row>
    <row r="28" spans="2:18" ht="19.5" thickBot="1" x14ac:dyDescent="0.35">
      <c r="B28" s="4" t="s">
        <v>30</v>
      </c>
      <c r="D28" s="4" t="s">
        <v>34</v>
      </c>
      <c r="F28" s="22" t="s">
        <v>20</v>
      </c>
      <c r="G28" s="27">
        <v>2.3372630000000001</v>
      </c>
      <c r="H28" s="27">
        <v>0.9399322</v>
      </c>
      <c r="I28" s="27">
        <v>1.3525387</v>
      </c>
      <c r="L28" s="8"/>
      <c r="M28" s="8"/>
      <c r="N28" s="8"/>
      <c r="O28" s="8"/>
      <c r="P28" s="8"/>
      <c r="Q28" s="8"/>
      <c r="R28" s="8"/>
    </row>
    <row r="29" spans="2:18" ht="19.5" thickBot="1" x14ac:dyDescent="0.35">
      <c r="F29" s="23" t="s">
        <v>21</v>
      </c>
      <c r="G29" s="31">
        <f>10.299073/100</f>
        <v>0.10299073</v>
      </c>
      <c r="H29" s="31">
        <f>3.6291841/100</f>
        <v>3.6291840999999998E-2</v>
      </c>
      <c r="I29" s="29">
        <f>6.5998972/100</f>
        <v>6.5998972000000003E-2</v>
      </c>
      <c r="L29" s="8"/>
      <c r="M29" s="8"/>
      <c r="N29" s="8"/>
      <c r="O29" s="8"/>
      <c r="P29" s="8"/>
      <c r="Q29" s="8"/>
      <c r="R29" s="8"/>
    </row>
    <row r="30" spans="2:18" x14ac:dyDescent="0.25">
      <c r="L30" s="8"/>
      <c r="M30" s="8"/>
      <c r="N30" s="8"/>
      <c r="O30" s="8"/>
      <c r="P30" s="8"/>
      <c r="Q30" s="8"/>
      <c r="R30" s="8"/>
    </row>
    <row r="31" spans="2:18" x14ac:dyDescent="0.25">
      <c r="L31" s="8"/>
      <c r="M31" s="8"/>
      <c r="N31" s="8"/>
      <c r="O31" s="8"/>
      <c r="P31" s="8"/>
      <c r="Q31" s="8"/>
      <c r="R31" s="8"/>
    </row>
    <row r="32" spans="2:18" x14ac:dyDescent="0.25">
      <c r="L32" s="8"/>
      <c r="M32" s="8"/>
      <c r="N32" s="8"/>
      <c r="O32" s="8"/>
      <c r="P32" s="8"/>
      <c r="Q32" s="8"/>
      <c r="R32" s="8"/>
    </row>
    <row r="33" spans="12:18" x14ac:dyDescent="0.25">
      <c r="L33" s="8"/>
      <c r="M33" s="8"/>
      <c r="N33" s="8"/>
      <c r="O33" s="8"/>
      <c r="P33" s="8"/>
      <c r="Q33" s="8"/>
      <c r="R3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2022-01-26T21:06:40Z</dcterms:modified>
</cp:coreProperties>
</file>