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kte\2024\kw\"/>
    </mc:Choice>
  </mc:AlternateContent>
  <xr:revisionPtr revIDLastSave="0" documentId="8_{657A385D-A701-43E2-B604-E512D6F6E9CF}" xr6:coauthVersionLast="47" xr6:coauthVersionMax="47" xr10:uidLastSave="{00000000-0000-0000-0000-000000000000}"/>
  <bookViews>
    <workbookView xWindow="24990" yWindow="1740" windowWidth="23415" windowHeight="27990" xr2:uid="{F275C33D-BC50-48CD-BE4C-2CDBB070D6D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D43" i="1"/>
  <c r="D41" i="1"/>
  <c r="D38" i="1"/>
  <c r="D39" i="1"/>
  <c r="D32" i="1"/>
  <c r="D34" i="1"/>
  <c r="D33" i="1"/>
  <c r="H18" i="1"/>
  <c r="I17" i="1"/>
  <c r="H16" i="1"/>
  <c r="F16" i="1"/>
  <c r="I16" i="1" s="1"/>
  <c r="J16" i="1" s="1"/>
  <c r="K16" i="1" s="1"/>
  <c r="J17" i="1"/>
  <c r="F24" i="1"/>
  <c r="G24" i="1"/>
  <c r="H24" i="1"/>
  <c r="I24" i="1" s="1"/>
  <c r="J24" i="1" s="1"/>
  <c r="K24" i="1" s="1"/>
  <c r="F23" i="1"/>
  <c r="G23" i="1"/>
  <c r="I23" i="1" s="1"/>
  <c r="J23" i="1" s="1"/>
  <c r="K23" i="1" s="1"/>
  <c r="H23" i="1"/>
  <c r="J15" i="1"/>
  <c r="J19" i="1"/>
  <c r="J20" i="1"/>
  <c r="J21" i="1"/>
  <c r="J22" i="1"/>
  <c r="F22" i="1"/>
  <c r="G22" i="1"/>
  <c r="H22" i="1"/>
  <c r="I22" i="1"/>
  <c r="F21" i="1"/>
  <c r="G21" i="1"/>
  <c r="H21" i="1"/>
  <c r="I21" i="1" s="1"/>
  <c r="K21" i="1" s="1"/>
  <c r="H17" i="1"/>
  <c r="H19" i="1"/>
  <c r="H20" i="1"/>
  <c r="H15" i="1"/>
  <c r="G16" i="1"/>
  <c r="G17" i="1"/>
  <c r="G18" i="1"/>
  <c r="G19" i="1"/>
  <c r="G20" i="1"/>
  <c r="G15" i="1"/>
  <c r="F17" i="1"/>
  <c r="F18" i="1"/>
  <c r="F19" i="1"/>
  <c r="F20" i="1"/>
  <c r="F15" i="1"/>
  <c r="I19" i="1"/>
  <c r="D15" i="1"/>
  <c r="D36" i="1" l="1"/>
  <c r="I18" i="1"/>
  <c r="J18" i="1" s="1"/>
  <c r="K22" i="1"/>
  <c r="K18" i="1"/>
  <c r="K19" i="1"/>
  <c r="K17" i="1"/>
  <c r="I15" i="1"/>
  <c r="K15" i="1" s="1"/>
  <c r="I20" i="1"/>
  <c r="K20" i="1" s="1"/>
</calcChain>
</file>

<file path=xl/sharedStrings.xml><?xml version="1.0" encoding="utf-8"?>
<sst xmlns="http://schemas.openxmlformats.org/spreadsheetml/2006/main" count="30" uniqueCount="24">
  <si>
    <t>fr</t>
  </si>
  <si>
    <t>sa</t>
  </si>
  <si>
    <t>mo</t>
  </si>
  <si>
    <t>di</t>
  </si>
  <si>
    <t>schalttage</t>
  </si>
  <si>
    <t>do</t>
  </si>
  <si>
    <t>tage seit 1.1.0</t>
  </si>
  <si>
    <t>mi</t>
  </si>
  <si>
    <t>so</t>
  </si>
  <si>
    <t>date</t>
  </si>
  <si>
    <t>day</t>
  </si>
  <si>
    <t>mon</t>
  </si>
  <si>
    <t>year</t>
  </si>
  <si>
    <t>rule</t>
  </si>
  <si>
    <t>ex1</t>
  </si>
  <si>
    <t>ex2</t>
  </si>
  <si>
    <t>leap</t>
  </si>
  <si>
    <t>days2</t>
  </si>
  <si>
    <t>fd</t>
  </si>
  <si>
    <t>=</t>
  </si>
  <si>
    <t>days3</t>
  </si>
  <si>
    <t>new1</t>
  </si>
  <si>
    <t>old modifyed</t>
  </si>
  <si>
    <t>if 0 -&gt; kw ?? + year-1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</si>
</sst>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539A-8896-4D6F-AAB5-A561A66B750C}">
  <dimension ref="B11:K44"/>
  <sheetViews>
    <sheetView tabSelected="1" workbookViewId="0">
      <selection activeCell="D44" sqref="D44"/>
    </sheetView>
  </sheetViews>
  <sheetFormatPr baseColWidth="10" defaultRowHeight="15" x14ac:dyDescent="0.25"/>
  <cols>
    <col min="3" max="3" width="17.140625" customWidth="1"/>
  </cols>
  <sheetData>
    <row r="11" spans="4:11" x14ac:dyDescent="0.25">
      <c r="D11" s="1"/>
    </row>
    <row r="14" spans="4:11" x14ac:dyDescent="0.25">
      <c r="F14">
        <v>400</v>
      </c>
      <c r="G14">
        <v>100</v>
      </c>
      <c r="H14">
        <v>4</v>
      </c>
      <c r="I14" t="s">
        <v>4</v>
      </c>
      <c r="J14" t="s">
        <v>6</v>
      </c>
    </row>
    <row r="15" spans="4:11" x14ac:dyDescent="0.25">
      <c r="D15">
        <f>1988</f>
        <v>1988</v>
      </c>
      <c r="E15" t="s">
        <v>0</v>
      </c>
      <c r="F15">
        <f>ROUNDUP($D15/F$14,0)</f>
        <v>5</v>
      </c>
      <c r="G15">
        <f>ROUNDUP($D15/G$14,0)</f>
        <v>20</v>
      </c>
      <c r="H15">
        <f>ROUNDUP($D15/H$14,0)</f>
        <v>497</v>
      </c>
      <c r="I15">
        <f>H15-G15+F15</f>
        <v>482</v>
      </c>
      <c r="J15">
        <f t="shared" ref="J15:J21" si="0">(D15)*365+I15-2</f>
        <v>726100</v>
      </c>
      <c r="K15">
        <f>MOD(J15,7)</f>
        <v>4</v>
      </c>
    </row>
    <row r="16" spans="4:11" x14ac:dyDescent="0.25">
      <c r="D16">
        <v>1</v>
      </c>
      <c r="E16" t="s">
        <v>2</v>
      </c>
      <c r="F16">
        <f>ROUNDUP($D16/F$14,0)</f>
        <v>1</v>
      </c>
      <c r="G16">
        <f t="shared" ref="F16:H25" si="1">ROUNDUP($D16/G$14,0)</f>
        <v>1</v>
      </c>
      <c r="H16">
        <f>ROUNDUP($D16/H$14,0)</f>
        <v>1</v>
      </c>
      <c r="I16">
        <f>H16-G16+F16</f>
        <v>1</v>
      </c>
      <c r="J16">
        <f>(D16)*365+I16-2</f>
        <v>364</v>
      </c>
      <c r="K16">
        <f>MOD(J16,7)</f>
        <v>0</v>
      </c>
    </row>
    <row r="17" spans="2:11" x14ac:dyDescent="0.25">
      <c r="D17">
        <v>1999</v>
      </c>
      <c r="E17" t="s">
        <v>0</v>
      </c>
      <c r="F17">
        <f t="shared" si="1"/>
        <v>5</v>
      </c>
      <c r="G17">
        <f t="shared" si="1"/>
        <v>20</v>
      </c>
      <c r="H17">
        <f t="shared" si="1"/>
        <v>500</v>
      </c>
      <c r="I17">
        <f>H17-G17+F17</f>
        <v>485</v>
      </c>
      <c r="J17">
        <f>(D17)*365+I17-2</f>
        <v>730118</v>
      </c>
      <c r="K17">
        <f t="shared" ref="K16:K25" si="2">MOD(J17,7)</f>
        <v>4</v>
      </c>
    </row>
    <row r="18" spans="2:11" x14ac:dyDescent="0.25">
      <c r="D18">
        <v>2000</v>
      </c>
      <c r="E18" t="s">
        <v>1</v>
      </c>
      <c r="F18">
        <f t="shared" si="1"/>
        <v>5</v>
      </c>
      <c r="G18">
        <f t="shared" si="1"/>
        <v>20</v>
      </c>
      <c r="H18">
        <f>ROUNDUP($D18/H$14,0)</f>
        <v>500</v>
      </c>
      <c r="I18">
        <f t="shared" ref="I16:I20" si="3">H18-G18+F18</f>
        <v>485</v>
      </c>
      <c r="J18">
        <f t="shared" si="0"/>
        <v>730483</v>
      </c>
      <c r="K18">
        <f t="shared" si="2"/>
        <v>5</v>
      </c>
    </row>
    <row r="19" spans="2:11" x14ac:dyDescent="0.25">
      <c r="D19">
        <v>2001</v>
      </c>
      <c r="E19" t="s">
        <v>2</v>
      </c>
      <c r="F19">
        <f t="shared" si="1"/>
        <v>6</v>
      </c>
      <c r="G19">
        <f t="shared" si="1"/>
        <v>21</v>
      </c>
      <c r="H19">
        <f t="shared" si="1"/>
        <v>501</v>
      </c>
      <c r="I19">
        <f t="shared" si="3"/>
        <v>486</v>
      </c>
      <c r="J19">
        <f t="shared" si="0"/>
        <v>730849</v>
      </c>
      <c r="K19">
        <f t="shared" si="2"/>
        <v>0</v>
      </c>
    </row>
    <row r="20" spans="2:11" x14ac:dyDescent="0.25">
      <c r="D20">
        <v>2008</v>
      </c>
      <c r="E20" t="s">
        <v>3</v>
      </c>
      <c r="F20">
        <f t="shared" si="1"/>
        <v>6</v>
      </c>
      <c r="G20">
        <f t="shared" si="1"/>
        <v>21</v>
      </c>
      <c r="H20">
        <f t="shared" si="1"/>
        <v>502</v>
      </c>
      <c r="I20">
        <f t="shared" si="3"/>
        <v>487</v>
      </c>
      <c r="J20">
        <f t="shared" si="0"/>
        <v>733405</v>
      </c>
      <c r="K20">
        <f t="shared" si="2"/>
        <v>1</v>
      </c>
    </row>
    <row r="21" spans="2:11" x14ac:dyDescent="0.25">
      <c r="D21">
        <v>0</v>
      </c>
      <c r="E21" t="s">
        <v>1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ref="I21:I25" si="4">H21-G21+F21</f>
        <v>0</v>
      </c>
      <c r="J21">
        <f t="shared" si="0"/>
        <v>-2</v>
      </c>
      <c r="K21">
        <f t="shared" si="2"/>
        <v>5</v>
      </c>
    </row>
    <row r="22" spans="2:11" x14ac:dyDescent="0.25">
      <c r="D22">
        <v>2012</v>
      </c>
      <c r="E22" t="s">
        <v>8</v>
      </c>
      <c r="F22">
        <f t="shared" si="1"/>
        <v>6</v>
      </c>
      <c r="G22">
        <f t="shared" si="1"/>
        <v>21</v>
      </c>
      <c r="H22">
        <f t="shared" si="1"/>
        <v>503</v>
      </c>
      <c r="I22">
        <f t="shared" si="4"/>
        <v>488</v>
      </c>
      <c r="J22">
        <f>(D22)*365+I22-2</f>
        <v>734866</v>
      </c>
      <c r="K22">
        <f t="shared" si="2"/>
        <v>6</v>
      </c>
    </row>
    <row r="23" spans="2:11" x14ac:dyDescent="0.25">
      <c r="D23">
        <v>2014</v>
      </c>
      <c r="E23" t="s">
        <v>7</v>
      </c>
      <c r="F23">
        <f t="shared" si="1"/>
        <v>6</v>
      </c>
      <c r="G23">
        <f t="shared" si="1"/>
        <v>21</v>
      </c>
      <c r="H23">
        <f t="shared" si="1"/>
        <v>504</v>
      </c>
      <c r="I23">
        <f t="shared" si="4"/>
        <v>489</v>
      </c>
      <c r="J23">
        <f>(D23)*365+I23-2</f>
        <v>735597</v>
      </c>
      <c r="K23">
        <f t="shared" si="2"/>
        <v>2</v>
      </c>
    </row>
    <row r="24" spans="2:11" x14ac:dyDescent="0.25">
      <c r="D24">
        <v>2024</v>
      </c>
      <c r="E24" t="s">
        <v>5</v>
      </c>
      <c r="F24">
        <f t="shared" si="1"/>
        <v>6</v>
      </c>
      <c r="G24">
        <f t="shared" si="1"/>
        <v>21</v>
      </c>
      <c r="H24">
        <f t="shared" si="1"/>
        <v>506</v>
      </c>
      <c r="I24">
        <f t="shared" si="4"/>
        <v>491</v>
      </c>
      <c r="J24">
        <f>(D24)*365+I24-2</f>
        <v>739249</v>
      </c>
      <c r="K24">
        <f t="shared" si="2"/>
        <v>0</v>
      </c>
    </row>
    <row r="25" spans="2:11" x14ac:dyDescent="0.25">
      <c r="D25">
        <v>2020</v>
      </c>
      <c r="F25" t="s">
        <v>19</v>
      </c>
      <c r="G25" t="s">
        <v>19</v>
      </c>
      <c r="H25" t="s">
        <v>19</v>
      </c>
      <c r="J25" t="s">
        <v>19</v>
      </c>
    </row>
    <row r="28" spans="2:11" x14ac:dyDescent="0.25">
      <c r="C28" t="s">
        <v>10</v>
      </c>
      <c r="D28" t="s">
        <v>11</v>
      </c>
      <c r="E28" t="s">
        <v>12</v>
      </c>
    </row>
    <row r="29" spans="2:11" x14ac:dyDescent="0.25">
      <c r="B29" t="s">
        <v>9</v>
      </c>
      <c r="C29">
        <v>3</v>
      </c>
      <c r="D29">
        <v>1</v>
      </c>
      <c r="E29">
        <v>21</v>
      </c>
    </row>
    <row r="30" spans="2:11" x14ac:dyDescent="0.25">
      <c r="D30" s="2"/>
    </row>
    <row r="32" spans="2:11" x14ac:dyDescent="0.25">
      <c r="C32" t="s">
        <v>13</v>
      </c>
      <c r="D32">
        <f>MOD(E29,4)</f>
        <v>1</v>
      </c>
    </row>
    <row r="33" spans="3:5" x14ac:dyDescent="0.25">
      <c r="C33" t="s">
        <v>14</v>
      </c>
      <c r="D33">
        <f>MOD(E29,100)</f>
        <v>21</v>
      </c>
    </row>
    <row r="34" spans="3:5" x14ac:dyDescent="0.25">
      <c r="C34" t="s">
        <v>15</v>
      </c>
      <c r="D34">
        <f>MOD(E29,400)</f>
        <v>21</v>
      </c>
    </row>
    <row r="36" spans="3:5" x14ac:dyDescent="0.25">
      <c r="C36" t="s">
        <v>16</v>
      </c>
      <c r="D36">
        <f>IF(D32=0,IF(D33=0,IF(D34=0,1,0),1),0)</f>
        <v>0</v>
      </c>
    </row>
    <row r="38" spans="3:5" x14ac:dyDescent="0.25">
      <c r="C38" t="s">
        <v>17</v>
      </c>
      <c r="D38">
        <f>IF(D29&gt;2,D30+D36,D30)+C29</f>
        <v>3</v>
      </c>
    </row>
    <row r="39" spans="3:5" x14ac:dyDescent="0.25">
      <c r="C39" t="s">
        <v>18</v>
      </c>
      <c r="D39" s="3">
        <f>MOD((E29)*365+((ROUNDUP(E29/4,0))-(ROUNDUP(E29/100,0))+(ROUNDUP(E29/400,0)))-2,7)</f>
        <v>4</v>
      </c>
    </row>
    <row r="41" spans="3:5" x14ac:dyDescent="0.25">
      <c r="C41" t="s">
        <v>20</v>
      </c>
      <c r="D41">
        <f>D38+D39-1</f>
        <v>6</v>
      </c>
    </row>
    <row r="43" spans="3:5" x14ac:dyDescent="0.25">
      <c r="C43" t="s">
        <v>22</v>
      </c>
      <c r="D43">
        <f>ROUNDDOWN(D41/7,0)+1</f>
        <v>1</v>
      </c>
    </row>
    <row r="44" spans="3:5" x14ac:dyDescent="0.25">
      <c r="C44" t="s">
        <v>21</v>
      </c>
      <c r="D44">
        <f>IF(D39&gt;3,D43-1,D43)</f>
        <v>0</v>
      </c>
      <c r="E44" t="s">
        <v>23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Melcher</dc:creator>
  <cp:lastModifiedBy>Andreas Melcher</cp:lastModifiedBy>
  <dcterms:created xsi:type="dcterms:W3CDTF">2024-08-25T10:30:41Z</dcterms:created>
  <dcterms:modified xsi:type="dcterms:W3CDTF">2024-08-25T17:33:56Z</dcterms:modified>
</cp:coreProperties>
</file>