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PSS课程培训\SPSS入门操作\数据操作\算术平均数（代号组中值）\"/>
    </mc:Choice>
  </mc:AlternateContent>
  <bookViews>
    <workbookView xWindow="240" yWindow="60" windowWidth="20730" windowHeight="11760" firstSheet="1" activeTab="1"/>
  </bookViews>
  <sheets>
    <sheet name="一个被试的选择反应时" sheetId="2" r:id="rId1"/>
    <sheet name="代号组中值" sheetId="1" r:id="rId2"/>
  </sheets>
  <calcPr calcId="152511"/>
</workbook>
</file>

<file path=xl/calcChain.xml><?xml version="1.0" encoding="utf-8"?>
<calcChain xmlns="http://schemas.openxmlformats.org/spreadsheetml/2006/main">
  <c r="I9" i="1" l="1"/>
  <c r="H3" i="1"/>
  <c r="C17" i="1"/>
  <c r="F16" i="1"/>
  <c r="I12" i="1" l="1"/>
  <c r="K3" i="1"/>
  <c r="J3" i="1"/>
  <c r="C3" i="1"/>
  <c r="J4" i="2" l="1"/>
  <c r="H4" i="2"/>
  <c r="L10" i="2"/>
  <c r="N10" i="2"/>
  <c r="M22" i="2"/>
  <c r="L22" i="2"/>
  <c r="M11" i="2"/>
  <c r="M12" i="2"/>
  <c r="M13" i="2"/>
  <c r="O13" i="2" s="1"/>
  <c r="M14" i="2"/>
  <c r="O14" i="2" s="1"/>
  <c r="M15" i="2"/>
  <c r="M16" i="2"/>
  <c r="O16" i="2" s="1"/>
  <c r="M17" i="2"/>
  <c r="M18" i="2"/>
  <c r="O18" i="2" s="1"/>
  <c r="M19" i="2"/>
  <c r="M20" i="2"/>
  <c r="O20" i="2" s="1"/>
  <c r="M21" i="2"/>
  <c r="L11" i="2"/>
  <c r="L12" i="2"/>
  <c r="L13" i="2"/>
  <c r="N13" i="2" s="1"/>
  <c r="L14" i="2"/>
  <c r="L15" i="2"/>
  <c r="L16" i="2"/>
  <c r="L17" i="2"/>
  <c r="N17" i="2" s="1"/>
  <c r="L18" i="2"/>
  <c r="L19" i="2"/>
  <c r="L20" i="2"/>
  <c r="L21" i="2"/>
  <c r="M10" i="2"/>
  <c r="O10" i="2" s="1"/>
  <c r="O12" i="2"/>
  <c r="O17" i="2"/>
  <c r="N18" i="2"/>
  <c r="N22" i="2"/>
  <c r="O21" i="2"/>
  <c r="O11" i="2"/>
  <c r="O15" i="2"/>
  <c r="O19" i="2"/>
  <c r="O22" i="2"/>
  <c r="N11" i="2"/>
  <c r="N12" i="2"/>
  <c r="N14" i="2"/>
  <c r="N15" i="2"/>
  <c r="N16" i="2"/>
  <c r="N19" i="2"/>
  <c r="N20" i="2"/>
  <c r="N21" i="2"/>
  <c r="G4" i="1"/>
  <c r="G8" i="1"/>
  <c r="G12" i="1"/>
  <c r="G16" i="1"/>
  <c r="F3" i="1"/>
  <c r="G3" i="1" s="1"/>
  <c r="F4" i="1"/>
  <c r="F5" i="1"/>
  <c r="G5" i="1" s="1"/>
  <c r="F6" i="1"/>
  <c r="G6" i="1" s="1"/>
  <c r="F7" i="1"/>
  <c r="G7" i="1" s="1"/>
  <c r="F8" i="1"/>
  <c r="F9" i="1"/>
  <c r="G9" i="1" s="1"/>
  <c r="F10" i="1"/>
  <c r="G10" i="1" s="1"/>
  <c r="F11" i="1"/>
  <c r="G11" i="1" s="1"/>
  <c r="F12" i="1"/>
  <c r="F13" i="1"/>
  <c r="G13" i="1" s="1"/>
  <c r="F14" i="1"/>
  <c r="G14" i="1" s="1"/>
  <c r="F15" i="1"/>
  <c r="G15" i="1" s="1"/>
  <c r="F17" i="1"/>
  <c r="G17" i="1" s="1"/>
  <c r="D16" i="1"/>
  <c r="C4" i="1"/>
  <c r="C5" i="1"/>
  <c r="C6" i="1"/>
  <c r="C7" i="1"/>
  <c r="D7" i="1" s="1"/>
  <c r="C8" i="1"/>
  <c r="D8" i="1" s="1"/>
  <c r="C9" i="1"/>
  <c r="C10" i="1"/>
  <c r="C11" i="1"/>
  <c r="D11" i="1" s="1"/>
  <c r="C12" i="1"/>
  <c r="C13" i="1"/>
  <c r="C14" i="1"/>
  <c r="C15" i="1"/>
  <c r="D15" i="1" s="1"/>
  <c r="C16" i="1"/>
  <c r="D13" i="1" l="1"/>
  <c r="D9" i="1"/>
  <c r="D5" i="1"/>
  <c r="D12" i="1"/>
  <c r="D4" i="1"/>
  <c r="D14" i="1"/>
  <c r="D10" i="1"/>
  <c r="D6" i="1"/>
  <c r="P14" i="2"/>
  <c r="P15" i="2"/>
  <c r="P21" i="2"/>
  <c r="P19" i="2"/>
  <c r="P10" i="2"/>
  <c r="P22" i="2"/>
  <c r="P17" i="2"/>
  <c r="P13" i="2"/>
  <c r="P18" i="2"/>
  <c r="P20" i="2"/>
  <c r="P11" i="2"/>
  <c r="P16" i="2"/>
  <c r="P12" i="2"/>
  <c r="D3" i="1"/>
  <c r="I3" i="1" l="1"/>
</calcChain>
</file>

<file path=xl/sharedStrings.xml><?xml version="1.0" encoding="utf-8"?>
<sst xmlns="http://schemas.openxmlformats.org/spreadsheetml/2006/main" count="17" uniqueCount="17">
  <si>
    <t>下限</t>
    <phoneticPr fontId="2" type="noConversion"/>
  </si>
  <si>
    <t>上限</t>
    <phoneticPr fontId="2" type="noConversion"/>
  </si>
  <si>
    <t>组中值</t>
    <phoneticPr fontId="2" type="noConversion"/>
  </si>
  <si>
    <t>频次</t>
    <phoneticPr fontId="2" type="noConversion"/>
  </si>
  <si>
    <t>代号组中值</t>
    <phoneticPr fontId="2" type="noConversion"/>
  </si>
  <si>
    <t>代号平均数</t>
    <phoneticPr fontId="2" type="noConversion"/>
  </si>
  <si>
    <t>真实平均数</t>
    <phoneticPr fontId="2" type="noConversion"/>
  </si>
  <si>
    <t>中数</t>
    <phoneticPr fontId="2" type="noConversion"/>
  </si>
  <si>
    <t>总个数</t>
    <phoneticPr fontId="2" type="noConversion"/>
  </si>
  <si>
    <t>累积次数</t>
    <phoneticPr fontId="2" type="noConversion"/>
  </si>
  <si>
    <t>累积百分比</t>
    <phoneticPr fontId="2" type="noConversion"/>
  </si>
  <si>
    <t>2960个运动员的身高数据</t>
    <phoneticPr fontId="2" type="noConversion"/>
  </si>
  <si>
    <t>一个被试的选择反应时数据（秒）</t>
    <phoneticPr fontId="2" type="noConversion"/>
  </si>
  <si>
    <t>数据个数</t>
    <phoneticPr fontId="2" type="noConversion"/>
  </si>
  <si>
    <t>分组数</t>
    <phoneticPr fontId="2" type="noConversion"/>
  </si>
  <si>
    <t>加权平均</t>
    <phoneticPr fontId="2" type="noConversion"/>
  </si>
  <si>
    <t>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</si>
</sst>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0" fontId="0" fillId="2" borderId="0" xfId="0" applyFill="1">
      <alignment vertical="center"/>
    </xf>
    <xf numFmtId="176" fontId="0" fillId="2" borderId="0" xfId="1" applyNumberFormat="1" applyFont="1" applyFill="1">
      <alignment vertical="center"/>
    </xf>
    <xf numFmtId="177" fontId="0" fillId="0" borderId="0" xfId="0" applyNumberFormat="1">
      <alignment vertical="center"/>
    </xf>
    <xf numFmtId="0" fontId="3" fillId="0" borderId="0" xfId="0" applyFont="1" applyAlignment="1">
      <alignment vertical="center"/>
    </xf>
    <xf numFmtId="0" fontId="0" fillId="3" borderId="0" xfId="0" applyFill="1">
      <alignment vertical="center"/>
    </xf>
    <xf numFmtId="176" fontId="0" fillId="3" borderId="0" xfId="1" applyNumberFormat="1" applyFont="1" applyFill="1">
      <alignment vertical="center"/>
    </xf>
    <xf numFmtId="9" fontId="0" fillId="4" borderId="0" xfId="0" applyNumberFormat="1" applyFill="1">
      <alignment vertical="center"/>
    </xf>
    <xf numFmtId="1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9" fontId="0" fillId="0" borderId="0" xfId="0" applyNumberForma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G5" sqref="G5"/>
    </sheetView>
  </sheetViews>
  <sheetFormatPr defaultRowHeight="13.5" x14ac:dyDescent="0.15"/>
  <cols>
    <col min="1" max="2" width="6.5" bestFit="1" customWidth="1"/>
    <col min="3" max="3" width="9.125" bestFit="1" customWidth="1"/>
    <col min="4" max="4" width="6.5" bestFit="1" customWidth="1"/>
    <col min="9" max="9" width="12.75" bestFit="1" customWidth="1"/>
  </cols>
  <sheetData>
    <row r="1" spans="1:16" ht="20.25" x14ac:dyDescent="0.15">
      <c r="A1" s="5" t="s">
        <v>12</v>
      </c>
      <c r="B1" s="5"/>
      <c r="C1" s="5"/>
      <c r="D1" s="5"/>
    </row>
    <row r="2" spans="1:16" x14ac:dyDescent="0.15">
      <c r="A2" s="4">
        <v>1.34</v>
      </c>
      <c r="B2" s="4">
        <v>1.1000000000000001</v>
      </c>
      <c r="C2" s="4">
        <v>0.82</v>
      </c>
      <c r="D2" s="4">
        <v>0.96</v>
      </c>
      <c r="E2" s="4"/>
      <c r="F2" s="4"/>
    </row>
    <row r="3" spans="1:16" x14ac:dyDescent="0.15">
      <c r="A3" s="4">
        <v>0.75</v>
      </c>
      <c r="B3" s="4">
        <v>1.21</v>
      </c>
      <c r="C3" s="4">
        <v>1.6</v>
      </c>
      <c r="D3" s="4">
        <v>1.03</v>
      </c>
      <c r="E3" s="4"/>
      <c r="F3" s="4"/>
    </row>
    <row r="4" spans="1:16" x14ac:dyDescent="0.15">
      <c r="A4" s="4">
        <v>0.67</v>
      </c>
      <c r="B4" s="4">
        <v>1.41</v>
      </c>
      <c r="C4" s="4">
        <v>0.9</v>
      </c>
      <c r="D4" s="4">
        <v>1</v>
      </c>
      <c r="E4" s="4"/>
      <c r="F4" s="4"/>
      <c r="G4" t="s">
        <v>13</v>
      </c>
      <c r="H4">
        <f>COUNT(A2:D24)</f>
        <v>80</v>
      </c>
      <c r="I4" t="s">
        <v>14</v>
      </c>
      <c r="J4" s="9">
        <f>1.87*H4^0.4</f>
        <v>10.791395296185957</v>
      </c>
    </row>
    <row r="5" spans="1:16" x14ac:dyDescent="0.15">
      <c r="A5" s="4">
        <v>0.7</v>
      </c>
      <c r="B5" s="4">
        <v>0.82</v>
      </c>
      <c r="C5" s="4">
        <v>1.22</v>
      </c>
      <c r="D5" s="4">
        <v>0.85</v>
      </c>
      <c r="E5" s="4"/>
      <c r="F5" s="4"/>
    </row>
    <row r="6" spans="1:16" x14ac:dyDescent="0.15">
      <c r="A6" s="4">
        <v>1.1399999999999999</v>
      </c>
      <c r="B6" s="4">
        <v>0.85</v>
      </c>
      <c r="C6" s="4">
        <v>0.94</v>
      </c>
      <c r="D6" s="4">
        <v>0.95</v>
      </c>
      <c r="E6" s="4"/>
      <c r="F6" s="4"/>
    </row>
    <row r="7" spans="1:16" x14ac:dyDescent="0.15">
      <c r="A7" s="4"/>
      <c r="B7" s="4"/>
      <c r="C7" s="4"/>
      <c r="D7" s="4"/>
      <c r="E7" s="4"/>
      <c r="F7" s="4"/>
    </row>
    <row r="8" spans="1:16" x14ac:dyDescent="0.15">
      <c r="A8" s="4">
        <v>1.1599999999999999</v>
      </c>
      <c r="B8" s="4">
        <v>0.92</v>
      </c>
      <c r="C8" s="4">
        <v>0.77</v>
      </c>
      <c r="D8" s="4">
        <v>0.94</v>
      </c>
      <c r="E8" s="4"/>
      <c r="F8" s="4"/>
    </row>
    <row r="9" spans="1:16" x14ac:dyDescent="0.15">
      <c r="A9" s="4">
        <v>0.78</v>
      </c>
      <c r="B9" s="4">
        <v>0.89</v>
      </c>
      <c r="C9" s="4">
        <v>0.91</v>
      </c>
      <c r="D9" s="4">
        <v>0.77</v>
      </c>
      <c r="E9" s="4"/>
      <c r="F9" s="4"/>
    </row>
    <row r="10" spans="1:16" x14ac:dyDescent="0.15">
      <c r="A10" s="4">
        <v>0.85</v>
      </c>
      <c r="B10" s="4">
        <v>1.28</v>
      </c>
      <c r="C10" s="4">
        <v>1.1000000000000001</v>
      </c>
      <c r="D10" s="4">
        <v>1.08</v>
      </c>
      <c r="E10" s="4"/>
      <c r="F10" s="4"/>
      <c r="I10" s="4">
        <v>1.8</v>
      </c>
      <c r="J10" s="4">
        <v>1.89</v>
      </c>
      <c r="L10" t="str">
        <f>CONCATENATE("&gt;=",I10-0.005)</f>
        <v>&gt;=1.795</v>
      </c>
      <c r="M10" t="str">
        <f>CONCATENATE("&gt;",J10+0.005)</f>
        <v>&gt;1.895</v>
      </c>
      <c r="N10">
        <f>COUNTIF($A$2:$D$24,L10)</f>
        <v>1</v>
      </c>
      <c r="O10">
        <f t="shared" ref="O10:O22" si="0">COUNTIF($A$2:$D$24,M10)</f>
        <v>0</v>
      </c>
      <c r="P10">
        <f>N10-O10</f>
        <v>1</v>
      </c>
    </row>
    <row r="11" spans="1:16" x14ac:dyDescent="0.15">
      <c r="A11" s="4">
        <v>1.1599999999999999</v>
      </c>
      <c r="B11" s="4">
        <v>0.95</v>
      </c>
      <c r="C11" s="4">
        <v>0.98</v>
      </c>
      <c r="D11" s="4">
        <v>0.88</v>
      </c>
      <c r="E11" s="4"/>
      <c r="F11" s="4"/>
      <c r="I11" s="4">
        <v>1.7</v>
      </c>
      <c r="J11" s="4">
        <v>1.79</v>
      </c>
      <c r="L11" t="str">
        <f t="shared" ref="L11:L21" si="1">CONCATENATE("&gt;=",I11-0.005)</f>
        <v>&gt;=1.695</v>
      </c>
      <c r="M11" t="str">
        <f t="shared" ref="M11:M21" si="2">CONCATENATE("&gt;",J11+0.005)</f>
        <v>&gt;1.795</v>
      </c>
      <c r="N11">
        <f t="shared" ref="N11:N22" si="3">COUNTIF($A$2:$D$24,L11)</f>
        <v>1</v>
      </c>
      <c r="O11">
        <f t="shared" si="0"/>
        <v>1</v>
      </c>
      <c r="P11">
        <f t="shared" ref="P11:P22" si="4">N11-O11</f>
        <v>0</v>
      </c>
    </row>
    <row r="12" spans="1:16" x14ac:dyDescent="0.15">
      <c r="A12" s="4">
        <v>1.24</v>
      </c>
      <c r="B12" s="4">
        <v>0.97</v>
      </c>
      <c r="C12" s="4">
        <v>0.99</v>
      </c>
      <c r="D12" s="4">
        <v>0.75</v>
      </c>
      <c r="E12" s="4"/>
      <c r="F12" s="4"/>
      <c r="I12" s="4">
        <v>1.6</v>
      </c>
      <c r="J12" s="4">
        <v>1.69</v>
      </c>
      <c r="L12" t="str">
        <f t="shared" si="1"/>
        <v>&gt;=1.595</v>
      </c>
      <c r="M12" t="str">
        <f t="shared" si="2"/>
        <v>&gt;1.695</v>
      </c>
      <c r="N12">
        <f t="shared" si="3"/>
        <v>2</v>
      </c>
      <c r="O12">
        <f t="shared" si="0"/>
        <v>1</v>
      </c>
      <c r="P12">
        <f t="shared" si="4"/>
        <v>1</v>
      </c>
    </row>
    <row r="13" spans="1:16" x14ac:dyDescent="0.15">
      <c r="A13" s="4"/>
      <c r="B13" s="4"/>
      <c r="C13" s="4"/>
      <c r="D13" s="4"/>
      <c r="E13" s="4"/>
      <c r="F13" s="4"/>
      <c r="I13" s="4">
        <v>1.5</v>
      </c>
      <c r="J13" s="4">
        <v>1.59</v>
      </c>
      <c r="L13" t="str">
        <f t="shared" si="1"/>
        <v>&gt;=1.495</v>
      </c>
      <c r="M13" t="str">
        <f t="shared" si="2"/>
        <v>&gt;1.595</v>
      </c>
      <c r="N13">
        <f t="shared" si="3"/>
        <v>2</v>
      </c>
      <c r="O13">
        <f t="shared" si="0"/>
        <v>2</v>
      </c>
      <c r="P13">
        <f t="shared" si="4"/>
        <v>0</v>
      </c>
    </row>
    <row r="14" spans="1:16" x14ac:dyDescent="0.15">
      <c r="A14" s="4">
        <v>1.35</v>
      </c>
      <c r="B14" s="4">
        <v>1.1499999999999999</v>
      </c>
      <c r="C14" s="4">
        <v>0.85</v>
      </c>
      <c r="D14" s="4">
        <v>1.05</v>
      </c>
      <c r="E14" s="4"/>
      <c r="F14" s="4"/>
      <c r="I14" s="4">
        <v>1.4</v>
      </c>
      <c r="J14" s="4">
        <v>1.49</v>
      </c>
      <c r="L14" t="str">
        <f t="shared" si="1"/>
        <v>&gt;=1.395</v>
      </c>
      <c r="M14" t="str">
        <f t="shared" si="2"/>
        <v>&gt;1.495</v>
      </c>
      <c r="N14">
        <f t="shared" si="3"/>
        <v>3</v>
      </c>
      <c r="O14">
        <f t="shared" si="0"/>
        <v>2</v>
      </c>
      <c r="P14">
        <f t="shared" si="4"/>
        <v>1</v>
      </c>
    </row>
    <row r="15" spans="1:16" x14ac:dyDescent="0.15">
      <c r="A15" s="4">
        <v>0.87</v>
      </c>
      <c r="B15" s="4">
        <v>0.95</v>
      </c>
      <c r="C15" s="4">
        <v>0.85</v>
      </c>
      <c r="D15" s="4">
        <v>0.84</v>
      </c>
      <c r="E15" s="4"/>
      <c r="F15" s="4"/>
      <c r="I15" s="4">
        <v>1.3</v>
      </c>
      <c r="J15" s="4">
        <v>1.39</v>
      </c>
      <c r="L15" t="str">
        <f t="shared" si="1"/>
        <v>&gt;=1.295</v>
      </c>
      <c r="M15" t="str">
        <f t="shared" si="2"/>
        <v>&gt;1.395</v>
      </c>
      <c r="N15">
        <f t="shared" si="3"/>
        <v>6</v>
      </c>
      <c r="O15">
        <f t="shared" si="0"/>
        <v>3</v>
      </c>
      <c r="P15">
        <f t="shared" si="4"/>
        <v>3</v>
      </c>
    </row>
    <row r="16" spans="1:16" x14ac:dyDescent="0.15">
      <c r="A16" s="4">
        <v>0.9</v>
      </c>
      <c r="B16" s="4">
        <v>0.93</v>
      </c>
      <c r="C16" s="4">
        <v>0.98</v>
      </c>
      <c r="D16" s="4">
        <v>0.92</v>
      </c>
      <c r="E16" s="4"/>
      <c r="F16" s="4"/>
      <c r="I16" s="4">
        <v>1.2</v>
      </c>
      <c r="J16" s="4">
        <v>1.29</v>
      </c>
      <c r="L16" t="str">
        <f t="shared" si="1"/>
        <v>&gt;=1.195</v>
      </c>
      <c r="M16" t="str">
        <f t="shared" si="2"/>
        <v>&gt;1.295</v>
      </c>
      <c r="N16">
        <f t="shared" si="3"/>
        <v>12</v>
      </c>
      <c r="O16">
        <f t="shared" si="0"/>
        <v>6</v>
      </c>
      <c r="P16">
        <f t="shared" si="4"/>
        <v>6</v>
      </c>
    </row>
    <row r="17" spans="1:16" x14ac:dyDescent="0.15">
      <c r="A17" s="4">
        <v>0.95</v>
      </c>
      <c r="B17" s="4">
        <v>0.88</v>
      </c>
      <c r="C17" s="4">
        <v>0.89</v>
      </c>
      <c r="D17" s="4">
        <v>0.72</v>
      </c>
      <c r="I17" s="4">
        <v>1.1000000000000001</v>
      </c>
      <c r="J17" s="4">
        <v>1.19</v>
      </c>
      <c r="L17" t="str">
        <f t="shared" si="1"/>
        <v>&gt;=1.095</v>
      </c>
      <c r="M17" t="str">
        <f t="shared" si="2"/>
        <v>&gt;1.195</v>
      </c>
      <c r="N17">
        <f t="shared" si="3"/>
        <v>21</v>
      </c>
      <c r="O17">
        <f t="shared" si="0"/>
        <v>12</v>
      </c>
      <c r="P17">
        <f t="shared" si="4"/>
        <v>9</v>
      </c>
    </row>
    <row r="18" spans="1:16" x14ac:dyDescent="0.15">
      <c r="A18" s="4">
        <v>1.17</v>
      </c>
      <c r="B18" s="4">
        <v>0.8</v>
      </c>
      <c r="C18" s="4">
        <v>1.38</v>
      </c>
      <c r="D18" s="4">
        <v>0.87</v>
      </c>
      <c r="I18" s="4">
        <v>1</v>
      </c>
      <c r="J18" s="4">
        <v>1.0900000000000001</v>
      </c>
      <c r="L18" t="str">
        <f t="shared" si="1"/>
        <v>&gt;=0.995</v>
      </c>
      <c r="M18" t="str">
        <f t="shared" si="2"/>
        <v>&gt;1.095</v>
      </c>
      <c r="N18">
        <f t="shared" si="3"/>
        <v>27</v>
      </c>
      <c r="O18">
        <f t="shared" si="0"/>
        <v>21</v>
      </c>
      <c r="P18">
        <f t="shared" si="4"/>
        <v>6</v>
      </c>
    </row>
    <row r="19" spans="1:16" x14ac:dyDescent="0.15">
      <c r="I19" s="4">
        <v>0.9</v>
      </c>
      <c r="J19" s="4">
        <v>0.99</v>
      </c>
      <c r="L19" t="str">
        <f t="shared" si="1"/>
        <v>&gt;=0.895</v>
      </c>
      <c r="M19" t="str">
        <f t="shared" si="2"/>
        <v>&gt;0.995</v>
      </c>
      <c r="N19">
        <f t="shared" si="3"/>
        <v>48</v>
      </c>
      <c r="O19">
        <f t="shared" si="0"/>
        <v>27</v>
      </c>
      <c r="P19">
        <f t="shared" si="4"/>
        <v>21</v>
      </c>
    </row>
    <row r="20" spans="1:16" x14ac:dyDescent="0.15">
      <c r="A20" s="4">
        <v>0.99</v>
      </c>
      <c r="B20" s="4">
        <v>0.6</v>
      </c>
      <c r="C20" s="4">
        <v>0.95</v>
      </c>
      <c r="D20" s="4">
        <v>0.82</v>
      </c>
      <c r="I20" s="4">
        <v>0.8</v>
      </c>
      <c r="J20" s="4">
        <v>0.89</v>
      </c>
      <c r="L20" t="str">
        <f t="shared" si="1"/>
        <v>&gt;=0.795</v>
      </c>
      <c r="M20" t="str">
        <f t="shared" si="2"/>
        <v>&gt;0.895</v>
      </c>
      <c r="N20">
        <f t="shared" si="3"/>
        <v>70</v>
      </c>
      <c r="O20">
        <f t="shared" si="0"/>
        <v>48</v>
      </c>
      <c r="P20">
        <f t="shared" si="4"/>
        <v>22</v>
      </c>
    </row>
    <row r="21" spans="1:16" x14ac:dyDescent="0.15">
      <c r="A21" s="4">
        <v>1.23</v>
      </c>
      <c r="B21" s="4">
        <v>0.82</v>
      </c>
      <c r="C21" s="4">
        <v>1.07</v>
      </c>
      <c r="D21" s="4">
        <v>0.75</v>
      </c>
      <c r="I21" s="4">
        <v>0.7</v>
      </c>
      <c r="J21" s="4">
        <v>0.79</v>
      </c>
      <c r="L21" t="str">
        <f t="shared" si="1"/>
        <v>&gt;=0.695</v>
      </c>
      <c r="M21" t="str">
        <f t="shared" si="2"/>
        <v>&gt;0.795</v>
      </c>
      <c r="N21">
        <f t="shared" si="3"/>
        <v>78</v>
      </c>
      <c r="O21">
        <f t="shared" si="0"/>
        <v>70</v>
      </c>
      <c r="P21">
        <f t="shared" si="4"/>
        <v>8</v>
      </c>
    </row>
    <row r="22" spans="1:16" x14ac:dyDescent="0.15">
      <c r="A22" s="4">
        <v>0.86</v>
      </c>
      <c r="B22" s="4">
        <v>1</v>
      </c>
      <c r="C22" s="4">
        <v>0.88</v>
      </c>
      <c r="D22" s="4">
        <v>0.83</v>
      </c>
      <c r="I22" s="4">
        <v>0.6</v>
      </c>
      <c r="J22" s="4">
        <v>0.69</v>
      </c>
      <c r="L22" t="str">
        <f>CONCATENATE("&gt;=",I22-0.005)</f>
        <v>&gt;=0.595</v>
      </c>
      <c r="M22" t="str">
        <f>CONCATENATE("&gt;",J22+0.005)</f>
        <v>&gt;0.695</v>
      </c>
      <c r="N22">
        <f t="shared" si="3"/>
        <v>80</v>
      </c>
      <c r="O22">
        <f t="shared" si="0"/>
        <v>78</v>
      </c>
      <c r="P22">
        <f t="shared" si="4"/>
        <v>2</v>
      </c>
    </row>
    <row r="23" spans="1:16" x14ac:dyDescent="0.15">
      <c r="A23" s="4">
        <v>0.85</v>
      </c>
      <c r="B23" s="4">
        <v>1.1399999999999999</v>
      </c>
      <c r="C23" s="4">
        <v>0.91</v>
      </c>
      <c r="D23" s="4">
        <v>0.87</v>
      </c>
    </row>
    <row r="24" spans="1:16" x14ac:dyDescent="0.15">
      <c r="A24" s="4">
        <v>1.8</v>
      </c>
      <c r="B24" s="4">
        <v>1.21</v>
      </c>
      <c r="C24" s="4">
        <v>1.1499999999999999</v>
      </c>
      <c r="D24" s="4">
        <v>0.96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60" zoomScaleNormal="160" workbookViewId="0">
      <selection activeCell="I10" sqref="I10"/>
    </sheetView>
  </sheetViews>
  <sheetFormatPr defaultRowHeight="13.5" x14ac:dyDescent="0.15"/>
  <cols>
    <col min="1" max="1" width="5.25" bestFit="1" customWidth="1"/>
    <col min="4" max="4" width="11" bestFit="1" customWidth="1"/>
    <col min="8" max="9" width="12.75" bestFit="1" customWidth="1"/>
    <col min="11" max="11" width="11.875" customWidth="1"/>
  </cols>
  <sheetData>
    <row r="1" spans="1:11" ht="47.25" customHeight="1" x14ac:dyDescent="0.15">
      <c r="A1" s="10" t="s">
        <v>11</v>
      </c>
      <c r="B1" s="10"/>
      <c r="C1" s="10"/>
      <c r="D1" s="10"/>
    </row>
    <row r="2" spans="1:11" x14ac:dyDescent="0.15">
      <c r="A2" t="s">
        <v>0</v>
      </c>
      <c r="B2" t="s">
        <v>1</v>
      </c>
      <c r="C2" t="s">
        <v>2</v>
      </c>
      <c r="D2" t="s">
        <v>4</v>
      </c>
      <c r="E2" t="s">
        <v>3</v>
      </c>
      <c r="F2" t="s">
        <v>9</v>
      </c>
      <c r="G2" t="s">
        <v>10</v>
      </c>
      <c r="H2" t="s">
        <v>5</v>
      </c>
      <c r="I2" t="s">
        <v>6</v>
      </c>
      <c r="J2" t="s">
        <v>8</v>
      </c>
      <c r="K2" t="s">
        <v>7</v>
      </c>
    </row>
    <row r="3" spans="1:11" x14ac:dyDescent="0.15">
      <c r="A3">
        <v>198</v>
      </c>
      <c r="B3">
        <v>200.9</v>
      </c>
      <c r="C3">
        <f>AVERAGE(A3:B3)</f>
        <v>199.45</v>
      </c>
      <c r="D3">
        <f t="shared" ref="D3:D14" si="0">(C3-$C$17)/(A3-A4)</f>
        <v>14</v>
      </c>
      <c r="E3">
        <v>1</v>
      </c>
      <c r="F3">
        <f>SUM(E3:$E$17)</f>
        <v>2960</v>
      </c>
      <c r="G3" s="1">
        <f t="shared" ref="G3:G16" si="1">F3/$F$3</f>
        <v>1</v>
      </c>
      <c r="H3">
        <f>SUMPRODUCT(D3:D17,E3:E17)/SUM(E3:E17)</f>
        <v>6.1074324324324323</v>
      </c>
      <c r="I3">
        <f>H3*(A16-A17)+C17</f>
        <v>175.77229729729729</v>
      </c>
      <c r="J3">
        <f>SUM(E3:E17)</f>
        <v>2960</v>
      </c>
      <c r="K3">
        <f>(J3*H12-F12)/E11*(A11-A12)+173.95</f>
        <v>175.72391304347826</v>
      </c>
    </row>
    <row r="4" spans="1:11" x14ac:dyDescent="0.15">
      <c r="A4">
        <v>195</v>
      </c>
      <c r="B4">
        <v>197.9</v>
      </c>
      <c r="C4">
        <f t="shared" ref="C4:C16" si="2">AVERAGE(A4:B4)</f>
        <v>196.45</v>
      </c>
      <c r="D4">
        <f t="shared" si="0"/>
        <v>13</v>
      </c>
      <c r="E4">
        <v>2</v>
      </c>
      <c r="F4">
        <f>SUM(E4:$E$17)</f>
        <v>2959</v>
      </c>
      <c r="G4" s="1">
        <f t="shared" si="1"/>
        <v>0.99966216216216219</v>
      </c>
      <c r="H4" t="s">
        <v>15</v>
      </c>
    </row>
    <row r="5" spans="1:11" x14ac:dyDescent="0.15">
      <c r="A5">
        <v>192</v>
      </c>
      <c r="B5">
        <v>194.9</v>
      </c>
      <c r="C5">
        <f t="shared" si="2"/>
        <v>193.45</v>
      </c>
      <c r="D5">
        <f t="shared" si="0"/>
        <v>12</v>
      </c>
      <c r="E5">
        <v>7</v>
      </c>
      <c r="F5">
        <f>SUM(E5:$E$17)</f>
        <v>2957</v>
      </c>
      <c r="G5" s="1">
        <f t="shared" si="1"/>
        <v>0.99898648648648647</v>
      </c>
    </row>
    <row r="6" spans="1:11" x14ac:dyDescent="0.15">
      <c r="A6">
        <v>189</v>
      </c>
      <c r="B6">
        <v>191.9</v>
      </c>
      <c r="C6">
        <f t="shared" si="2"/>
        <v>190.45</v>
      </c>
      <c r="D6">
        <f t="shared" si="0"/>
        <v>11</v>
      </c>
      <c r="E6">
        <v>42</v>
      </c>
      <c r="F6">
        <f>SUM(E6:$E$17)</f>
        <v>2950</v>
      </c>
      <c r="G6" s="1">
        <f t="shared" si="1"/>
        <v>0.9966216216216216</v>
      </c>
    </row>
    <row r="7" spans="1:11" x14ac:dyDescent="0.15">
      <c r="A7">
        <v>186</v>
      </c>
      <c r="B7">
        <v>188.9</v>
      </c>
      <c r="C7">
        <f t="shared" si="2"/>
        <v>187.45</v>
      </c>
      <c r="D7">
        <f t="shared" si="0"/>
        <v>10</v>
      </c>
      <c r="E7">
        <v>87</v>
      </c>
      <c r="F7">
        <f>SUM(E7:$E$17)</f>
        <v>2908</v>
      </c>
      <c r="G7" s="1">
        <f t="shared" si="1"/>
        <v>0.98243243243243239</v>
      </c>
    </row>
    <row r="8" spans="1:11" x14ac:dyDescent="0.15">
      <c r="A8" s="6">
        <v>183</v>
      </c>
      <c r="B8" s="6">
        <v>185.9</v>
      </c>
      <c r="C8" s="6">
        <f t="shared" si="2"/>
        <v>184.45</v>
      </c>
      <c r="D8" s="6">
        <f t="shared" si="0"/>
        <v>9</v>
      </c>
      <c r="E8" s="6">
        <v>226</v>
      </c>
      <c r="F8" s="6">
        <f>SUM(E8:$E$17)</f>
        <v>2821</v>
      </c>
      <c r="G8" s="7">
        <f t="shared" si="1"/>
        <v>0.95304054054054055</v>
      </c>
    </row>
    <row r="9" spans="1:11" x14ac:dyDescent="0.15">
      <c r="A9" s="6">
        <v>180</v>
      </c>
      <c r="B9" s="6">
        <v>182.9</v>
      </c>
      <c r="C9" s="6">
        <f t="shared" si="2"/>
        <v>181.45</v>
      </c>
      <c r="D9" s="6">
        <f t="shared" si="0"/>
        <v>8</v>
      </c>
      <c r="E9" s="6">
        <v>358</v>
      </c>
      <c r="F9" s="6">
        <f>SUM(E9:$E$17)</f>
        <v>2595</v>
      </c>
      <c r="G9" s="7">
        <f t="shared" si="1"/>
        <v>0.87668918918918914</v>
      </c>
      <c r="H9" s="8">
        <v>0.9</v>
      </c>
      <c r="I9">
        <f>(H9*J3-F9)/E8*(A8-A9)+182.95</f>
        <v>183.86592920353982</v>
      </c>
    </row>
    <row r="10" spans="1:11" x14ac:dyDescent="0.15">
      <c r="A10">
        <v>177</v>
      </c>
      <c r="B10">
        <v>179.9</v>
      </c>
      <c r="C10">
        <f t="shared" si="2"/>
        <v>178.45</v>
      </c>
      <c r="D10">
        <f t="shared" si="0"/>
        <v>7</v>
      </c>
      <c r="E10">
        <v>522</v>
      </c>
      <c r="F10">
        <f>SUM(E10:$E$17)</f>
        <v>2237</v>
      </c>
      <c r="G10" s="1">
        <f t="shared" si="1"/>
        <v>0.75574324324324327</v>
      </c>
      <c r="H10" s="11">
        <v>0.8</v>
      </c>
      <c r="I10" t="s">
        <v>16</v>
      </c>
    </row>
    <row r="11" spans="1:11" x14ac:dyDescent="0.15">
      <c r="A11" s="2">
        <v>174</v>
      </c>
      <c r="B11" s="2">
        <v>176.9</v>
      </c>
      <c r="C11" s="2">
        <f t="shared" si="2"/>
        <v>175.45</v>
      </c>
      <c r="D11" s="2">
        <f t="shared" si="0"/>
        <v>6</v>
      </c>
      <c r="E11" s="2">
        <v>575</v>
      </c>
      <c r="F11" s="2">
        <f>SUM(E11:$E$17)</f>
        <v>1715</v>
      </c>
      <c r="G11" s="3">
        <f t="shared" si="1"/>
        <v>0.57939189189189189</v>
      </c>
    </row>
    <row r="12" spans="1:11" x14ac:dyDescent="0.15">
      <c r="A12" s="2">
        <v>171</v>
      </c>
      <c r="B12" s="2">
        <v>173.9</v>
      </c>
      <c r="C12" s="2">
        <f t="shared" si="2"/>
        <v>172.45</v>
      </c>
      <c r="D12" s="2">
        <f t="shared" si="0"/>
        <v>5</v>
      </c>
      <c r="E12" s="2">
        <v>467</v>
      </c>
      <c r="F12" s="2">
        <f>SUM(E12:$E$17)</f>
        <v>1140</v>
      </c>
      <c r="G12" s="3">
        <f t="shared" si="1"/>
        <v>0.38513513513513514</v>
      </c>
      <c r="H12" s="8">
        <v>0.5</v>
      </c>
      <c r="I12">
        <f>(H12*J3-F12)/E11*(A11-A12)+173.95</f>
        <v>175.72391304347826</v>
      </c>
    </row>
    <row r="13" spans="1:11" x14ac:dyDescent="0.15">
      <c r="A13">
        <v>168</v>
      </c>
      <c r="B13">
        <v>170.9</v>
      </c>
      <c r="C13">
        <f t="shared" si="2"/>
        <v>169.45</v>
      </c>
      <c r="D13">
        <f t="shared" si="0"/>
        <v>4</v>
      </c>
      <c r="E13">
        <v>377</v>
      </c>
      <c r="F13">
        <f>SUM(E13:$E$17)</f>
        <v>673</v>
      </c>
      <c r="G13" s="1">
        <f t="shared" si="1"/>
        <v>0.22736486486486487</v>
      </c>
    </row>
    <row r="14" spans="1:11" x14ac:dyDescent="0.15">
      <c r="A14">
        <v>165</v>
      </c>
      <c r="B14">
        <v>167.9</v>
      </c>
      <c r="C14">
        <f t="shared" si="2"/>
        <v>166.45</v>
      </c>
      <c r="D14">
        <f t="shared" si="0"/>
        <v>3</v>
      </c>
      <c r="E14">
        <v>208</v>
      </c>
      <c r="F14">
        <f>SUM(E14:$E$17)</f>
        <v>296</v>
      </c>
      <c r="G14" s="1">
        <f t="shared" si="1"/>
        <v>0.1</v>
      </c>
    </row>
    <row r="15" spans="1:11" x14ac:dyDescent="0.15">
      <c r="A15">
        <v>162</v>
      </c>
      <c r="B15">
        <v>164.9</v>
      </c>
      <c r="C15">
        <f t="shared" si="2"/>
        <v>163.44999999999999</v>
      </c>
      <c r="D15">
        <f>(C15-$C$17)/(A15-A16)</f>
        <v>2</v>
      </c>
      <c r="E15">
        <v>68</v>
      </c>
      <c r="F15">
        <f>SUM(E15:$E$17)</f>
        <v>88</v>
      </c>
      <c r="G15" s="1">
        <f t="shared" si="1"/>
        <v>2.9729729729729731E-2</v>
      </c>
    </row>
    <row r="16" spans="1:11" x14ac:dyDescent="0.15">
      <c r="A16">
        <v>159</v>
      </c>
      <c r="B16">
        <v>161.9</v>
      </c>
      <c r="C16">
        <f t="shared" si="2"/>
        <v>160.44999999999999</v>
      </c>
      <c r="D16">
        <f>(C16-$C$17)/(A16-A17)</f>
        <v>1</v>
      </c>
      <c r="E16">
        <v>17</v>
      </c>
      <c r="F16">
        <f>SUM(E16:$E$17)</f>
        <v>20</v>
      </c>
      <c r="G16" s="1">
        <f t="shared" si="1"/>
        <v>6.7567567567567571E-3</v>
      </c>
    </row>
    <row r="17" spans="1:7" x14ac:dyDescent="0.15">
      <c r="A17">
        <v>156</v>
      </c>
      <c r="B17">
        <v>158.9</v>
      </c>
      <c r="C17">
        <f>AVERAGE(A17:B17)</f>
        <v>157.44999999999999</v>
      </c>
      <c r="D17">
        <v>0</v>
      </c>
      <c r="E17">
        <v>3</v>
      </c>
      <c r="F17">
        <f>SUM(E17:$E$17)</f>
        <v>3</v>
      </c>
      <c r="G17" s="1">
        <f>F17/$F$3</f>
        <v>1.0135135135135136E-3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一个被试的选择反应时</vt:lpstr>
      <vt:lpstr>代号组中值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</cp:lastModifiedBy>
  <dcterms:created xsi:type="dcterms:W3CDTF">2018-08-31T14:06:41Z</dcterms:created>
  <dcterms:modified xsi:type="dcterms:W3CDTF">2020-04-11T12:38:09Z</dcterms:modified>
</cp:coreProperties>
</file>