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1-intro-and-conditionals/"/>
    </mc:Choice>
  </mc:AlternateContent>
  <bookViews>
    <workbookView xWindow="6880" yWindow="2100" windowWidth="21480" windowHeight="13600" tabRatio="500"/>
  </bookViews>
  <sheets>
    <sheet name="Sheet1" sheetId="1" r:id="rId1"/>
  </sheets>
  <calcPr calcId="150001" concurrentCalc="0"/>
  <webPublishing allowPng="1" targetScreenSize="1024x768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N6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F6" i="1"/>
  <c r="I6" i="1"/>
  <c r="J6" i="1"/>
  <c r="F7" i="1"/>
  <c r="I7" i="1"/>
  <c r="J7" i="1"/>
  <c r="F8" i="1"/>
  <c r="I8" i="1"/>
  <c r="J8" i="1"/>
  <c r="F9" i="1"/>
  <c r="I9" i="1"/>
  <c r="J9" i="1"/>
  <c r="F10" i="1"/>
  <c r="I10" i="1"/>
  <c r="J10" i="1"/>
  <c r="F11" i="1"/>
  <c r="I11" i="1"/>
  <c r="J11" i="1"/>
  <c r="F12" i="1"/>
  <c r="I12" i="1"/>
  <c r="J12" i="1"/>
  <c r="F13" i="1"/>
  <c r="I13" i="1"/>
  <c r="J13" i="1"/>
  <c r="F14" i="1"/>
  <c r="I14" i="1"/>
  <c r="J14" i="1"/>
  <c r="F15" i="1"/>
  <c r="I15" i="1"/>
  <c r="J15" i="1"/>
  <c r="F16" i="1"/>
  <c r="I16" i="1"/>
  <c r="J16" i="1"/>
  <c r="F17" i="1"/>
  <c r="I17" i="1"/>
  <c r="J17" i="1"/>
  <c r="F18" i="1"/>
  <c r="I18" i="1"/>
  <c r="J18" i="1"/>
  <c r="F19" i="1"/>
  <c r="I19" i="1"/>
  <c r="J19" i="1"/>
  <c r="F20" i="1"/>
  <c r="I20" i="1"/>
  <c r="J20" i="1"/>
  <c r="F21" i="1"/>
  <c r="I21" i="1"/>
  <c r="J21" i="1"/>
  <c r="F22" i="1"/>
  <c r="I22" i="1"/>
  <c r="J22" i="1"/>
  <c r="F23" i="1"/>
  <c r="I23" i="1"/>
  <c r="J23" i="1"/>
  <c r="F24" i="1"/>
  <c r="I24" i="1"/>
  <c r="J24" i="1"/>
  <c r="F25" i="1"/>
  <c r="I25" i="1"/>
  <c r="J25" i="1"/>
  <c r="F26" i="1"/>
  <c r="I26" i="1"/>
  <c r="J26" i="1"/>
  <c r="F27" i="1"/>
  <c r="I27" i="1"/>
  <c r="J27" i="1"/>
  <c r="F28" i="1"/>
  <c r="I28" i="1"/>
  <c r="J28" i="1"/>
  <c r="F29" i="1"/>
  <c r="I29" i="1"/>
  <c r="J29" i="1"/>
  <c r="F5" i="1"/>
  <c r="I5" i="1"/>
  <c r="J5" i="1"/>
</calcChain>
</file>

<file path=xl/sharedStrings.xml><?xml version="1.0" encoding="utf-8"?>
<sst xmlns="http://schemas.openxmlformats.org/spreadsheetml/2006/main" count="120" uniqueCount="120">
  <si>
    <t>Symbol</t>
  </si>
  <si>
    <t>Name</t>
  </si>
  <si>
    <t>Last Trade</t>
  </si>
  <si>
    <t>Change</t>
  </si>
  <si>
    <t>Volume</t>
  </si>
  <si>
    <t>AGN.AS</t>
  </si>
  <si>
    <t>AEGON</t>
  </si>
  <si>
    <t>6.54 10:27AM EST</t>
  </si>
  <si>
    <t>Up 0.16 (2.54%)</t>
  </si>
  <si>
    <t>AH.AS</t>
  </si>
  <si>
    <t>KON. AHOLD</t>
  </si>
  <si>
    <t>16.07 10:27AM EST</t>
  </si>
  <si>
    <t>Down 0.06 (0.37%)</t>
  </si>
  <si>
    <t>AKZA.AS</t>
  </si>
  <si>
    <t>AKZO NOBEL</t>
  </si>
  <si>
    <t>62.03 10:27AM EST</t>
  </si>
  <si>
    <t>Down 1.87 (2.93%)</t>
  </si>
  <si>
    <t>ASML.AS</t>
  </si>
  <si>
    <t>ASML HLDG</t>
  </si>
  <si>
    <t>90.47 10:27AM EST</t>
  </si>
  <si>
    <t>Down 0.38 (0.42%)</t>
  </si>
  <si>
    <t>ATC.AS</t>
  </si>
  <si>
    <t>ALTICE REG</t>
  </si>
  <si>
    <t>75.49 10:27AM EST</t>
  </si>
  <si>
    <t>Up 3.53 (4.91%)</t>
  </si>
  <si>
    <t>BOKA.AS</t>
  </si>
  <si>
    <t>BOSKALIS WESTMINSTR</t>
  </si>
  <si>
    <t>39.99 10:26AM EST</t>
  </si>
  <si>
    <t>Up 0.67 (1.69%)</t>
  </si>
  <si>
    <t>DL.AS</t>
  </si>
  <si>
    <t>DELTA LLOYD</t>
  </si>
  <si>
    <t>17.39 10:27AM EST</t>
  </si>
  <si>
    <t>Up 0.56 (3.33%)</t>
  </si>
  <si>
    <t>DSM.AS</t>
  </si>
  <si>
    <t>DSM</t>
  </si>
  <si>
    <t>47.02 10:26AM EST</t>
  </si>
  <si>
    <t>Down 0.22 (0.47%)</t>
  </si>
  <si>
    <t>FUR.AS</t>
  </si>
  <si>
    <t>FUGRO</t>
  </si>
  <si>
    <t>20.24 10:27AM EST</t>
  </si>
  <si>
    <t>Up 0.04 (0.20%)</t>
  </si>
  <si>
    <t>GTO.AS</t>
  </si>
  <si>
    <t>GEMALTO</t>
  </si>
  <si>
    <t>65.75 10:26AM EST</t>
  </si>
  <si>
    <t>Up 2.61 (4.13%)</t>
  </si>
  <si>
    <t>HEIA.AS</t>
  </si>
  <si>
    <t>HEINEKEN</t>
  </si>
  <si>
    <t>66.47 10:27AM EST</t>
  </si>
  <si>
    <t>Down 0.46 (0.69%)</t>
  </si>
  <si>
    <t>INGA.AS</t>
  </si>
  <si>
    <t>ING GROUP</t>
  </si>
  <si>
    <t>11.53 10:27AM EST</t>
  </si>
  <si>
    <t>Up 0.28 (2.54%)</t>
  </si>
  <si>
    <t>KPN.AS</t>
  </si>
  <si>
    <t>KONINKLIJKE KPN NV</t>
  </si>
  <si>
    <t>2.81 10:27AM EST</t>
  </si>
  <si>
    <t>Up 0.06 (2.00%)</t>
  </si>
  <si>
    <t>LI.AS</t>
  </si>
  <si>
    <t>KLEPIERRE</t>
  </si>
  <si>
    <t>42.78 6:10AM EST</t>
  </si>
  <si>
    <t>Up 0.74 (1.75%)</t>
  </si>
  <si>
    <t>MT.AS</t>
  </si>
  <si>
    <t>ARCELORMITTAL REG</t>
  </si>
  <si>
    <t>8.86 10:27AM EST</t>
  </si>
  <si>
    <t>Up 0.32 (3.79%)</t>
  </si>
  <si>
    <t>OCI.AS</t>
  </si>
  <si>
    <t>OCI</t>
  </si>
  <si>
    <t>31.81 10:26AM EST</t>
  </si>
  <si>
    <t>Up 0.60 (1.92%)</t>
  </si>
  <si>
    <t>PHIA.AS</t>
  </si>
  <si>
    <t>ROY.PHILIPS</t>
  </si>
  <si>
    <t>25.13 10:27AM EST</t>
  </si>
  <si>
    <t>Up 0.44 (1.78%)</t>
  </si>
  <si>
    <t>RAND.AS</t>
  </si>
  <si>
    <t>RANDSTAD HOLDING</t>
  </si>
  <si>
    <t>47.06 10:26AM EST</t>
  </si>
  <si>
    <t>Up 0.54 (1.16%)</t>
  </si>
  <si>
    <t>RDSA.AS</t>
  </si>
  <si>
    <t>ROYAL DUTCH SHELL-A</t>
  </si>
  <si>
    <t>28.75 10:27AM EST</t>
  </si>
  <si>
    <t>Up 1.29 (4.70%)</t>
  </si>
  <si>
    <t>REN.AS</t>
  </si>
  <si>
    <t>REED ELSEVIER NV</t>
  </si>
  <si>
    <t>21.72 10:26AM EST</t>
  </si>
  <si>
    <t>Up 0.09 (0.42%)</t>
  </si>
  <si>
    <t>SBMO.AS</t>
  </si>
  <si>
    <t>SBM OFFSHORE</t>
  </si>
  <si>
    <t>10.30 10:27AM EST</t>
  </si>
  <si>
    <t>Up 0.33 (3.28%)</t>
  </si>
  <si>
    <t>TNTE.AS</t>
  </si>
  <si>
    <t>TNT EXPRESS</t>
  </si>
  <si>
    <t>5.85 10:25AM EST</t>
  </si>
  <si>
    <t>Down 0.06 (1.08%)</t>
  </si>
  <si>
    <t>UL.AS</t>
  </si>
  <si>
    <t>UNIBAIL-RODAMCO</t>
  </si>
  <si>
    <t>259.35 10:27AM EST</t>
  </si>
  <si>
    <t>Up 3.95 (1.55%)</t>
  </si>
  <si>
    <t>UNA.AS</t>
  </si>
  <si>
    <t>UNILEVER CERT</t>
  </si>
  <si>
    <t>37.63 10:27AM EST</t>
  </si>
  <si>
    <t>Down 0.37 (0.96%)</t>
  </si>
  <si>
    <t>WKL.AS</t>
  </si>
  <si>
    <t>WOLTERS KLUWER</t>
  </si>
  <si>
    <t>26.21 10:26AM EST</t>
  </si>
  <si>
    <t>Up 0.03 (0.10%)</t>
  </si>
  <si>
    <t>Trend</t>
  </si>
  <si>
    <t>My Shares</t>
  </si>
  <si>
    <t>Profit</t>
  </si>
  <si>
    <t>Value</t>
  </si>
  <si>
    <t>Amount to sell</t>
  </si>
  <si>
    <t>Up-Shares</t>
  </si>
  <si>
    <t>Down-Shares</t>
  </si>
  <si>
    <t>Type of Shares</t>
  </si>
  <si>
    <t>Up</t>
  </si>
  <si>
    <t>Down</t>
  </si>
  <si>
    <t>Portfolio, conditions, and profit data.</t>
  </si>
  <si>
    <t>Trend breakdown.</t>
  </si>
  <si>
    <t>Alternative trend breakdown.</t>
  </si>
  <si>
    <t>Ticker data as obtained from the web, data include: Symbol, Name, Last Trade (price and time), Change, and Volume.</t>
  </si>
  <si>
    <t>Value and Trend, as sliced from ticker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</si>
</sst>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quotePrefix="1" applyBorder="1"/>
    <xf numFmtId="0" fontId="0" fillId="0" borderId="2" xfId="0" applyBorder="1"/>
    <xf numFmtId="2" fontId="0" fillId="0" borderId="1" xfId="0" applyNumberFormat="1" applyBorder="1"/>
    <xf numFmtId="1" fontId="0" fillId="0" borderId="0" xfId="0" applyNumberFormat="1"/>
    <xf numFmtId="164" fontId="1" fillId="0" borderId="2" xfId="0" applyNumberFormat="1" applyFont="1" applyFill="1" applyBorder="1"/>
    <xf numFmtId="164" fontId="0" fillId="0" borderId="2" xfId="0" applyNumberFormat="1" applyBorder="1"/>
    <xf numFmtId="0" fontId="1" fillId="0" borderId="2" xfId="0" applyFont="1" applyFill="1" applyBorder="1"/>
    <xf numFmtId="49" fontId="0" fillId="0" borderId="0" xfId="0" applyNumberForma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C1" workbookViewId="0">
      <selection activeCell="I15" sqref="I15"/>
    </sheetView>
  </sheetViews>
  <sheetFormatPr baseColWidth="10" defaultRowHeight="16" x14ac:dyDescent="0.2"/>
  <cols>
    <col min="1" max="1" width="10.33203125" customWidth="1"/>
    <col min="2" max="2" width="24.5" customWidth="1"/>
    <col min="3" max="3" width="19.83203125" customWidth="1"/>
    <col min="4" max="4" width="19.5" customWidth="1"/>
    <col min="6" max="6" width="14.6640625" style="3" customWidth="1"/>
    <col min="7" max="7" width="10.83203125" style="8"/>
    <col min="9" max="9" width="13.6640625" customWidth="1"/>
    <col min="10" max="10" width="15.83203125" style="12" customWidth="1"/>
    <col min="12" max="12" width="12.6640625" style="8" customWidth="1"/>
    <col min="13" max="13" width="16.5" customWidth="1"/>
    <col min="14" max="14" width="12.33203125" customWidth="1"/>
  </cols>
  <sheetData>
    <row r="2" spans="1:14" ht="32" customHeight="1" x14ac:dyDescent="0.2">
      <c r="A2" s="14" t="s">
        <v>118</v>
      </c>
      <c r="B2" s="14"/>
      <c r="C2" s="14"/>
      <c r="D2" s="14"/>
      <c r="E2" s="15"/>
      <c r="F2" s="19" t="s">
        <v>119</v>
      </c>
      <c r="G2" s="20"/>
      <c r="H2" s="16" t="s">
        <v>115</v>
      </c>
      <c r="I2" s="18"/>
      <c r="J2" s="17"/>
      <c r="K2" s="16" t="s">
        <v>116</v>
      </c>
      <c r="L2" s="17"/>
      <c r="M2" s="18" t="s">
        <v>117</v>
      </c>
      <c r="N2" s="18"/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5" t="s">
        <v>108</v>
      </c>
      <c r="G4" s="6" t="s">
        <v>105</v>
      </c>
      <c r="H4" s="4" t="s">
        <v>106</v>
      </c>
      <c r="I4" s="4" t="s">
        <v>109</v>
      </c>
      <c r="J4" s="11" t="s">
        <v>107</v>
      </c>
      <c r="K4" s="4" t="s">
        <v>110</v>
      </c>
      <c r="L4" s="13" t="s">
        <v>111</v>
      </c>
      <c r="M4" s="4" t="s">
        <v>112</v>
      </c>
    </row>
    <row r="5" spans="1:14" x14ac:dyDescent="0.2">
      <c r="A5" t="s">
        <v>5</v>
      </c>
      <c r="B5" t="s">
        <v>6</v>
      </c>
      <c r="C5" t="s">
        <v>7</v>
      </c>
      <c r="D5" s="2" t="s">
        <v>8</v>
      </c>
      <c r="E5">
        <v>5905518</v>
      </c>
      <c r="F5" s="9" t="str">
        <f>LEFT(C5,FIND(" ",C5) -1)</f>
        <v>6.54</v>
      </c>
      <c r="G5" s="7" t="str">
        <f>LEFT(D5,FIND(" ",D5) -1)</f>
        <v>Up</v>
      </c>
      <c r="H5" s="10">
        <v>683</v>
      </c>
      <c r="I5">
        <f>ROUND(IF(G5="Up",0,H5/2),0)</f>
        <v>0</v>
      </c>
      <c r="J5" s="12">
        <f>F5*I5</f>
        <v>0</v>
      </c>
      <c r="K5">
        <f>IF(G5="Up",H5,0)</f>
        <v>683</v>
      </c>
      <c r="L5" s="8">
        <f>IF(G5="Down",H5,0)</f>
        <v>0</v>
      </c>
      <c r="M5" t="s">
        <v>113</v>
      </c>
      <c r="N5">
        <f>SUMIF(G:G,M5,H:H)</f>
        <v>1898</v>
      </c>
    </row>
    <row r="6" spans="1:14" x14ac:dyDescent="0.2">
      <c r="A6" t="s">
        <v>9</v>
      </c>
      <c r="B6" t="s">
        <v>10</v>
      </c>
      <c r="C6" t="s">
        <v>11</v>
      </c>
      <c r="D6" t="s">
        <v>12</v>
      </c>
      <c r="E6">
        <v>1620464</v>
      </c>
      <c r="F6" s="9" t="str">
        <f t="shared" ref="F6:F29" si="0">LEFT(C6,FIND(" ",C6) -1)</f>
        <v>16.07</v>
      </c>
      <c r="G6" s="7" t="str">
        <f t="shared" ref="G6:G29" si="1">LEFT(D6,FIND(" ",D6) -1)</f>
        <v>Down</v>
      </c>
      <c r="H6" s="10">
        <v>0</v>
      </c>
      <c r="I6">
        <f t="shared" ref="I6:I29" si="2">ROUND(IF(G6="Up",0,H6/2),0)</f>
        <v>0</v>
      </c>
      <c r="J6" s="12">
        <f t="shared" ref="J6:J29" si="3">F6*I6</f>
        <v>0</v>
      </c>
      <c r="K6">
        <f t="shared" ref="K6:K29" si="4">IF(G6="Up",H6,0)</f>
        <v>0</v>
      </c>
      <c r="L6" s="8">
        <f t="shared" ref="L6:L29" si="5">IF(G6="Down",H6,0)</f>
        <v>0</v>
      </c>
      <c r="M6" t="s">
        <v>114</v>
      </c>
      <c r="N6">
        <f>SUMIF(G:G,M6,H:H)</f>
        <v>715</v>
      </c>
    </row>
    <row r="7" spans="1:14" x14ac:dyDescent="0.2">
      <c r="A7" t="s">
        <v>13</v>
      </c>
      <c r="B7" t="s">
        <v>14</v>
      </c>
      <c r="C7" t="s">
        <v>15</v>
      </c>
      <c r="D7" t="s">
        <v>16</v>
      </c>
      <c r="E7">
        <v>809560</v>
      </c>
      <c r="F7" s="9" t="str">
        <f t="shared" si="0"/>
        <v>62.03</v>
      </c>
      <c r="G7" s="7" t="str">
        <f t="shared" si="1"/>
        <v>Down</v>
      </c>
      <c r="H7" s="10">
        <v>0</v>
      </c>
      <c r="I7">
        <f t="shared" si="2"/>
        <v>0</v>
      </c>
      <c r="J7" s="12">
        <f t="shared" si="3"/>
        <v>0</v>
      </c>
      <c r="K7">
        <f t="shared" si="4"/>
        <v>0</v>
      </c>
      <c r="L7" s="8">
        <f t="shared" si="5"/>
        <v>0</v>
      </c>
    </row>
    <row r="8" spans="1:14" x14ac:dyDescent="0.2">
      <c r="A8" t="s">
        <v>17</v>
      </c>
      <c r="B8" t="s">
        <v>18</v>
      </c>
      <c r="C8" t="s">
        <v>19</v>
      </c>
      <c r="D8" t="s">
        <v>20</v>
      </c>
      <c r="E8">
        <v>857815</v>
      </c>
      <c r="F8" s="9" t="str">
        <f t="shared" si="0"/>
        <v>90.47</v>
      </c>
      <c r="G8" s="7" t="str">
        <f t="shared" si="1"/>
        <v>Down</v>
      </c>
      <c r="H8" s="10">
        <v>281</v>
      </c>
      <c r="I8">
        <f t="shared" si="2"/>
        <v>141</v>
      </c>
      <c r="J8" s="12">
        <f t="shared" si="3"/>
        <v>12756.27</v>
      </c>
      <c r="K8">
        <f t="shared" si="4"/>
        <v>0</v>
      </c>
      <c r="L8" s="8">
        <f t="shared" si="5"/>
        <v>281</v>
      </c>
    </row>
    <row r="9" spans="1:14" x14ac:dyDescent="0.2">
      <c r="A9" t="s">
        <v>21</v>
      </c>
      <c r="B9" t="s">
        <v>22</v>
      </c>
      <c r="C9" t="s">
        <v>23</v>
      </c>
      <c r="D9" t="s">
        <v>24</v>
      </c>
      <c r="E9">
        <v>220583</v>
      </c>
      <c r="F9" s="9" t="str">
        <f t="shared" si="0"/>
        <v>75.49</v>
      </c>
      <c r="G9" s="7" t="str">
        <f t="shared" si="1"/>
        <v>Up</v>
      </c>
      <c r="H9" s="10">
        <v>0</v>
      </c>
      <c r="I9">
        <f t="shared" si="2"/>
        <v>0</v>
      </c>
      <c r="J9" s="12">
        <f t="shared" si="3"/>
        <v>0</v>
      </c>
      <c r="K9">
        <f t="shared" si="4"/>
        <v>0</v>
      </c>
      <c r="L9" s="8">
        <f t="shared" si="5"/>
        <v>0</v>
      </c>
    </row>
    <row r="10" spans="1:14" x14ac:dyDescent="0.2">
      <c r="A10" t="s">
        <v>25</v>
      </c>
      <c r="B10" t="s">
        <v>26</v>
      </c>
      <c r="C10" t="s">
        <v>27</v>
      </c>
      <c r="D10" t="s">
        <v>28</v>
      </c>
      <c r="E10">
        <v>442244</v>
      </c>
      <c r="F10" s="9" t="str">
        <f t="shared" si="0"/>
        <v>39.99</v>
      </c>
      <c r="G10" s="7" t="str">
        <f t="shared" si="1"/>
        <v>Up</v>
      </c>
      <c r="H10" s="10">
        <v>0</v>
      </c>
      <c r="I10">
        <f t="shared" si="2"/>
        <v>0</v>
      </c>
      <c r="J10" s="12">
        <f t="shared" si="3"/>
        <v>0</v>
      </c>
      <c r="K10">
        <f t="shared" si="4"/>
        <v>0</v>
      </c>
      <c r="L10" s="8">
        <f t="shared" si="5"/>
        <v>0</v>
      </c>
    </row>
    <row r="11" spans="1:14" x14ac:dyDescent="0.2">
      <c r="A11" t="s">
        <v>29</v>
      </c>
      <c r="B11" t="s">
        <v>30</v>
      </c>
      <c r="C11" t="s">
        <v>31</v>
      </c>
      <c r="D11" t="s">
        <v>32</v>
      </c>
      <c r="E11">
        <v>712875</v>
      </c>
      <c r="F11" s="9" t="str">
        <f t="shared" si="0"/>
        <v>17.39</v>
      </c>
      <c r="G11" s="7" t="str">
        <f t="shared" si="1"/>
        <v>Up</v>
      </c>
      <c r="H11" s="10">
        <v>789</v>
      </c>
      <c r="I11">
        <f t="shared" si="2"/>
        <v>0</v>
      </c>
      <c r="J11" s="12">
        <f t="shared" si="3"/>
        <v>0</v>
      </c>
      <c r="K11">
        <f t="shared" si="4"/>
        <v>789</v>
      </c>
      <c r="L11" s="8">
        <f t="shared" si="5"/>
        <v>0</v>
      </c>
    </row>
    <row r="12" spans="1:14" x14ac:dyDescent="0.2">
      <c r="A12" t="s">
        <v>33</v>
      </c>
      <c r="B12" t="s">
        <v>34</v>
      </c>
      <c r="C12" t="s">
        <v>35</v>
      </c>
      <c r="D12" t="s">
        <v>36</v>
      </c>
      <c r="E12">
        <v>617676</v>
      </c>
      <c r="F12" s="9" t="str">
        <f t="shared" si="0"/>
        <v>47.02</v>
      </c>
      <c r="G12" s="7" t="str">
        <f t="shared" si="1"/>
        <v>Down</v>
      </c>
      <c r="H12" s="10">
        <v>0</v>
      </c>
      <c r="I12">
        <f t="shared" si="2"/>
        <v>0</v>
      </c>
      <c r="J12" s="12">
        <f t="shared" si="3"/>
        <v>0</v>
      </c>
      <c r="K12">
        <f t="shared" si="4"/>
        <v>0</v>
      </c>
      <c r="L12" s="8">
        <f t="shared" si="5"/>
        <v>0</v>
      </c>
    </row>
    <row r="13" spans="1:14" x14ac:dyDescent="0.2">
      <c r="A13" t="s">
        <v>37</v>
      </c>
      <c r="B13" t="s">
        <v>38</v>
      </c>
      <c r="C13" t="s">
        <v>39</v>
      </c>
      <c r="D13" t="s">
        <v>40</v>
      </c>
      <c r="E13">
        <v>1469229</v>
      </c>
      <c r="F13" s="9" t="str">
        <f t="shared" si="0"/>
        <v>20.24</v>
      </c>
      <c r="G13" s="7" t="str">
        <f t="shared" si="1"/>
        <v>Up</v>
      </c>
      <c r="H13" s="10">
        <v>0</v>
      </c>
      <c r="I13">
        <f t="shared" si="2"/>
        <v>0</v>
      </c>
      <c r="J13" s="12">
        <f t="shared" si="3"/>
        <v>0</v>
      </c>
      <c r="K13">
        <f t="shared" si="4"/>
        <v>0</v>
      </c>
      <c r="L13" s="8">
        <f t="shared" si="5"/>
        <v>0</v>
      </c>
    </row>
    <row r="14" spans="1:14" x14ac:dyDescent="0.2">
      <c r="A14" t="s">
        <v>41</v>
      </c>
      <c r="B14" t="s">
        <v>42</v>
      </c>
      <c r="C14" t="s">
        <v>43</v>
      </c>
      <c r="D14" t="s">
        <v>44</v>
      </c>
      <c r="E14">
        <v>608238</v>
      </c>
      <c r="F14" s="9" t="str">
        <f t="shared" si="0"/>
        <v>65.75</v>
      </c>
      <c r="G14" s="7" t="str">
        <f t="shared" si="1"/>
        <v>Up</v>
      </c>
      <c r="H14" s="10">
        <v>0</v>
      </c>
      <c r="I14">
        <f t="shared" si="2"/>
        <v>0</v>
      </c>
      <c r="J14" s="12">
        <f t="shared" si="3"/>
        <v>0</v>
      </c>
      <c r="K14">
        <f t="shared" si="4"/>
        <v>0</v>
      </c>
      <c r="L14" s="8">
        <f t="shared" si="5"/>
        <v>0</v>
      </c>
    </row>
    <row r="15" spans="1:14" x14ac:dyDescent="0.2">
      <c r="A15" t="s">
        <v>45</v>
      </c>
      <c r="B15" t="s">
        <v>46</v>
      </c>
      <c r="C15" t="s">
        <v>47</v>
      </c>
      <c r="D15" t="s">
        <v>48</v>
      </c>
      <c r="E15">
        <v>461455</v>
      </c>
      <c r="F15" s="9" t="str">
        <f t="shared" si="0"/>
        <v>66.47</v>
      </c>
      <c r="G15" s="7" t="str">
        <f t="shared" si="1"/>
        <v>Down</v>
      </c>
      <c r="H15" s="10">
        <v>434</v>
      </c>
      <c r="I15">
        <f t="shared" si="2"/>
        <v>217</v>
      </c>
      <c r="J15" s="12">
        <f t="shared" si="3"/>
        <v>14423.99</v>
      </c>
      <c r="K15">
        <f t="shared" si="4"/>
        <v>0</v>
      </c>
      <c r="L15" s="8">
        <f t="shared" si="5"/>
        <v>434</v>
      </c>
    </row>
    <row r="16" spans="1:14" x14ac:dyDescent="0.2">
      <c r="A16" t="s">
        <v>49</v>
      </c>
      <c r="B16" t="s">
        <v>50</v>
      </c>
      <c r="C16" t="s">
        <v>51</v>
      </c>
      <c r="D16" t="s">
        <v>52</v>
      </c>
      <c r="E16">
        <v>22634182</v>
      </c>
      <c r="F16" s="9" t="str">
        <f t="shared" si="0"/>
        <v>11.53</v>
      </c>
      <c r="G16" s="7" t="str">
        <f t="shared" si="1"/>
        <v>Up</v>
      </c>
      <c r="H16" s="10">
        <v>0</v>
      </c>
      <c r="I16">
        <f t="shared" si="2"/>
        <v>0</v>
      </c>
      <c r="J16" s="12">
        <f t="shared" si="3"/>
        <v>0</v>
      </c>
      <c r="K16">
        <f t="shared" si="4"/>
        <v>0</v>
      </c>
      <c r="L16" s="8">
        <f t="shared" si="5"/>
        <v>0</v>
      </c>
    </row>
    <row r="17" spans="1:12" x14ac:dyDescent="0.2">
      <c r="A17" t="s">
        <v>53</v>
      </c>
      <c r="B17" t="s">
        <v>54</v>
      </c>
      <c r="C17" t="s">
        <v>55</v>
      </c>
      <c r="D17" t="s">
        <v>56</v>
      </c>
      <c r="E17">
        <v>15310640</v>
      </c>
      <c r="F17" s="9" t="str">
        <f t="shared" si="0"/>
        <v>2.81</v>
      </c>
      <c r="G17" s="7" t="str">
        <f t="shared" si="1"/>
        <v>Up</v>
      </c>
      <c r="H17" s="10">
        <v>0</v>
      </c>
      <c r="I17">
        <f t="shared" si="2"/>
        <v>0</v>
      </c>
      <c r="J17" s="12">
        <f t="shared" si="3"/>
        <v>0</v>
      </c>
      <c r="K17">
        <f t="shared" si="4"/>
        <v>0</v>
      </c>
      <c r="L17" s="8">
        <f t="shared" si="5"/>
        <v>0</v>
      </c>
    </row>
    <row r="18" spans="1:12" x14ac:dyDescent="0.2">
      <c r="A18" t="s">
        <v>57</v>
      </c>
      <c r="B18" t="s">
        <v>58</v>
      </c>
      <c r="C18" t="s">
        <v>59</v>
      </c>
      <c r="D18" t="s">
        <v>60</v>
      </c>
      <c r="E18">
        <v>152575</v>
      </c>
      <c r="F18" s="9" t="str">
        <f t="shared" si="0"/>
        <v>42.78</v>
      </c>
      <c r="G18" s="7" t="str">
        <f t="shared" si="1"/>
        <v>Up</v>
      </c>
      <c r="H18" s="10">
        <v>0</v>
      </c>
      <c r="I18">
        <f t="shared" si="2"/>
        <v>0</v>
      </c>
      <c r="J18" s="12">
        <f t="shared" si="3"/>
        <v>0</v>
      </c>
      <c r="K18">
        <f t="shared" si="4"/>
        <v>0</v>
      </c>
      <c r="L18" s="8">
        <f t="shared" si="5"/>
        <v>0</v>
      </c>
    </row>
    <row r="19" spans="1:12" x14ac:dyDescent="0.2">
      <c r="A19" t="s">
        <v>61</v>
      </c>
      <c r="B19" t="s">
        <v>62</v>
      </c>
      <c r="C19" t="s">
        <v>63</v>
      </c>
      <c r="D19" t="s">
        <v>64</v>
      </c>
      <c r="E19">
        <v>10381444</v>
      </c>
      <c r="F19" s="9" t="str">
        <f t="shared" si="0"/>
        <v>8.86</v>
      </c>
      <c r="G19" s="7" t="str">
        <f t="shared" si="1"/>
        <v>Up</v>
      </c>
      <c r="H19" s="10">
        <v>0</v>
      </c>
      <c r="I19">
        <f t="shared" si="2"/>
        <v>0</v>
      </c>
      <c r="J19" s="12">
        <f t="shared" si="3"/>
        <v>0</v>
      </c>
      <c r="K19">
        <f t="shared" si="4"/>
        <v>0</v>
      </c>
      <c r="L19" s="8">
        <f t="shared" si="5"/>
        <v>0</v>
      </c>
    </row>
    <row r="20" spans="1:12" x14ac:dyDescent="0.2">
      <c r="A20" t="s">
        <v>65</v>
      </c>
      <c r="B20" t="s">
        <v>66</v>
      </c>
      <c r="C20" t="s">
        <v>67</v>
      </c>
      <c r="D20" t="s">
        <v>68</v>
      </c>
      <c r="E20">
        <v>196405</v>
      </c>
      <c r="F20" s="9" t="str">
        <f t="shared" si="0"/>
        <v>31.81</v>
      </c>
      <c r="G20" s="7" t="str">
        <f t="shared" si="1"/>
        <v>Up</v>
      </c>
      <c r="H20" s="10">
        <v>0</v>
      </c>
      <c r="I20">
        <f t="shared" si="2"/>
        <v>0</v>
      </c>
      <c r="J20" s="12">
        <f t="shared" si="3"/>
        <v>0</v>
      </c>
      <c r="K20">
        <f t="shared" si="4"/>
        <v>0</v>
      </c>
      <c r="L20" s="8">
        <f t="shared" si="5"/>
        <v>0</v>
      </c>
    </row>
    <row r="21" spans="1:12" x14ac:dyDescent="0.2">
      <c r="A21" t="s">
        <v>69</v>
      </c>
      <c r="B21" t="s">
        <v>70</v>
      </c>
      <c r="C21" t="s">
        <v>71</v>
      </c>
      <c r="D21" t="s">
        <v>72</v>
      </c>
      <c r="E21">
        <v>2320528</v>
      </c>
      <c r="F21" s="9" t="str">
        <f t="shared" si="0"/>
        <v>25.13</v>
      </c>
      <c r="G21" s="7" t="str">
        <f t="shared" si="1"/>
        <v>Up</v>
      </c>
      <c r="H21" s="10">
        <v>0</v>
      </c>
      <c r="I21">
        <f t="shared" si="2"/>
        <v>0</v>
      </c>
      <c r="J21" s="12">
        <f t="shared" si="3"/>
        <v>0</v>
      </c>
      <c r="K21">
        <f t="shared" si="4"/>
        <v>0</v>
      </c>
      <c r="L21" s="8">
        <f t="shared" si="5"/>
        <v>0</v>
      </c>
    </row>
    <row r="22" spans="1:12" x14ac:dyDescent="0.2">
      <c r="A22" t="s">
        <v>73</v>
      </c>
      <c r="B22" t="s">
        <v>74</v>
      </c>
      <c r="C22" t="s">
        <v>75</v>
      </c>
      <c r="D22" t="s">
        <v>76</v>
      </c>
      <c r="E22">
        <v>592794</v>
      </c>
      <c r="F22" s="9" t="str">
        <f t="shared" si="0"/>
        <v>47.06</v>
      </c>
      <c r="G22" s="7" t="str">
        <f t="shared" si="1"/>
        <v>Up</v>
      </c>
      <c r="H22" s="10">
        <v>0</v>
      </c>
      <c r="I22">
        <f t="shared" si="2"/>
        <v>0</v>
      </c>
      <c r="J22" s="12">
        <f t="shared" si="3"/>
        <v>0</v>
      </c>
      <c r="K22">
        <f t="shared" si="4"/>
        <v>0</v>
      </c>
      <c r="L22" s="8">
        <f t="shared" si="5"/>
        <v>0</v>
      </c>
    </row>
    <row r="23" spans="1:12" x14ac:dyDescent="0.2">
      <c r="A23" t="s">
        <v>77</v>
      </c>
      <c r="B23" t="s">
        <v>78</v>
      </c>
      <c r="C23" t="s">
        <v>79</v>
      </c>
      <c r="D23" t="s">
        <v>80</v>
      </c>
      <c r="E23">
        <v>9595922</v>
      </c>
      <c r="F23" s="9" t="str">
        <f t="shared" si="0"/>
        <v>28.75</v>
      </c>
      <c r="G23" s="7" t="str">
        <f t="shared" si="1"/>
        <v>Up</v>
      </c>
      <c r="H23" s="10">
        <v>426</v>
      </c>
      <c r="I23">
        <f t="shared" si="2"/>
        <v>0</v>
      </c>
      <c r="J23" s="12">
        <f t="shared" si="3"/>
        <v>0</v>
      </c>
      <c r="K23">
        <f t="shared" si="4"/>
        <v>426</v>
      </c>
      <c r="L23" s="8">
        <f t="shared" si="5"/>
        <v>0</v>
      </c>
    </row>
    <row r="24" spans="1:12" x14ac:dyDescent="0.2">
      <c r="A24" t="s">
        <v>81</v>
      </c>
      <c r="B24" t="s">
        <v>82</v>
      </c>
      <c r="C24" t="s">
        <v>83</v>
      </c>
      <c r="D24" t="s">
        <v>84</v>
      </c>
      <c r="E24">
        <v>1013226</v>
      </c>
      <c r="F24" s="9" t="str">
        <f t="shared" si="0"/>
        <v>21.72</v>
      </c>
      <c r="G24" s="7" t="str">
        <f t="shared" si="1"/>
        <v>Up</v>
      </c>
      <c r="H24" s="10">
        <v>0</v>
      </c>
      <c r="I24">
        <f t="shared" si="2"/>
        <v>0</v>
      </c>
      <c r="J24" s="12">
        <f t="shared" si="3"/>
        <v>0</v>
      </c>
      <c r="K24">
        <f t="shared" si="4"/>
        <v>0</v>
      </c>
      <c r="L24" s="8">
        <f t="shared" si="5"/>
        <v>0</v>
      </c>
    </row>
    <row r="25" spans="1:12" x14ac:dyDescent="0.2">
      <c r="A25" t="s">
        <v>85</v>
      </c>
      <c r="B25" t="s">
        <v>86</v>
      </c>
      <c r="C25" t="s">
        <v>87</v>
      </c>
      <c r="D25" t="s">
        <v>88</v>
      </c>
      <c r="E25">
        <v>2673997</v>
      </c>
      <c r="F25" s="9" t="str">
        <f t="shared" si="0"/>
        <v>10.30</v>
      </c>
      <c r="G25" s="7" t="str">
        <f t="shared" si="1"/>
        <v>Up</v>
      </c>
      <c r="H25" s="10">
        <v>0</v>
      </c>
      <c r="I25">
        <f t="shared" si="2"/>
        <v>0</v>
      </c>
      <c r="J25" s="12">
        <f t="shared" si="3"/>
        <v>0</v>
      </c>
      <c r="K25">
        <f t="shared" si="4"/>
        <v>0</v>
      </c>
      <c r="L25" s="8">
        <f t="shared" si="5"/>
        <v>0</v>
      </c>
    </row>
    <row r="26" spans="1:12" x14ac:dyDescent="0.2">
      <c r="A26" t="s">
        <v>89</v>
      </c>
      <c r="B26" t="s">
        <v>90</v>
      </c>
      <c r="C26" t="s">
        <v>91</v>
      </c>
      <c r="D26" t="s">
        <v>92</v>
      </c>
      <c r="E26">
        <v>2395571</v>
      </c>
      <c r="F26" s="9" t="str">
        <f t="shared" si="0"/>
        <v>5.85</v>
      </c>
      <c r="G26" s="7" t="str">
        <f t="shared" si="1"/>
        <v>Down</v>
      </c>
      <c r="H26" s="10">
        <v>0</v>
      </c>
      <c r="I26">
        <f t="shared" si="2"/>
        <v>0</v>
      </c>
      <c r="J26" s="12">
        <f t="shared" si="3"/>
        <v>0</v>
      </c>
      <c r="K26">
        <f t="shared" si="4"/>
        <v>0</v>
      </c>
      <c r="L26" s="8">
        <f t="shared" si="5"/>
        <v>0</v>
      </c>
    </row>
    <row r="27" spans="1:12" x14ac:dyDescent="0.2">
      <c r="A27" t="s">
        <v>93</v>
      </c>
      <c r="B27" t="s">
        <v>94</v>
      </c>
      <c r="C27" t="s">
        <v>95</v>
      </c>
      <c r="D27" t="s">
        <v>96</v>
      </c>
      <c r="E27">
        <v>315394</v>
      </c>
      <c r="F27" s="9" t="str">
        <f t="shared" si="0"/>
        <v>259.35</v>
      </c>
      <c r="G27" s="7" t="str">
        <f t="shared" si="1"/>
        <v>Up</v>
      </c>
      <c r="H27" s="10">
        <v>0</v>
      </c>
      <c r="I27">
        <f t="shared" si="2"/>
        <v>0</v>
      </c>
      <c r="J27" s="12">
        <f t="shared" si="3"/>
        <v>0</v>
      </c>
      <c r="K27">
        <f t="shared" si="4"/>
        <v>0</v>
      </c>
      <c r="L27" s="8">
        <f t="shared" si="5"/>
        <v>0</v>
      </c>
    </row>
    <row r="28" spans="1:12" x14ac:dyDescent="0.2">
      <c r="A28" t="s">
        <v>97</v>
      </c>
      <c r="B28" t="s">
        <v>98</v>
      </c>
      <c r="C28" t="s">
        <v>99</v>
      </c>
      <c r="D28" t="s">
        <v>100</v>
      </c>
      <c r="E28">
        <v>5033083</v>
      </c>
      <c r="F28" s="9" t="str">
        <f t="shared" si="0"/>
        <v>37.63</v>
      </c>
      <c r="G28" s="7" t="str">
        <f t="shared" si="1"/>
        <v>Down</v>
      </c>
      <c r="H28" s="10">
        <v>0</v>
      </c>
      <c r="I28">
        <f t="shared" si="2"/>
        <v>0</v>
      </c>
      <c r="J28" s="12">
        <f t="shared" si="3"/>
        <v>0</v>
      </c>
      <c r="K28">
        <f t="shared" si="4"/>
        <v>0</v>
      </c>
      <c r="L28" s="8">
        <f t="shared" si="5"/>
        <v>0</v>
      </c>
    </row>
    <row r="29" spans="1:12" x14ac:dyDescent="0.2">
      <c r="A29" t="s">
        <v>101</v>
      </c>
      <c r="B29" t="s">
        <v>102</v>
      </c>
      <c r="C29" t="s">
        <v>103</v>
      </c>
      <c r="D29" t="s">
        <v>104</v>
      </c>
      <c r="E29">
        <v>668796</v>
      </c>
      <c r="F29" s="9" t="str">
        <f t="shared" si="0"/>
        <v>26.21</v>
      </c>
      <c r="G29" s="7" t="str">
        <f t="shared" si="1"/>
        <v>Up</v>
      </c>
      <c r="H29" s="10">
        <v>0</v>
      </c>
      <c r="I29">
        <f t="shared" si="2"/>
        <v>0</v>
      </c>
      <c r="J29" s="12">
        <f t="shared" si="3"/>
        <v>0</v>
      </c>
      <c r="K29">
        <f t="shared" si="4"/>
        <v>0</v>
      </c>
      <c r="L29" s="8">
        <f t="shared" si="5"/>
        <v>0</v>
      </c>
    </row>
    <row r="30" spans="1:12" x14ac:dyDescent="0.2">
      <c r="F30" s="9"/>
      <c r="G30" s="7"/>
      <c r="H30" s="10"/>
    </row>
    <row r="31" spans="1:12" x14ac:dyDescent="0.2">
      <c r="K31">
        <f>SUM(K5:K29)</f>
        <v>1898</v>
      </c>
      <c r="L31" s="8">
        <f>SUM(L5:L29)</f>
        <v>715</v>
      </c>
    </row>
  </sheetData>
  <mergeCells count="5">
    <mergeCell ref="A2:E2"/>
    <mergeCell ref="F2:G2"/>
    <mergeCell ref="H2:J2"/>
    <mergeCell ref="K2:L2"/>
    <mergeCell ref="M2:N2"/>
  </mergeCells>
  <conditionalFormatting sqref="A1:XFD1048576">
    <cfRule type="cellIs" dxfId="5" priority="5" operator="equal">
      <formula>"""Up"""</formula>
    </cfRule>
  </conditionalFormatting>
  <conditionalFormatting sqref="A4:N29">
    <cfRule type="cellIs" dxfId="3" priority="4" operator="equal">
      <formula>$M$5</formula>
    </cfRule>
    <cfRule type="cellIs" dxfId="2" priority="3" operator="equal">
      <formula>$M$6</formula>
    </cfRule>
    <cfRule type="expression" dxfId="1" priority="1">
      <formula>IF($G$4:$G$29="Up",$A$5:$G$29,0)</formula>
    </cfRule>
  </conditionalFormatting>
  <conditionalFormatting sqref="A5:F5">
    <cfRule type="expression" dxfId="0" priority="2">
      <formula>IF($G$5="Up",$A$5:$F$5,0)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2015-04-07T19:58:38Z</dcterms:created>
  <dcterms:modified xsi:type="dcterms:W3CDTF">2016-06-28T11:14:01Z</dcterms:modified>
  <cp:category/>
</cp:coreProperties>
</file>