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0112" windowHeight="646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" i="2" l="1"/>
  <c r="Q13" i="2"/>
  <c r="O13" i="2"/>
  <c r="D23" i="2"/>
  <c r="D22" i="2"/>
  <c r="D21" i="2"/>
  <c r="D20" i="2"/>
  <c r="D19" i="2"/>
  <c r="N19" i="2" s="1"/>
  <c r="L3" i="1"/>
  <c r="M3" i="1"/>
  <c r="N3" i="1"/>
  <c r="K3" i="1"/>
  <c r="K4" i="2"/>
  <c r="M4" i="2" s="1"/>
  <c r="K5" i="2"/>
  <c r="L5" i="2" s="1"/>
  <c r="K6" i="2"/>
  <c r="M6" i="2" s="1"/>
  <c r="K7" i="2"/>
  <c r="L7" i="2" s="1"/>
  <c r="K8" i="2"/>
  <c r="M8" i="2" s="1"/>
  <c r="K9" i="2"/>
  <c r="L9" i="2" s="1"/>
  <c r="K10" i="2"/>
  <c r="M10" i="2" s="1"/>
  <c r="K11" i="2"/>
  <c r="L11" i="2" s="1"/>
  <c r="K12" i="2"/>
  <c r="M12" i="2" s="1"/>
  <c r="K3" i="2"/>
  <c r="M3" i="2" s="1"/>
  <c r="G10" i="2"/>
  <c r="F10" i="2"/>
  <c r="E10" i="2"/>
  <c r="G9" i="2"/>
  <c r="G13" i="2" s="1"/>
  <c r="F9" i="2"/>
  <c r="E9" i="2"/>
  <c r="D13" i="2"/>
  <c r="V4" i="2" l="1"/>
  <c r="U3" i="2"/>
  <c r="T5" i="2"/>
  <c r="U5" i="2"/>
  <c r="V3" i="2"/>
  <c r="E13" i="2"/>
  <c r="T4" i="2"/>
  <c r="F13" i="2"/>
  <c r="K19" i="2"/>
  <c r="M19" i="2"/>
  <c r="L19" i="2"/>
  <c r="N3" i="2"/>
  <c r="N12" i="2"/>
  <c r="L12" i="2"/>
  <c r="M11" i="2"/>
  <c r="N10" i="2"/>
  <c r="L10" i="2"/>
  <c r="M9" i="2"/>
  <c r="N8" i="2"/>
  <c r="L8" i="2"/>
  <c r="M7" i="2"/>
  <c r="N6" i="2"/>
  <c r="L6" i="2"/>
  <c r="M5" i="2"/>
  <c r="N4" i="2"/>
  <c r="L4" i="2"/>
  <c r="L3" i="2"/>
  <c r="N11" i="2"/>
  <c r="N9" i="2"/>
  <c r="N7" i="2"/>
  <c r="N5" i="2"/>
  <c r="C26" i="1"/>
  <c r="C25" i="1"/>
  <c r="C24" i="1"/>
  <c r="C23" i="1"/>
  <c r="C22" i="1"/>
  <c r="C21" i="1"/>
  <c r="C20" i="1"/>
  <c r="C19" i="1"/>
  <c r="C18" i="1"/>
  <c r="C17" i="1"/>
  <c r="D4" i="1"/>
  <c r="D5" i="1"/>
  <c r="D6" i="1"/>
  <c r="D7" i="1"/>
  <c r="D3" i="1"/>
  <c r="C8" i="1"/>
  <c r="B8" i="1"/>
  <c r="M13" i="2" l="1"/>
  <c r="L13" i="2"/>
  <c r="N13" i="2"/>
</calcChain>
</file>

<file path=xl/sharedStrings.xml><?xml version="1.0" encoding="utf-8"?>
<sst xmlns="http://schemas.openxmlformats.org/spreadsheetml/2006/main" count="133" uniqueCount="31">
  <si>
    <t>Supplier</t>
  </si>
  <si>
    <t>A</t>
  </si>
  <si>
    <t>B</t>
  </si>
  <si>
    <t>C</t>
  </si>
  <si>
    <t>D</t>
  </si>
  <si>
    <t>E</t>
  </si>
  <si>
    <t>Single Supplier Total Tour length</t>
  </si>
  <si>
    <t>Scenario</t>
  </si>
  <si>
    <t>A-&gt;2,3,4</t>
  </si>
  <si>
    <t>B-&gt;1,3,4</t>
  </si>
  <si>
    <t>A-&gt;2,B,3,4</t>
  </si>
  <si>
    <t>Allocated Tour Length</t>
  </si>
  <si>
    <t>Saving</t>
  </si>
  <si>
    <t>X</t>
  </si>
  <si>
    <t>Type</t>
  </si>
  <si>
    <t>Stop</t>
  </si>
  <si>
    <t>Drop</t>
  </si>
  <si>
    <t>Pick up C</t>
  </si>
  <si>
    <t>Pick up A</t>
  </si>
  <si>
    <t>Pick up B</t>
  </si>
  <si>
    <t>C A</t>
  </si>
  <si>
    <t>Basic Allocation</t>
  </si>
  <si>
    <t>Total</t>
  </si>
  <si>
    <t>Order Based Allocatipon</t>
  </si>
  <si>
    <t>Percentage colocation</t>
  </si>
  <si>
    <t>x</t>
  </si>
  <si>
    <t>AB</t>
  </si>
  <si>
    <t>AC</t>
  </si>
  <si>
    <t>BC</t>
  </si>
  <si>
    <t>Leg distance to current stop</t>
  </si>
  <si>
    <t>Orders on Truck (before the stop?)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</si>
</sst>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0" borderId="0" xfId="2" applyFont="1"/>
    <xf numFmtId="165" fontId="0" fillId="0" borderId="0" xfId="1" applyNumberFormat="1" applyFont="1"/>
    <xf numFmtId="0" fontId="0" fillId="3" borderId="0" xfId="0" applyFill="1"/>
    <xf numFmtId="9" fontId="0" fillId="3" borderId="0" xfId="0" applyNumberFormat="1" applyFill="1"/>
    <xf numFmtId="9" fontId="0" fillId="2" borderId="0" xfId="2" applyFont="1" applyFill="1"/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3" sqref="D3"/>
    </sheetView>
  </sheetViews>
  <sheetFormatPr defaultRowHeight="14.4" x14ac:dyDescent="0.3"/>
  <cols>
    <col min="2" max="2" width="30.44140625" bestFit="1" customWidth="1"/>
    <col min="3" max="3" width="20.5546875" bestFit="1" customWidth="1"/>
    <col min="5" max="9" width="6.33203125" customWidth="1"/>
    <col min="10" max="14" width="6.44140625" customWidth="1"/>
  </cols>
  <sheetData>
    <row r="1" spans="1:14" x14ac:dyDescent="0.25">
      <c r="E1" t="s">
        <v>24</v>
      </c>
    </row>
    <row r="2" spans="1:14" x14ac:dyDescent="0.25">
      <c r="A2" t="s">
        <v>0</v>
      </c>
      <c r="B2" t="s">
        <v>6</v>
      </c>
      <c r="C2" t="s">
        <v>11</v>
      </c>
      <c r="D2" t="s">
        <v>12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N2" t="s">
        <v>5</v>
      </c>
    </row>
    <row r="3" spans="1:14" x14ac:dyDescent="0.25">
      <c r="A3" t="s">
        <v>1</v>
      </c>
      <c r="B3">
        <v>100</v>
      </c>
      <c r="C3">
        <v>80</v>
      </c>
      <c r="D3">
        <f>B3-C3</f>
        <v>20</v>
      </c>
      <c r="E3" s="4" t="s">
        <v>25</v>
      </c>
      <c r="F3" s="5">
        <v>0.5</v>
      </c>
      <c r="G3" s="5">
        <v>0.3</v>
      </c>
      <c r="H3" s="5">
        <v>0.15</v>
      </c>
      <c r="I3" s="5">
        <v>0.05</v>
      </c>
      <c r="J3" t="s">
        <v>13</v>
      </c>
      <c r="K3">
        <f>F3*$D3</f>
        <v>10</v>
      </c>
      <c r="L3">
        <f t="shared" ref="L3:N3" si="0">G3*$D3</f>
        <v>6</v>
      </c>
      <c r="M3">
        <f t="shared" si="0"/>
        <v>3</v>
      </c>
      <c r="N3">
        <f t="shared" si="0"/>
        <v>1</v>
      </c>
    </row>
    <row r="4" spans="1:14" x14ac:dyDescent="0.25">
      <c r="A4" t="s">
        <v>2</v>
      </c>
      <c r="B4">
        <v>300</v>
      </c>
      <c r="C4">
        <v>230</v>
      </c>
      <c r="D4">
        <f t="shared" ref="D4:D7" si="1">B4-C4</f>
        <v>70</v>
      </c>
      <c r="E4" s="4"/>
      <c r="F4" s="4" t="s">
        <v>25</v>
      </c>
      <c r="G4" s="4"/>
      <c r="H4" s="4"/>
      <c r="I4" s="4"/>
      <c r="J4">
        <v>20</v>
      </c>
      <c r="K4" t="s">
        <v>13</v>
      </c>
      <c r="L4">
        <v>10</v>
      </c>
      <c r="M4">
        <v>20</v>
      </c>
      <c r="N4">
        <v>20</v>
      </c>
    </row>
    <row r="5" spans="1:14" x14ac:dyDescent="0.25">
      <c r="A5" t="s">
        <v>3</v>
      </c>
      <c r="B5">
        <v>50</v>
      </c>
      <c r="C5">
        <v>45</v>
      </c>
      <c r="D5">
        <f t="shared" si="1"/>
        <v>5</v>
      </c>
      <c r="E5" s="4"/>
      <c r="F5" s="4"/>
      <c r="G5" s="4" t="s">
        <v>25</v>
      </c>
      <c r="H5" s="4"/>
      <c r="I5" s="4"/>
      <c r="J5">
        <v>1</v>
      </c>
      <c r="K5">
        <v>0</v>
      </c>
      <c r="L5" t="s">
        <v>13</v>
      </c>
      <c r="M5">
        <v>4</v>
      </c>
      <c r="N5">
        <v>0</v>
      </c>
    </row>
    <row r="6" spans="1:14" x14ac:dyDescent="0.25">
      <c r="A6" t="s">
        <v>4</v>
      </c>
      <c r="B6">
        <v>200</v>
      </c>
      <c r="C6">
        <v>160</v>
      </c>
      <c r="D6">
        <f t="shared" si="1"/>
        <v>40</v>
      </c>
      <c r="E6" s="4"/>
      <c r="F6" s="4"/>
      <c r="G6" s="4"/>
      <c r="H6" s="4" t="s">
        <v>25</v>
      </c>
      <c r="I6" s="4"/>
      <c r="J6">
        <v>30</v>
      </c>
      <c r="K6">
        <v>5</v>
      </c>
      <c r="L6">
        <v>0</v>
      </c>
      <c r="M6" t="s">
        <v>13</v>
      </c>
      <c r="N6">
        <v>5</v>
      </c>
    </row>
    <row r="7" spans="1:14" x14ac:dyDescent="0.25">
      <c r="A7" t="s">
        <v>5</v>
      </c>
      <c r="B7">
        <v>25</v>
      </c>
      <c r="C7">
        <v>25</v>
      </c>
      <c r="D7">
        <f t="shared" si="1"/>
        <v>0</v>
      </c>
      <c r="E7" s="4"/>
      <c r="F7" s="4"/>
      <c r="G7" s="4"/>
      <c r="H7" s="4"/>
      <c r="I7" s="4" t="s">
        <v>25</v>
      </c>
      <c r="J7">
        <v>0</v>
      </c>
      <c r="K7">
        <v>0</v>
      </c>
      <c r="L7">
        <v>0</v>
      </c>
      <c r="M7">
        <v>0</v>
      </c>
      <c r="N7" t="s">
        <v>13</v>
      </c>
    </row>
    <row r="8" spans="1:14" x14ac:dyDescent="0.25">
      <c r="B8">
        <f>SUM(B3:B7)</f>
        <v>675</v>
      </c>
      <c r="C8">
        <f>B8*0.8</f>
        <v>540</v>
      </c>
    </row>
    <row r="11" spans="1:14" x14ac:dyDescent="0.25">
      <c r="A11" t="s">
        <v>7</v>
      </c>
    </row>
    <row r="12" spans="1:14" x14ac:dyDescent="0.25">
      <c r="B12" t="s">
        <v>8</v>
      </c>
      <c r="C12">
        <v>20</v>
      </c>
    </row>
    <row r="13" spans="1:14" x14ac:dyDescent="0.25">
      <c r="B13" t="s">
        <v>9</v>
      </c>
      <c r="C13">
        <v>25</v>
      </c>
    </row>
    <row r="15" spans="1:14" x14ac:dyDescent="0.25">
      <c r="B15" t="s">
        <v>10</v>
      </c>
      <c r="C15">
        <v>30</v>
      </c>
    </row>
    <row r="17" spans="1:3" x14ac:dyDescent="0.25">
      <c r="A17" t="s">
        <v>1</v>
      </c>
      <c r="B17" t="s">
        <v>2</v>
      </c>
      <c r="C17">
        <f>K3+J4</f>
        <v>30</v>
      </c>
    </row>
    <row r="18" spans="1:3" x14ac:dyDescent="0.25">
      <c r="A18" t="s">
        <v>1</v>
      </c>
      <c r="B18" t="s">
        <v>3</v>
      </c>
      <c r="C18">
        <f>L3+J5</f>
        <v>7</v>
      </c>
    </row>
    <row r="19" spans="1:3" x14ac:dyDescent="0.25">
      <c r="A19" s="1" t="s">
        <v>1</v>
      </c>
      <c r="B19" s="1" t="s">
        <v>4</v>
      </c>
      <c r="C19" s="1">
        <f>M3+D6</f>
        <v>43</v>
      </c>
    </row>
    <row r="20" spans="1:3" x14ac:dyDescent="0.25">
      <c r="A20" t="s">
        <v>1</v>
      </c>
      <c r="B20" t="s">
        <v>5</v>
      </c>
      <c r="C20">
        <f>N3+J7</f>
        <v>1</v>
      </c>
    </row>
    <row r="21" spans="1:3" x14ac:dyDescent="0.25">
      <c r="A21" t="s">
        <v>2</v>
      </c>
      <c r="B21" t="s">
        <v>3</v>
      </c>
      <c r="C21">
        <f>L4+K5</f>
        <v>10</v>
      </c>
    </row>
    <row r="22" spans="1:3" x14ac:dyDescent="0.25">
      <c r="A22" t="s">
        <v>2</v>
      </c>
      <c r="B22" t="s">
        <v>4</v>
      </c>
      <c r="C22">
        <f>M4+K6</f>
        <v>25</v>
      </c>
    </row>
    <row r="23" spans="1:3" x14ac:dyDescent="0.25">
      <c r="A23" t="s">
        <v>2</v>
      </c>
      <c r="B23" t="s">
        <v>5</v>
      </c>
      <c r="C23">
        <f>N4+K7</f>
        <v>20</v>
      </c>
    </row>
    <row r="24" spans="1:3" x14ac:dyDescent="0.25">
      <c r="A24" t="s">
        <v>3</v>
      </c>
      <c r="B24" t="s">
        <v>4</v>
      </c>
      <c r="C24">
        <f>M5+L6</f>
        <v>4</v>
      </c>
    </row>
    <row r="25" spans="1:3" x14ac:dyDescent="0.25">
      <c r="A25" t="s">
        <v>3</v>
      </c>
      <c r="B25" t="s">
        <v>5</v>
      </c>
      <c r="C25">
        <f>N5+L7</f>
        <v>0</v>
      </c>
    </row>
    <row r="26" spans="1:3" x14ac:dyDescent="0.25">
      <c r="A26" t="s">
        <v>4</v>
      </c>
      <c r="B26" t="s">
        <v>5</v>
      </c>
      <c r="C26">
        <f>N6+M7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I5" sqref="I5"/>
    </sheetView>
  </sheetViews>
  <sheetFormatPr defaultRowHeight="14.4" x14ac:dyDescent="0.3"/>
  <cols>
    <col min="2" max="3" width="12.5546875" customWidth="1"/>
    <col min="4" max="4" width="23.88671875" bestFit="1" customWidth="1"/>
  </cols>
  <sheetData>
    <row r="1" spans="1:22" x14ac:dyDescent="0.25">
      <c r="E1" t="s">
        <v>21</v>
      </c>
      <c r="H1" s="1" t="s">
        <v>30</v>
      </c>
      <c r="I1" s="1"/>
      <c r="J1" s="1"/>
      <c r="K1" s="1"/>
      <c r="L1" t="s">
        <v>23</v>
      </c>
    </row>
    <row r="2" spans="1:22" x14ac:dyDescent="0.25">
      <c r="A2" t="s">
        <v>15</v>
      </c>
      <c r="B2" t="s">
        <v>14</v>
      </c>
      <c r="C2" t="s">
        <v>0</v>
      </c>
      <c r="D2" t="s">
        <v>29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22</v>
      </c>
      <c r="L2" t="s">
        <v>1</v>
      </c>
      <c r="M2" t="s">
        <v>2</v>
      </c>
      <c r="N2" t="s">
        <v>3</v>
      </c>
      <c r="O2" t="s">
        <v>26</v>
      </c>
      <c r="P2" t="s">
        <v>27</v>
      </c>
      <c r="Q2" t="s">
        <v>28</v>
      </c>
      <c r="T2" t="s">
        <v>1</v>
      </c>
      <c r="U2" t="s">
        <v>2</v>
      </c>
      <c r="V2" t="s">
        <v>3</v>
      </c>
    </row>
    <row r="3" spans="1:22" x14ac:dyDescent="0.25">
      <c r="A3">
        <v>1</v>
      </c>
      <c r="B3" t="s">
        <v>18</v>
      </c>
      <c r="C3" t="s">
        <v>1</v>
      </c>
      <c r="D3">
        <v>0</v>
      </c>
      <c r="E3" s="2"/>
      <c r="F3" s="2"/>
      <c r="G3" s="2"/>
      <c r="H3" s="3">
        <v>4</v>
      </c>
      <c r="I3" s="3">
        <v>0</v>
      </c>
      <c r="J3" s="3">
        <v>0</v>
      </c>
      <c r="K3" s="3">
        <f>SUM(H3:J3)</f>
        <v>4</v>
      </c>
      <c r="L3">
        <f>H3/$K3</f>
        <v>1</v>
      </c>
      <c r="M3">
        <f t="shared" ref="M3:N3" si="0">I3/$K3</f>
        <v>0</v>
      </c>
      <c r="N3">
        <f t="shared" si="0"/>
        <v>0</v>
      </c>
      <c r="O3">
        <v>0</v>
      </c>
      <c r="P3">
        <v>0</v>
      </c>
      <c r="Q3">
        <v>0</v>
      </c>
      <c r="S3" t="s">
        <v>1</v>
      </c>
      <c r="T3" t="s">
        <v>25</v>
      </c>
      <c r="U3" s="1">
        <f>O13/SUM(O13,P13)</f>
        <v>0.69230769230769229</v>
      </c>
      <c r="V3">
        <f>P13/SUM(O13,P13)</f>
        <v>0.30769230769230771</v>
      </c>
    </row>
    <row r="4" spans="1:22" x14ac:dyDescent="0.25">
      <c r="A4">
        <v>2</v>
      </c>
      <c r="B4" t="s">
        <v>16</v>
      </c>
      <c r="C4" t="s">
        <v>1</v>
      </c>
      <c r="D4">
        <v>2</v>
      </c>
      <c r="E4" s="2">
        <v>1</v>
      </c>
      <c r="F4" s="2"/>
      <c r="G4" s="2"/>
      <c r="H4" s="3">
        <v>4</v>
      </c>
      <c r="I4" s="3">
        <v>0</v>
      </c>
      <c r="J4" s="3">
        <v>0</v>
      </c>
      <c r="K4" s="3">
        <f t="shared" ref="K4:K12" si="1">SUM(H4:J4)</f>
        <v>4</v>
      </c>
      <c r="L4">
        <f t="shared" ref="L4:L12" si="2">H4/$K4</f>
        <v>1</v>
      </c>
      <c r="M4">
        <f t="shared" ref="M4:M12" si="3">I4/$K4</f>
        <v>0</v>
      </c>
      <c r="N4">
        <f t="shared" ref="N4:N12" si="4">J4/$K4</f>
        <v>0</v>
      </c>
      <c r="O4">
        <v>0</v>
      </c>
      <c r="P4">
        <v>0</v>
      </c>
      <c r="Q4">
        <v>0</v>
      </c>
      <c r="S4" t="s">
        <v>2</v>
      </c>
      <c r="T4">
        <f>O13/SUM(O13,Q13)</f>
        <v>0.58695652173913049</v>
      </c>
      <c r="U4" t="s">
        <v>25</v>
      </c>
      <c r="V4">
        <f>Q13/SUM(O13,Q13)</f>
        <v>0.41304347826086957</v>
      </c>
    </row>
    <row r="5" spans="1:22" x14ac:dyDescent="0.25">
      <c r="A5">
        <v>3</v>
      </c>
      <c r="B5" t="s">
        <v>16</v>
      </c>
      <c r="C5" t="s">
        <v>1</v>
      </c>
      <c r="D5">
        <v>4</v>
      </c>
      <c r="E5" s="2">
        <v>1</v>
      </c>
      <c r="F5" s="2"/>
      <c r="G5" s="2"/>
      <c r="H5" s="3">
        <v>3</v>
      </c>
      <c r="I5" s="3">
        <v>0</v>
      </c>
      <c r="J5" s="3">
        <v>0</v>
      </c>
      <c r="K5" s="3">
        <f t="shared" si="1"/>
        <v>3</v>
      </c>
      <c r="L5">
        <f t="shared" si="2"/>
        <v>1</v>
      </c>
      <c r="M5">
        <f t="shared" si="3"/>
        <v>0</v>
      </c>
      <c r="N5">
        <f t="shared" si="4"/>
        <v>0</v>
      </c>
      <c r="O5">
        <v>0</v>
      </c>
      <c r="P5">
        <v>0</v>
      </c>
      <c r="Q5">
        <v>0</v>
      </c>
      <c r="S5" t="s">
        <v>3</v>
      </c>
      <c r="T5">
        <f>P13/SUM(P13,Q13)</f>
        <v>0.38709677419354838</v>
      </c>
      <c r="U5">
        <f>Q13/SUM(P13,Q13)</f>
        <v>0.61290322580645162</v>
      </c>
      <c r="V5" t="s">
        <v>25</v>
      </c>
    </row>
    <row r="6" spans="1:22" x14ac:dyDescent="0.25">
      <c r="A6">
        <v>4</v>
      </c>
      <c r="B6" t="s">
        <v>19</v>
      </c>
      <c r="C6" t="s">
        <v>2</v>
      </c>
      <c r="D6" s="1">
        <v>5</v>
      </c>
      <c r="E6" s="6">
        <v>0.5</v>
      </c>
      <c r="F6" s="6">
        <v>0.5</v>
      </c>
      <c r="G6" s="6"/>
      <c r="H6" s="7">
        <v>2</v>
      </c>
      <c r="I6" s="7">
        <v>2</v>
      </c>
      <c r="J6" s="3">
        <v>0</v>
      </c>
      <c r="K6" s="3">
        <f t="shared" si="1"/>
        <v>4</v>
      </c>
      <c r="L6">
        <f t="shared" si="2"/>
        <v>0.5</v>
      </c>
      <c r="M6">
        <f t="shared" si="3"/>
        <v>0.5</v>
      </c>
      <c r="N6">
        <f t="shared" si="4"/>
        <v>0</v>
      </c>
      <c r="O6" s="1">
        <v>1</v>
      </c>
      <c r="P6">
        <v>0</v>
      </c>
      <c r="Q6">
        <v>0</v>
      </c>
    </row>
    <row r="7" spans="1:22" x14ac:dyDescent="0.25">
      <c r="A7">
        <v>5</v>
      </c>
      <c r="B7" t="s">
        <v>16</v>
      </c>
      <c r="C7" t="s">
        <v>1</v>
      </c>
      <c r="D7">
        <v>3</v>
      </c>
      <c r="E7" s="2">
        <v>0.5</v>
      </c>
      <c r="F7" s="2">
        <v>0.5</v>
      </c>
      <c r="G7" s="2"/>
      <c r="H7" s="3">
        <v>2</v>
      </c>
      <c r="I7" s="3">
        <v>2</v>
      </c>
      <c r="J7" s="3">
        <v>0</v>
      </c>
      <c r="K7" s="3">
        <f t="shared" si="1"/>
        <v>4</v>
      </c>
      <c r="L7">
        <f t="shared" si="2"/>
        <v>0.5</v>
      </c>
      <c r="M7">
        <f t="shared" si="3"/>
        <v>0.5</v>
      </c>
      <c r="N7">
        <f t="shared" si="4"/>
        <v>0</v>
      </c>
      <c r="O7">
        <v>4</v>
      </c>
      <c r="P7">
        <v>0</v>
      </c>
      <c r="Q7">
        <v>0</v>
      </c>
    </row>
    <row r="8" spans="1:22" x14ac:dyDescent="0.25">
      <c r="A8">
        <v>6</v>
      </c>
      <c r="B8" t="s">
        <v>16</v>
      </c>
      <c r="C8" t="s">
        <v>2</v>
      </c>
      <c r="D8">
        <v>7</v>
      </c>
      <c r="E8" s="2">
        <v>0.5</v>
      </c>
      <c r="F8" s="2">
        <v>0.5</v>
      </c>
      <c r="G8" s="2"/>
      <c r="H8" s="3">
        <v>1</v>
      </c>
      <c r="I8" s="3">
        <v>2</v>
      </c>
      <c r="J8" s="3">
        <v>0</v>
      </c>
      <c r="K8" s="3">
        <f t="shared" si="1"/>
        <v>3</v>
      </c>
      <c r="L8">
        <f t="shared" si="2"/>
        <v>0.33333333333333331</v>
      </c>
      <c r="M8">
        <f t="shared" si="3"/>
        <v>0.66666666666666663</v>
      </c>
      <c r="N8">
        <f t="shared" si="4"/>
        <v>0</v>
      </c>
      <c r="O8">
        <v>3</v>
      </c>
      <c r="P8">
        <v>0</v>
      </c>
      <c r="Q8">
        <v>0</v>
      </c>
    </row>
    <row r="9" spans="1:22" x14ac:dyDescent="0.25">
      <c r="A9">
        <v>7</v>
      </c>
      <c r="B9" t="s">
        <v>17</v>
      </c>
      <c r="C9" t="s">
        <v>3</v>
      </c>
      <c r="D9">
        <v>3</v>
      </c>
      <c r="E9" s="2">
        <f t="shared" ref="E9:G10" si="5">1/3</f>
        <v>0.33333333333333331</v>
      </c>
      <c r="F9" s="2">
        <f t="shared" si="5"/>
        <v>0.33333333333333331</v>
      </c>
      <c r="G9" s="2">
        <f t="shared" si="5"/>
        <v>0.33333333333333331</v>
      </c>
      <c r="H9" s="3">
        <v>1</v>
      </c>
      <c r="I9" s="3">
        <v>1</v>
      </c>
      <c r="J9" s="3">
        <v>2</v>
      </c>
      <c r="K9" s="3">
        <f t="shared" si="1"/>
        <v>4</v>
      </c>
      <c r="L9">
        <f t="shared" si="2"/>
        <v>0.25</v>
      </c>
      <c r="M9">
        <f t="shared" si="3"/>
        <v>0.25</v>
      </c>
      <c r="N9">
        <f t="shared" si="4"/>
        <v>0.5</v>
      </c>
      <c r="O9">
        <v>2</v>
      </c>
      <c r="P9">
        <v>3</v>
      </c>
      <c r="Q9">
        <v>3</v>
      </c>
    </row>
    <row r="10" spans="1:22" x14ac:dyDescent="0.25">
      <c r="A10">
        <v>8</v>
      </c>
      <c r="B10" t="s">
        <v>16</v>
      </c>
      <c r="C10" t="s">
        <v>20</v>
      </c>
      <c r="D10">
        <v>5</v>
      </c>
      <c r="E10" s="2">
        <f t="shared" si="5"/>
        <v>0.33333333333333331</v>
      </c>
      <c r="F10" s="2">
        <f t="shared" si="5"/>
        <v>0.33333333333333331</v>
      </c>
      <c r="G10" s="2">
        <f t="shared" si="5"/>
        <v>0.33333333333333331</v>
      </c>
      <c r="H10" s="3">
        <v>1</v>
      </c>
      <c r="I10" s="3">
        <v>1</v>
      </c>
      <c r="J10" s="3">
        <v>2</v>
      </c>
      <c r="K10" s="3">
        <f t="shared" si="1"/>
        <v>4</v>
      </c>
      <c r="L10">
        <f t="shared" si="2"/>
        <v>0.25</v>
      </c>
      <c r="M10">
        <f t="shared" si="3"/>
        <v>0.25</v>
      </c>
      <c r="N10">
        <f t="shared" si="4"/>
        <v>0.5</v>
      </c>
      <c r="O10">
        <v>2</v>
      </c>
      <c r="P10">
        <v>3</v>
      </c>
      <c r="Q10">
        <v>3</v>
      </c>
    </row>
    <row r="11" spans="1:22" x14ac:dyDescent="0.25">
      <c r="A11">
        <v>9</v>
      </c>
      <c r="B11" t="s">
        <v>16</v>
      </c>
      <c r="C11" t="s">
        <v>3</v>
      </c>
      <c r="D11">
        <v>7</v>
      </c>
      <c r="E11" s="2"/>
      <c r="F11" s="2">
        <v>0.5</v>
      </c>
      <c r="G11" s="2">
        <v>0.5</v>
      </c>
      <c r="H11" s="3">
        <v>0</v>
      </c>
      <c r="I11" s="3">
        <v>1</v>
      </c>
      <c r="J11" s="3">
        <v>1</v>
      </c>
      <c r="K11" s="3">
        <f t="shared" si="1"/>
        <v>2</v>
      </c>
      <c r="L11">
        <f t="shared" si="2"/>
        <v>0</v>
      </c>
      <c r="M11">
        <f t="shared" si="3"/>
        <v>0.5</v>
      </c>
      <c r="N11">
        <f t="shared" si="4"/>
        <v>0.5</v>
      </c>
      <c r="O11">
        <v>0</v>
      </c>
      <c r="P11">
        <v>0</v>
      </c>
      <c r="Q11">
        <v>2</v>
      </c>
    </row>
    <row r="12" spans="1:22" x14ac:dyDescent="0.25">
      <c r="A12">
        <v>10</v>
      </c>
      <c r="B12" t="s">
        <v>16</v>
      </c>
      <c r="C12" t="s">
        <v>2</v>
      </c>
      <c r="D12">
        <v>2</v>
      </c>
      <c r="E12" s="2"/>
      <c r="F12" s="2">
        <v>1</v>
      </c>
      <c r="G12" s="2"/>
      <c r="H12" s="3">
        <v>0</v>
      </c>
      <c r="I12" s="3">
        <v>1</v>
      </c>
      <c r="J12" s="3">
        <v>0</v>
      </c>
      <c r="K12" s="3">
        <f t="shared" si="1"/>
        <v>1</v>
      </c>
      <c r="L12">
        <f t="shared" si="2"/>
        <v>0</v>
      </c>
      <c r="M12">
        <f t="shared" si="3"/>
        <v>1</v>
      </c>
      <c r="N12">
        <f t="shared" si="4"/>
        <v>0</v>
      </c>
      <c r="O12">
        <v>0</v>
      </c>
      <c r="P12">
        <v>0</v>
      </c>
      <c r="Q12">
        <v>0</v>
      </c>
    </row>
    <row r="13" spans="1:22" x14ac:dyDescent="0.25">
      <c r="D13">
        <f>SUM(D3:D12)</f>
        <v>38</v>
      </c>
      <c r="E13">
        <f>SUMPRODUCT($D$3:$D$12,E3:E12)</f>
        <v>16.166666666666668</v>
      </c>
      <c r="F13">
        <f t="shared" ref="F13:G13" si="6">SUMPRODUCT($D$3:$D$12,F3:F12)</f>
        <v>15.666666666666666</v>
      </c>
      <c r="G13">
        <f t="shared" si="6"/>
        <v>6.1666666666666661</v>
      </c>
      <c r="L13">
        <f>SUMPRODUCT($D$3:$D$12,L3:L12)</f>
        <v>14.333333333333332</v>
      </c>
      <c r="M13">
        <f t="shared" ref="M13" si="7">SUMPRODUCT($D$3:$D$12,M3:M12)</f>
        <v>16.166666666666664</v>
      </c>
      <c r="N13">
        <f t="shared" ref="N13" si="8">SUMPRODUCT($D$3:$D$12,N3:N12)</f>
        <v>7.5</v>
      </c>
      <c r="O13">
        <f>SUMPRODUCT(O3:O12,$D$3:$D$12)</f>
        <v>54</v>
      </c>
      <c r="P13">
        <f t="shared" ref="P13:Q13" si="9">SUMPRODUCT(P3:P12,$D$3:$D$12)</f>
        <v>24</v>
      </c>
      <c r="Q13">
        <f t="shared" si="9"/>
        <v>38</v>
      </c>
    </row>
    <row r="17" spans="1:14" x14ac:dyDescent="0.25">
      <c r="E17" t="s">
        <v>24</v>
      </c>
    </row>
    <row r="18" spans="1:14" x14ac:dyDescent="0.25">
      <c r="A18" t="s">
        <v>0</v>
      </c>
      <c r="B18" t="s">
        <v>6</v>
      </c>
      <c r="C18" t="s">
        <v>11</v>
      </c>
      <c r="D18" t="s">
        <v>12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</row>
    <row r="19" spans="1:14" x14ac:dyDescent="0.25">
      <c r="A19" t="s">
        <v>1</v>
      </c>
      <c r="B19">
        <v>100</v>
      </c>
      <c r="C19">
        <v>80</v>
      </c>
      <c r="D19">
        <f>B19-C19</f>
        <v>20</v>
      </c>
      <c r="E19" s="4" t="s">
        <v>25</v>
      </c>
      <c r="F19" s="5">
        <v>0.5</v>
      </c>
      <c r="G19" s="5">
        <v>0.3</v>
      </c>
      <c r="H19" s="5">
        <v>0.15</v>
      </c>
      <c r="I19" s="5">
        <v>0.05</v>
      </c>
      <c r="J19" t="s">
        <v>13</v>
      </c>
      <c r="K19">
        <f>F19*$D19</f>
        <v>10</v>
      </c>
      <c r="L19">
        <f t="shared" ref="L19:N19" si="10">G19*$D19</f>
        <v>6</v>
      </c>
      <c r="M19">
        <f t="shared" si="10"/>
        <v>3</v>
      </c>
      <c r="N19">
        <f t="shared" si="10"/>
        <v>1</v>
      </c>
    </row>
    <row r="20" spans="1:14" x14ac:dyDescent="0.25">
      <c r="A20" t="s">
        <v>2</v>
      </c>
      <c r="B20">
        <v>300</v>
      </c>
      <c r="C20">
        <v>230</v>
      </c>
      <c r="D20">
        <f t="shared" ref="D20:D23" si="11">B20-C20</f>
        <v>70</v>
      </c>
      <c r="E20" s="4"/>
      <c r="F20" s="4" t="s">
        <v>25</v>
      </c>
      <c r="G20" s="4"/>
      <c r="H20" s="4"/>
      <c r="I20" s="4"/>
      <c r="J20">
        <v>20</v>
      </c>
      <c r="K20" t="s">
        <v>13</v>
      </c>
      <c r="L20">
        <v>10</v>
      </c>
      <c r="M20">
        <v>20</v>
      </c>
      <c r="N20">
        <v>20</v>
      </c>
    </row>
    <row r="21" spans="1:14" x14ac:dyDescent="0.25">
      <c r="A21" t="s">
        <v>3</v>
      </c>
      <c r="B21">
        <v>50</v>
      </c>
      <c r="C21">
        <v>45</v>
      </c>
      <c r="D21">
        <f t="shared" si="11"/>
        <v>5</v>
      </c>
      <c r="E21" s="4"/>
      <c r="F21" s="4"/>
      <c r="G21" s="4" t="s">
        <v>25</v>
      </c>
      <c r="H21" s="4"/>
      <c r="I21" s="4"/>
      <c r="J21">
        <v>1</v>
      </c>
      <c r="K21">
        <v>0</v>
      </c>
      <c r="L21" t="s">
        <v>13</v>
      </c>
      <c r="M21">
        <v>4</v>
      </c>
      <c r="N21">
        <v>0</v>
      </c>
    </row>
    <row r="22" spans="1:14" x14ac:dyDescent="0.25">
      <c r="A22" t="s">
        <v>4</v>
      </c>
      <c r="B22">
        <v>200</v>
      </c>
      <c r="C22">
        <v>160</v>
      </c>
      <c r="D22">
        <f t="shared" si="11"/>
        <v>40</v>
      </c>
      <c r="E22" s="4"/>
      <c r="F22" s="4"/>
      <c r="G22" s="4"/>
      <c r="H22" s="4" t="s">
        <v>25</v>
      </c>
      <c r="I22" s="4"/>
      <c r="J22">
        <v>30</v>
      </c>
      <c r="K22">
        <v>5</v>
      </c>
      <c r="L22">
        <v>0</v>
      </c>
      <c r="M22" t="s">
        <v>13</v>
      </c>
      <c r="N22">
        <v>5</v>
      </c>
    </row>
    <row r="23" spans="1:14" x14ac:dyDescent="0.25">
      <c r="A23" t="s">
        <v>5</v>
      </c>
      <c r="B23">
        <v>25</v>
      </c>
      <c r="C23">
        <v>25</v>
      </c>
      <c r="D23">
        <f t="shared" si="11"/>
        <v>0</v>
      </c>
      <c r="E23" s="4"/>
      <c r="F23" s="4"/>
      <c r="G23" s="4"/>
      <c r="H23" s="4"/>
      <c r="I23" s="4" t="s">
        <v>25</v>
      </c>
      <c r="J23">
        <v>0</v>
      </c>
      <c r="K23">
        <v>0</v>
      </c>
      <c r="L23">
        <v>0</v>
      </c>
      <c r="M23">
        <v>0</v>
      </c>
      <c r="N2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Spurgeon, Paul GSUK-PTT/DAAC</dc:creator>
  <cp:lastModifiedBy>Wu, Mingqi SIEP-PTI/CA</cp:lastModifiedBy>
  <dcterms:created xsi:type="dcterms:W3CDTF">2017-11-21T15:11:19Z</dcterms:created>
  <dcterms:modified xsi:type="dcterms:W3CDTF">2017-11-28T00:45:51Z</dcterms:modified>
</cp:coreProperties>
</file>