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comments1.xml" ContentType="application/vnd.openxmlformats-officedocument.spreadsheetml.comments+xml"/>
  <Override PartName="/xl/customProperty3.bin" ContentType="application/vnd.openxmlformats-officedocument.spreadsheetml.customProperty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/>
  <bookViews>
    <workbookView xWindow="0" yWindow="0" windowWidth="23040" windowHeight="8616" activeTab="2"/>
  </bookViews>
  <sheets>
    <sheet name="1 - SQL" sheetId="3" r:id="rId1"/>
    <sheet name="2 - Excel" sheetId="4" r:id="rId2"/>
    <sheet name="3 - Анализ абонентской базы" sheetId="5" r:id="rId3"/>
    <sheet name="3.1_Сводная таблица" sheetId="7" r:id="rId4"/>
  </sheets>
  <calcPr calcId="162913"/>
  <pivotCaches>
    <pivotCache cacheId="0" r:id="rId5"/>
  </pivotCaches>
</workbook>
</file>

<file path=xl/calcChain.xml><?xml version="1.0" encoding="utf-8"?>
<calcChain xmlns="http://schemas.openxmlformats.org/spreadsheetml/2006/main">
  <c r="H9" i="4" l="1"/>
  <c r="I29" i="5" l="1"/>
  <c r="I30" i="5"/>
  <c r="I31" i="5"/>
  <c r="I32" i="5"/>
  <c r="I33" i="5"/>
  <c r="I34" i="5"/>
  <c r="I35" i="5"/>
  <c r="I36" i="5"/>
  <c r="I37" i="5"/>
  <c r="I38" i="5"/>
  <c r="I39" i="5"/>
  <c r="I28" i="5"/>
  <c r="I18" i="5"/>
  <c r="I19" i="5"/>
  <c r="I20" i="5"/>
  <c r="I21" i="5"/>
  <c r="I22" i="5"/>
  <c r="I23" i="5"/>
  <c r="I24" i="5"/>
  <c r="I25" i="5"/>
  <c r="I26" i="5"/>
  <c r="I27" i="5"/>
  <c r="I17" i="5"/>
  <c r="I16" i="5"/>
  <c r="H10" i="4"/>
  <c r="H11" i="4"/>
  <c r="H12" i="4"/>
  <c r="H13" i="4"/>
  <c r="H8" i="4"/>
  <c r="C23" i="4"/>
  <c r="C24" i="4"/>
  <c r="C22" i="4"/>
  <c r="G9" i="4"/>
  <c r="G10" i="4"/>
  <c r="G11" i="4"/>
  <c r="G12" i="4"/>
  <c r="G13" i="4"/>
  <c r="G8" i="4"/>
</calcChain>
</file>

<file path=xl/comments1.xml><?xml version="1.0" encoding="utf-8"?>
<comments xmlns="http://schemas.openxmlformats.org/spreadsheetml/2006/main">
  <authors>
    <author>Автор</author>
  </authors>
  <commentList>
    <comment ref="L8" authorId="0" shapeId="0">
      <text>
        <r>
          <rPr>
            <b/>
            <sz val="9"/>
            <color indexed="81"/>
            <rFont val="Tahoma"/>
            <family val="2"/>
            <charset val="204"/>
          </rPr>
          <t>NK:</t>
        </r>
        <r>
          <rPr>
            <sz val="9"/>
            <color indexed="81"/>
            <rFont val="Tahoma"/>
            <family val="2"/>
            <charset val="204"/>
          </rPr>
          <t xml:space="preserve">
К примеру: Для тарифа "Без Лимита 2.0" стоимость абонентской платы = 30 руб.</t>
        </r>
      </text>
    </comment>
  </commentList>
</comments>
</file>

<file path=xl/sharedStrings.xml><?xml version="1.0" encoding="utf-8"?>
<sst xmlns="http://schemas.openxmlformats.org/spreadsheetml/2006/main" count="138" uniqueCount="95">
  <si>
    <r>
      <t xml:space="preserve">Клюевые поля: </t>
    </r>
    <r>
      <rPr>
        <sz val="11"/>
        <color rgb="FFC00000"/>
        <rFont val="Calibri"/>
        <family val="2"/>
        <charset val="204"/>
      </rPr>
      <t>Subscription_id</t>
    </r>
    <r>
      <rPr>
        <sz val="11"/>
        <rFont val="Calibri"/>
        <family val="2"/>
        <charset val="204"/>
        <scheme val="minor"/>
      </rPr>
      <t xml:space="preserve">, </t>
    </r>
    <r>
      <rPr>
        <sz val="11"/>
        <color theme="2" tint="-0.749992370372631"/>
        <rFont val="Calibri"/>
        <family val="2"/>
        <charset val="204"/>
        <scheme val="minor"/>
      </rPr>
      <t>Handset_model</t>
    </r>
  </si>
  <si>
    <t>SUBSCRIBERS</t>
  </si>
  <si>
    <t>CONSUMPTION</t>
  </si>
  <si>
    <t>EQUIPMENT</t>
  </si>
  <si>
    <t>Subscription_id</t>
  </si>
  <si>
    <t>Tarif_plan</t>
  </si>
  <si>
    <t>AGE</t>
  </si>
  <si>
    <t>City</t>
  </si>
  <si>
    <t>Handset_model</t>
  </si>
  <si>
    <t>Voice_consumption</t>
  </si>
  <si>
    <t>Data_consumption</t>
  </si>
  <si>
    <t>Handset_type</t>
  </si>
  <si>
    <t>Без Лимита</t>
  </si>
  <si>
    <t>Minsk</t>
  </si>
  <si>
    <t>Samsung A10</t>
  </si>
  <si>
    <t>smartphone</t>
  </si>
  <si>
    <t>Старт</t>
  </si>
  <si>
    <t>Mogilev</t>
  </si>
  <si>
    <t>Apple iPhone 12</t>
  </si>
  <si>
    <t>Драйв 5</t>
  </si>
  <si>
    <t>Huawei P40</t>
  </si>
  <si>
    <t>Проще простого</t>
  </si>
  <si>
    <t>Gomel</t>
  </si>
  <si>
    <t>Samsung Watch 4</t>
  </si>
  <si>
    <t>watch</t>
  </si>
  <si>
    <t>Pinsk</t>
  </si>
  <si>
    <t>Xiaomi Pad 5</t>
  </si>
  <si>
    <t>tablet</t>
  </si>
  <si>
    <t>Vitebsk</t>
  </si>
  <si>
    <t>Huawei MatePad 5</t>
  </si>
  <si>
    <t>Brest</t>
  </si>
  <si>
    <t>HP Omen 15</t>
  </si>
  <si>
    <t>laptop</t>
  </si>
  <si>
    <t>Apple iPad mini 2021</t>
  </si>
  <si>
    <t>1)</t>
  </si>
  <si>
    <t>Вывести суммарное потребеление трафика (Data_consumption) и количество абонентов на тарифе "Без Лимита" абонентами старше 20 лет. Результирующие поля назвать "Data_Sum" и "Count".</t>
  </si>
  <si>
    <t>2)</t>
  </si>
  <si>
    <t xml:space="preserve">Вывести полный список уникальных типов устройств (Handset_type) и количество абонентов которые пользуются каждым типом устройства. </t>
  </si>
  <si>
    <t>В результирующей таблице вывести 2 поля "Handset_type" и количество абонентов "Count", отсортировать по убыванию количества абонентов.</t>
  </si>
  <si>
    <t>Рассчитать в Таблице 1 Доход (без НДС). НДС = 26%.</t>
  </si>
  <si>
    <t>Рассчитать в Таблице 1 Доход от абонентской платы (с НДС).</t>
  </si>
  <si>
    <t>Таблица 1</t>
  </si>
  <si>
    <t>Квартал</t>
  </si>
  <si>
    <t>Месяц</t>
  </si>
  <si>
    <t>Тариф</t>
  </si>
  <si>
    <t>Количество абонентов</t>
  </si>
  <si>
    <t>Доход (с НДС)</t>
  </si>
  <si>
    <t>Доход (без НДС)</t>
  </si>
  <si>
    <t>Доход от абонентской платы (с НДС)</t>
  </si>
  <si>
    <t>НДС</t>
  </si>
  <si>
    <t xml:space="preserve">Январь </t>
  </si>
  <si>
    <t>Без Лимита 2.0</t>
  </si>
  <si>
    <t>Февраль</t>
  </si>
  <si>
    <t>Март</t>
  </si>
  <si>
    <t>Апрель</t>
  </si>
  <si>
    <t>Май</t>
  </si>
  <si>
    <t>Июнь</t>
  </si>
  <si>
    <t>*Доход (с НДС) - суммарный доход от всех улсуг по всем абонентам за месяц</t>
  </si>
  <si>
    <r>
      <t xml:space="preserve">**Доход от абонентской платы (с НДС) - суммарный доход </t>
    </r>
    <r>
      <rPr>
        <i/>
        <u/>
        <sz val="11"/>
        <rFont val="Calibri"/>
        <family val="2"/>
        <charset val="204"/>
      </rPr>
      <t>только от абонентской платы</t>
    </r>
    <r>
      <rPr>
        <i/>
        <sz val="11"/>
        <rFont val="Calibri"/>
        <family val="2"/>
        <charset val="204"/>
        <scheme val="minor"/>
      </rPr>
      <t xml:space="preserve"> по всем абонентам за месяц</t>
    </r>
  </si>
  <si>
    <t>3)</t>
  </si>
  <si>
    <t>С помощь формул добавить в Таблицу 2 количество абонентов из Таблицы 1.</t>
  </si>
  <si>
    <t>Таблица 2</t>
  </si>
  <si>
    <t xml:space="preserve">Категорийному менеджеру необходимо подготовить отчет о результатах работы и выполнении плана за 2023 год. </t>
  </si>
  <si>
    <t>Ваша задача помочь интерпретировать имеющиеся данные, продумать предложения по дальнейшему исследованию абонентской базы и составить план исследования.</t>
  </si>
  <si>
    <t>Изначально у вас имеется ограниченный набор данных, содержащий следующие показатели по месяцам:</t>
  </si>
  <si>
    <r>
      <rPr>
        <b/>
        <sz val="11"/>
        <rFont val="Calibri"/>
        <family val="2"/>
        <charset val="204"/>
        <scheme val="minor"/>
      </rPr>
      <t>Абонентская база</t>
    </r>
    <r>
      <rPr>
        <b/>
        <sz val="11"/>
        <color rgb="FF111111"/>
        <rFont val="Calibri"/>
        <family val="2"/>
        <charset val="204"/>
        <scheme val="minor"/>
      </rPr>
      <t> </t>
    </r>
    <r>
      <rPr>
        <sz val="11"/>
        <color rgb="FF111111"/>
        <rFont val="Calibri"/>
        <family val="2"/>
        <charset val="204"/>
        <scheme val="minor"/>
      </rPr>
      <t>(количество активных абонентов в конец месяца)</t>
    </r>
  </si>
  <si>
    <r>
      <rPr>
        <b/>
        <sz val="11"/>
        <rFont val="Calibri"/>
        <family val="2"/>
        <charset val="204"/>
        <scheme val="minor"/>
      </rPr>
      <t>Отток</t>
    </r>
    <r>
      <rPr>
        <b/>
        <sz val="11"/>
        <color rgb="FF111111"/>
        <rFont val="Calibri"/>
        <family val="2"/>
        <charset val="204"/>
        <scheme val="minor"/>
      </rPr>
      <t> </t>
    </r>
    <r>
      <rPr>
        <sz val="11"/>
        <color rgb="FF111111"/>
        <rFont val="Calibri"/>
        <family val="2"/>
        <charset val="204"/>
        <scheme val="minor"/>
      </rPr>
      <t>(количество абонентов, покинувших компанию в течение месяца)</t>
    </r>
  </si>
  <si>
    <r>
      <rPr>
        <b/>
        <sz val="11"/>
        <rFont val="Calibri"/>
        <family val="2"/>
        <charset val="204"/>
        <scheme val="minor"/>
      </rPr>
      <t>Новые подключения</t>
    </r>
    <r>
      <rPr>
        <sz val="11"/>
        <color rgb="FF111111"/>
        <rFont val="Calibri"/>
        <family val="2"/>
        <charset val="204"/>
        <scheme val="minor"/>
      </rPr>
      <t> (количество новых абонентов, подключившихся в течение месяца)</t>
    </r>
  </si>
  <si>
    <t>Ответьте на вопросы ниже в свободной форме, при необходимости можете провести дополнительные расчеты и создавать визуализации.</t>
  </si>
  <si>
    <t>Можно ли считать данные из таблицы полностью достоверными? Что может вызвать сомнения в их точности?</t>
  </si>
  <si>
    <t>Рассчитайте коэфициент сезонности для оттока.</t>
  </si>
  <si>
    <t>Как можно определить причины отклонения плана и факта?</t>
  </si>
  <si>
    <t>Абонентская база</t>
  </si>
  <si>
    <t>Новые подключения</t>
  </si>
  <si>
    <t>Отток</t>
  </si>
  <si>
    <t>Абонентская база ПЛАН</t>
  </si>
  <si>
    <t>Новые подключения ПЛАН</t>
  </si>
  <si>
    <t>Отток ПЛАН</t>
  </si>
  <si>
    <t>Сезонность Оттока</t>
  </si>
  <si>
    <t xml:space="preserve">Схема Базы Данных состоит из трех таблиц: SUBSCRIBERS, CONSUMPTION, EQUIPMENT
</t>
  </si>
  <si>
    <t>Абонентская плата*</t>
  </si>
  <si>
    <t>Общий итог</t>
  </si>
  <si>
    <t>2022</t>
  </si>
  <si>
    <t>Кв-л1</t>
  </si>
  <si>
    <t>Кв-л2</t>
  </si>
  <si>
    <t>Кв-л3</t>
  </si>
  <si>
    <t>Кв-л4</t>
  </si>
  <si>
    <t>2023</t>
  </si>
  <si>
    <t>Годы</t>
  </si>
  <si>
    <t>Кварталы</t>
  </si>
  <si>
    <t>2022 Итог</t>
  </si>
  <si>
    <t>2023 Итог</t>
  </si>
  <si>
    <t>Коэф. Сезонность Оттока</t>
  </si>
  <si>
    <t xml:space="preserve">1. Можно ли считать данные из таблицы полностью достоверными? Что может вызвать сомнения в их точности?
Факторы, которые могут вызвать сомнения в точности данных:
1.1. Ошибки в учете или загрузке данных: 
- В таблице отсутствуют данные в поле «Абонентская база ПЛАН» за 2022 год.
- Значения в поле Отток сильно варьируются, что может свидетельствовать о некоторой сезонности, но требует доп. проверки правильности выборки
1.2. Отсутствуют дополнительные метрики: Например, данные о среднем чеке, о длительности удержания абонента и другие факторы могут дать более полное представление
</t>
  </si>
  <si>
    <t xml:space="preserve">3. Как можно определить причины отклонения плана и факта?
Для анализа отклонений плана и факта можно:
3.1. Сравнить фактические значения с плановыми - рассчитать разницу между фактическим значением и плановым по каждому месяцу. Это позволит увидеть отклонения и определить их размеры.
3.2. Анализировать тренды - построить график, который сравнивает фактические и плановые показатели, чтобы визуально определить, когда начались отклонения и как они развивались.
3.3. Проанализировать внешние и внутренние факторы:
3.3.1 Внешние факторы - изменения в экономике, конкуренция, изменения в законодательстве и тарифах.
3.3.2 Внутренние факторы - качество обслуживания, изменения в продукте или тарифах, маркетинговые акции и т.д.
3.4 Провести анализ причин оттока - можно запросить данные о причинах оттока (например, по категориям: конкуренты, неудовлетворенность, стоимость, неактивность и т. д.) для более глубокого анализа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</si>
</sst>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0.0"/>
  </numFmts>
  <fonts count="23" x14ac:knownFonts="1">
    <font>
      <sz val="11"/>
      <name val="Calibri"/>
      <scheme val="minor"/>
    </font>
    <font>
      <sz val="11"/>
      <name val="Arial"/>
      <family val="2"/>
      <charset val="204"/>
    </font>
    <font>
      <b/>
      <sz val="9"/>
      <color rgb="FF000000"/>
      <name val="Verdana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b/>
      <sz val="11"/>
      <color theme="3"/>
      <name val="Verdana"/>
      <family val="2"/>
      <charset val="204"/>
    </font>
    <font>
      <sz val="11"/>
      <color rgb="FFC00000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2" tint="-0.749992370372631"/>
      <name val="Calibri"/>
      <family val="2"/>
      <charset val="204"/>
    </font>
    <font>
      <b/>
      <sz val="11"/>
      <color theme="2" tint="-0.749992370372631"/>
      <name val="Calibri"/>
      <family val="2"/>
      <charset val="204"/>
    </font>
    <font>
      <b/>
      <sz val="11"/>
      <color rgb="FFC00000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theme="2" tint="-0.74999237037263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u/>
      <sz val="11"/>
      <name val="Calibri"/>
      <family val="2"/>
      <charset val="204"/>
    </font>
    <font>
      <i/>
      <sz val="10"/>
      <color rgb="FF7F7F7F"/>
      <name val="Verdana"/>
      <family val="2"/>
      <charset val="204"/>
    </font>
    <font>
      <sz val="11"/>
      <color rgb="FF11111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  <font>
      <b/>
      <sz val="11"/>
      <color rgb="FF11111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rgb="FFBFBFB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3" applyNumberFormat="0" applyFill="0" applyAlignment="0" applyProtection="0"/>
    <xf numFmtId="0" fontId="15" fillId="0" borderId="0" applyNumberFormat="0" applyFill="0" applyBorder="0" applyAlignment="0" applyProtection="0"/>
  </cellStyleXfs>
  <cellXfs count="6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6" fillId="0" borderId="2" xfId="0" applyFont="1" applyFill="1" applyBorder="1"/>
    <xf numFmtId="0" fontId="4" fillId="0" borderId="1" xfId="0" applyFont="1" applyBorder="1"/>
    <xf numFmtId="0" fontId="7" fillId="0" borderId="0" xfId="0" applyFont="1" applyAlignment="1"/>
    <xf numFmtId="0" fontId="8" fillId="0" borderId="2" xfId="0" applyFont="1" applyBorder="1"/>
    <xf numFmtId="0" fontId="8" fillId="0" borderId="1" xfId="0" applyFont="1" applyBorder="1"/>
    <xf numFmtId="3" fontId="4" fillId="0" borderId="2" xfId="0" applyNumberFormat="1" applyFont="1" applyBorder="1"/>
    <xf numFmtId="0" fontId="9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/>
    <xf numFmtId="0" fontId="0" fillId="3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3" fontId="0" fillId="0" borderId="4" xfId="0" applyNumberFormat="1" applyFont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0" fontId="0" fillId="0" borderId="0" xfId="0" applyFont="1" applyAlignment="1">
      <alignment horizontal="right"/>
    </xf>
    <xf numFmtId="0" fontId="5" fillId="0" borderId="3" xfId="1" applyAlignment="1">
      <alignment horizontal="right"/>
    </xf>
    <xf numFmtId="0" fontId="5" fillId="0" borderId="3" xfId="1" applyAlignment="1"/>
    <xf numFmtId="0" fontId="0" fillId="0" borderId="1" xfId="0" applyFont="1" applyBorder="1" applyAlignment="1">
      <alignment vertical="center"/>
    </xf>
    <xf numFmtId="3" fontId="0" fillId="0" borderId="1" xfId="0" applyNumberFormat="1" applyFont="1" applyBorder="1" applyAlignment="1">
      <alignment vertical="center"/>
    </xf>
    <xf numFmtId="0" fontId="13" fillId="0" borderId="0" xfId="0" applyFont="1" applyAlignment="1"/>
    <xf numFmtId="0" fontId="15" fillId="0" borderId="1" xfId="2" applyFill="1" applyBorder="1" applyAlignment="1">
      <alignment horizontal="center" vertical="center"/>
    </xf>
    <xf numFmtId="9" fontId="15" fillId="0" borderId="1" xfId="2" applyNumberFormat="1" applyFill="1" applyBorder="1" applyAlignment="1">
      <alignment vertical="center"/>
    </xf>
    <xf numFmtId="3" fontId="0" fillId="0" borderId="4" xfId="0" applyNumberFormat="1" applyFont="1" applyBorder="1" applyAlignment="1"/>
    <xf numFmtId="1" fontId="0" fillId="0" borderId="4" xfId="0" applyNumberFormat="1" applyFont="1" applyBorder="1" applyAlignment="1"/>
    <xf numFmtId="0" fontId="0" fillId="0" borderId="0" xfId="0" applyFont="1" applyAlignment="1">
      <alignment horizontal="center" vertical="center"/>
    </xf>
    <xf numFmtId="0" fontId="5" fillId="0" borderId="1" xfId="1" applyBorder="1" applyAlignment="1">
      <alignment horizontal="right"/>
    </xf>
    <xf numFmtId="0" fontId="5" fillId="0" borderId="1" xfId="1" applyBorder="1" applyAlignment="1"/>
    <xf numFmtId="0" fontId="0" fillId="0" borderId="1" xfId="0" applyFont="1" applyBorder="1" applyAlignment="1"/>
    <xf numFmtId="0" fontId="11" fillId="0" borderId="0" xfId="0" applyFont="1" applyAlignment="1">
      <alignment horizontal="left" indent="2"/>
    </xf>
    <xf numFmtId="0" fontId="0" fillId="0" borderId="0" xfId="0" applyFont="1" applyAlignment="1">
      <alignment horizontal="left" indent="2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left" indent="2"/>
    </xf>
    <xf numFmtId="0" fontId="0" fillId="0" borderId="5" xfId="0" applyFont="1" applyBorder="1" applyAlignment="1"/>
    <xf numFmtId="0" fontId="17" fillId="0" borderId="0" xfId="0" applyFont="1" applyAlignment="1">
      <alignment horizontal="center" vertical="center"/>
    </xf>
    <xf numFmtId="0" fontId="18" fillId="0" borderId="0" xfId="0" applyFont="1" applyAlignment="1"/>
    <xf numFmtId="0" fontId="17" fillId="0" borderId="0" xfId="0" applyFont="1" applyAlignment="1"/>
    <xf numFmtId="0" fontId="17" fillId="0" borderId="5" xfId="0" applyFont="1" applyBorder="1" applyAlignment="1">
      <alignment horizontal="center" vertical="center"/>
    </xf>
    <xf numFmtId="0" fontId="17" fillId="0" borderId="5" xfId="0" applyFont="1" applyBorder="1" applyAlignment="1"/>
    <xf numFmtId="0" fontId="19" fillId="0" borderId="5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4" fillId="0" borderId="1" xfId="0" applyFont="1" applyBorder="1" applyAlignment="1"/>
    <xf numFmtId="3" fontId="0" fillId="4" borderId="4" xfId="0" applyNumberFormat="1" applyFont="1" applyFill="1" applyBorder="1" applyAlignment="1">
      <alignment vertical="center"/>
    </xf>
    <xf numFmtId="41" fontId="0" fillId="0" borderId="0" xfId="0" applyNumberFormat="1" applyFont="1" applyAlignment="1"/>
    <xf numFmtId="0" fontId="0" fillId="0" borderId="0" xfId="0" pivotButton="1" applyFont="1" applyAlignment="1"/>
    <xf numFmtId="0" fontId="11" fillId="0" borderId="5" xfId="0" applyFont="1" applyBorder="1" applyAlignment="1">
      <alignment horizontal="left" indent="2"/>
    </xf>
    <xf numFmtId="14" fontId="0" fillId="0" borderId="8" xfId="0" applyNumberFormat="1" applyFont="1" applyBorder="1" applyAlignment="1"/>
    <xf numFmtId="1" fontId="0" fillId="0" borderId="9" xfId="0" applyNumberFormat="1" applyFont="1" applyBorder="1" applyAlignment="1"/>
    <xf numFmtId="3" fontId="0" fillId="0" borderId="9" xfId="0" applyNumberFormat="1" applyFont="1" applyBorder="1" applyAlignment="1"/>
    <xf numFmtId="164" fontId="11" fillId="0" borderId="10" xfId="0" applyNumberFormat="1" applyFont="1" applyBorder="1" applyAlignment="1"/>
    <xf numFmtId="14" fontId="0" fillId="0" borderId="11" xfId="0" applyNumberFormat="1" applyFont="1" applyBorder="1" applyAlignment="1"/>
    <xf numFmtId="164" fontId="11" fillId="0" borderId="12" xfId="0" applyNumberFormat="1" applyFont="1" applyBorder="1" applyAlignment="1"/>
    <xf numFmtId="14" fontId="0" fillId="0" borderId="13" xfId="0" applyNumberFormat="1" applyFont="1" applyBorder="1" applyAlignment="1"/>
    <xf numFmtId="1" fontId="0" fillId="0" borderId="14" xfId="0" applyNumberFormat="1" applyFont="1" applyBorder="1" applyAlignment="1"/>
    <xf numFmtId="3" fontId="0" fillId="0" borderId="14" xfId="0" applyNumberFormat="1" applyFont="1" applyBorder="1" applyAlignment="1"/>
    <xf numFmtId="164" fontId="11" fillId="0" borderId="15" xfId="0" applyNumberFormat="1" applyFont="1" applyBorder="1" applyAlignment="1"/>
    <xf numFmtId="0" fontId="11" fillId="0" borderId="7" xfId="0" applyFont="1" applyBorder="1" applyAlignment="1"/>
    <xf numFmtId="0" fontId="11" fillId="0" borderId="16" xfId="0" applyFont="1" applyBorder="1" applyAlignment="1"/>
    <xf numFmtId="0" fontId="0" fillId="3" borderId="6" xfId="0" applyFont="1" applyFill="1" applyBorder="1" applyAlignment="1">
      <alignment horizontal="center" vertical="center"/>
    </xf>
    <xf numFmtId="4" fontId="0" fillId="0" borderId="0" xfId="0" applyNumberFormat="1" applyFont="1" applyAlignme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vertical="top" wrapText="1"/>
    </xf>
    <xf numFmtId="0" fontId="1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3">
    <cellStyle name="Заголовок 3" xfId="1" builtinId="18"/>
    <cellStyle name="Обычный" xfId="0" builtinId="0"/>
    <cellStyle name="Пояснение" xfId="2" builtinId="53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m/d/yyyy"/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13</xdr:col>
      <xdr:colOff>19050</xdr:colOff>
      <xdr:row>23</xdr:row>
      <xdr:rowOff>57150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19075" y="2857500"/>
          <a:ext cx="14458950" cy="1581150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1">
                  <a:lumMod val="75000"/>
                </a:schemeClr>
              </a:solidFill>
            </a:rPr>
            <a:t> SELECT</a:t>
          </a:r>
        </a:p>
        <a:p>
          <a:r>
            <a:rPr lang="en-US" sz="1100">
              <a:solidFill>
                <a:schemeClr val="accent1">
                  <a:lumMod val="75000"/>
                </a:schemeClr>
              </a:solidFill>
            </a:rPr>
            <a:t>               SUM (c.Data_consumption)  AS Data_Sum</a:t>
          </a:r>
        </a:p>
        <a:p>
          <a:r>
            <a:rPr lang="en-US" sz="1100">
              <a:solidFill>
                <a:schemeClr val="accent1">
                  <a:lumMod val="75000"/>
                </a:schemeClr>
              </a:solidFill>
            </a:rPr>
            <a:t>               , COUNT (s.Subscription_id)  AS Count </a:t>
          </a:r>
        </a:p>
        <a:p>
          <a:r>
            <a:rPr lang="en-US" sz="1100">
              <a:solidFill>
                <a:schemeClr val="accent1">
                  <a:lumMod val="75000"/>
                </a:schemeClr>
              </a:solidFill>
            </a:rPr>
            <a:t>  FROM  SUBSCRIBERS</a:t>
          </a:r>
          <a:r>
            <a:rPr lang="en-US" sz="1100" baseline="0">
              <a:solidFill>
                <a:schemeClr val="accent1">
                  <a:lumMod val="75000"/>
                </a:schemeClr>
              </a:solidFill>
            </a:rPr>
            <a:t> </a:t>
          </a:r>
          <a:r>
            <a:rPr lang="en-US" sz="1100">
              <a:solidFill>
                <a:schemeClr val="accent1">
                  <a:lumMod val="75000"/>
                </a:schemeClr>
              </a:solidFill>
            </a:rPr>
            <a:t>s </a:t>
          </a:r>
        </a:p>
        <a:p>
          <a:r>
            <a:rPr lang="en-US" sz="1100">
              <a:solidFill>
                <a:schemeClr val="accent1">
                  <a:lumMod val="75000"/>
                </a:schemeClr>
              </a:solidFill>
            </a:rPr>
            <a:t>     JOIN  </a:t>
          </a:r>
          <a:endParaRPr lang="ru-RU" sz="1100">
            <a:solidFill>
              <a:schemeClr val="accent1">
                <a:lumMod val="75000"/>
              </a:schemeClr>
            </a:solidFill>
          </a:endParaRPr>
        </a:p>
        <a:p>
          <a:r>
            <a:rPr lang="ru-RU" sz="1100">
              <a:solidFill>
                <a:schemeClr val="accent1">
                  <a:lumMod val="75000"/>
                </a:schemeClr>
              </a:solidFill>
            </a:rPr>
            <a:t>              </a:t>
          </a:r>
          <a:r>
            <a:rPr lang="en-US" sz="1100">
              <a:solidFill>
                <a:schemeClr val="accent1">
                  <a:lumMod val="75000"/>
                </a:schemeClr>
              </a:solidFill>
            </a:rPr>
            <a:t>CONSUMPTION c   ON s.Subscription_id = c.Subscription_id </a:t>
          </a:r>
        </a:p>
        <a:p>
          <a:r>
            <a:rPr lang="en-US" sz="1100">
              <a:solidFill>
                <a:schemeClr val="accent1">
                  <a:lumMod val="75000"/>
                </a:schemeClr>
              </a:solidFill>
            </a:rPr>
            <a:t>WHERE           s.Tarif_plan = '</a:t>
          </a:r>
          <a:r>
            <a:rPr lang="ru-RU" sz="1100">
              <a:solidFill>
                <a:schemeClr val="accent1">
                  <a:lumMod val="75000"/>
                </a:schemeClr>
              </a:solidFill>
            </a:rPr>
            <a:t>Без Лимита' </a:t>
          </a:r>
        </a:p>
        <a:p>
          <a:r>
            <a:rPr lang="ru-RU" sz="1100">
              <a:solidFill>
                <a:schemeClr val="accent1">
                  <a:lumMod val="75000"/>
                </a:schemeClr>
              </a:solidFill>
            </a:rPr>
            <a:t>      </a:t>
          </a:r>
          <a:r>
            <a:rPr lang="en-US" sz="1100">
              <a:solidFill>
                <a:schemeClr val="accent1">
                  <a:lumMod val="75000"/>
                </a:schemeClr>
              </a:solidFill>
            </a:rPr>
            <a:t>        </a:t>
          </a:r>
          <a:r>
            <a:rPr lang="ru-RU" sz="1100">
              <a:solidFill>
                <a:schemeClr val="accent1">
                  <a:lumMod val="75000"/>
                </a:schemeClr>
              </a:solidFill>
            </a:rPr>
            <a:t> </a:t>
          </a:r>
          <a:r>
            <a:rPr lang="en-US" sz="1100">
              <a:solidFill>
                <a:schemeClr val="accent1">
                  <a:lumMod val="75000"/>
                </a:schemeClr>
              </a:solidFill>
            </a:rPr>
            <a:t>AND s.AGE </a:t>
          </a:r>
          <a:r>
            <a:rPr lang="ru-RU" sz="1100">
              <a:solidFill>
                <a:schemeClr val="accent1">
                  <a:lumMod val="75000"/>
                </a:schemeClr>
              </a:solidFill>
            </a:rPr>
            <a:t>           </a:t>
          </a:r>
          <a:r>
            <a:rPr lang="en-US" sz="1100">
              <a:solidFill>
                <a:schemeClr val="accent1">
                  <a:lumMod val="75000"/>
                </a:schemeClr>
              </a:solidFill>
            </a:rPr>
            <a:t>&gt; 20</a:t>
          </a:r>
        </a:p>
        <a:p>
          <a:r>
            <a:rPr lang="en-US" sz="1100">
              <a:solidFill>
                <a:schemeClr val="accent1">
                  <a:lumMod val="75000"/>
                </a:schemeClr>
              </a:solidFill>
            </a:rPr>
            <a:t>;</a:t>
          </a:r>
        </a:p>
        <a:p>
          <a:endParaRPr lang="en-US" sz="1100">
            <a:solidFill>
              <a:schemeClr val="accent1">
                <a:lumMod val="75000"/>
              </a:schemeClr>
            </a:solidFill>
          </a:endParaRPr>
        </a:p>
        <a:p>
          <a:endParaRPr lang="en-US" sz="1100">
            <a:solidFill>
              <a:schemeClr val="accent1">
                <a:lumMod val="75000"/>
              </a:schemeClr>
            </a:solidFill>
          </a:endParaRPr>
        </a:p>
        <a:p>
          <a:endParaRPr lang="en-US" sz="1100">
            <a:solidFill>
              <a:schemeClr val="accent1">
                <a:lumMod val="75000"/>
              </a:schemeClr>
            </a:solidFill>
          </a:endParaRPr>
        </a:p>
        <a:p>
          <a:endParaRPr lang="en-US" sz="1100">
            <a:solidFill>
              <a:schemeClr val="accent1">
                <a:lumMod val="75000"/>
              </a:schemeClr>
            </a:solidFill>
          </a:endParaRPr>
        </a:p>
        <a:p>
          <a:endParaRPr lang="en-US" sz="1100">
            <a:solidFill>
              <a:schemeClr val="accent1">
                <a:lumMod val="75000"/>
              </a:schemeClr>
            </a:solidFill>
          </a:endParaRPr>
        </a:p>
        <a:p>
          <a:endParaRPr lang="en-US" sz="1100">
            <a:solidFill>
              <a:schemeClr val="accent1">
                <a:lumMod val="75000"/>
              </a:schemeClr>
            </a:solidFill>
          </a:endParaRPr>
        </a:p>
        <a:p>
          <a:endParaRPr lang="en-US" sz="1100">
            <a:solidFill>
              <a:schemeClr val="accent1">
                <a:lumMod val="75000"/>
              </a:schemeClr>
            </a:solidFill>
          </a:endParaRPr>
        </a:p>
        <a:p>
          <a:endParaRPr lang="en-US" sz="1100">
            <a:solidFill>
              <a:schemeClr val="accent1">
                <a:lumMod val="75000"/>
              </a:schemeClr>
            </a:solidFill>
          </a:endParaRPr>
        </a:p>
        <a:p>
          <a:endParaRPr 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13</xdr:col>
      <xdr:colOff>19050</xdr:colOff>
      <xdr:row>34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19075" y="4762500"/>
          <a:ext cx="14458950" cy="1581150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1"/>
              </a:solidFill>
            </a:rPr>
            <a:t>SELECT </a:t>
          </a:r>
        </a:p>
        <a:p>
          <a:r>
            <a:rPr lang="en-US" sz="1100">
              <a:solidFill>
                <a:schemeClr val="accent1"/>
              </a:solidFill>
            </a:rPr>
            <a:t>      </a:t>
          </a:r>
          <a:r>
            <a:rPr lang="ru-RU" sz="1100">
              <a:solidFill>
                <a:schemeClr val="accent1"/>
              </a:solidFill>
            </a:rPr>
            <a:t>      </a:t>
          </a:r>
          <a:r>
            <a:rPr lang="en-US" sz="1100">
              <a:solidFill>
                <a:schemeClr val="accent1"/>
              </a:solidFill>
            </a:rPr>
            <a:t> </a:t>
          </a:r>
          <a:r>
            <a:rPr lang="ru-RU" sz="1100">
              <a:solidFill>
                <a:schemeClr val="accent1"/>
              </a:solidFill>
            </a:rPr>
            <a:t>  </a:t>
          </a:r>
          <a:r>
            <a:rPr lang="en-US" sz="1100">
              <a:solidFill>
                <a:schemeClr val="accent1"/>
              </a:solidFill>
            </a:rPr>
            <a:t>e.Handset_type</a:t>
          </a:r>
        </a:p>
        <a:p>
          <a:r>
            <a:rPr lang="en-US" sz="1100">
              <a:solidFill>
                <a:schemeClr val="accent1"/>
              </a:solidFill>
            </a:rPr>
            <a:t>     </a:t>
          </a:r>
          <a:r>
            <a:rPr lang="ru-RU" sz="1100">
              <a:solidFill>
                <a:schemeClr val="accent1"/>
              </a:solidFill>
            </a:rPr>
            <a:t>     </a:t>
          </a:r>
          <a:r>
            <a:rPr lang="en-US" sz="1100">
              <a:solidFill>
                <a:schemeClr val="accent1"/>
              </a:solidFill>
            </a:rPr>
            <a:t> </a:t>
          </a:r>
          <a:r>
            <a:rPr lang="ru-RU" sz="1100">
              <a:solidFill>
                <a:schemeClr val="accent1"/>
              </a:solidFill>
            </a:rPr>
            <a:t>  </a:t>
          </a:r>
          <a:r>
            <a:rPr lang="en-US" sz="1100">
              <a:solidFill>
                <a:schemeClr val="accent1"/>
              </a:solidFill>
            </a:rPr>
            <a:t> </a:t>
          </a:r>
          <a:r>
            <a:rPr lang="ru-RU" sz="1100">
              <a:solidFill>
                <a:schemeClr val="accent1"/>
              </a:solidFill>
            </a:rPr>
            <a:t> </a:t>
          </a:r>
          <a:r>
            <a:rPr lang="en-US" sz="1100">
              <a:solidFill>
                <a:schemeClr val="accent1"/>
              </a:solidFill>
            </a:rPr>
            <a:t>, COUNT (s.Subscription_id) AS Count</a:t>
          </a:r>
        </a:p>
        <a:p>
          <a:r>
            <a:rPr lang="en-US" sz="1100">
              <a:solidFill>
                <a:schemeClr val="accent1"/>
              </a:solidFill>
            </a:rPr>
            <a:t>  FROM </a:t>
          </a:r>
        </a:p>
        <a:p>
          <a:r>
            <a:rPr lang="en-US" sz="1100">
              <a:solidFill>
                <a:schemeClr val="accent1"/>
              </a:solidFill>
            </a:rPr>
            <a:t>       </a:t>
          </a:r>
          <a:r>
            <a:rPr lang="ru-RU" sz="1100">
              <a:solidFill>
                <a:schemeClr val="accent1"/>
              </a:solidFill>
            </a:rPr>
            <a:t>        </a:t>
          </a:r>
          <a:r>
            <a:rPr lang="en-US" sz="1100">
              <a:solidFill>
                <a:schemeClr val="accent1"/>
              </a:solidFill>
            </a:rPr>
            <a:t>EQUIPMENT e</a:t>
          </a:r>
        </a:p>
        <a:p>
          <a:r>
            <a:rPr lang="en-US" sz="1100">
              <a:solidFill>
                <a:schemeClr val="accent1"/>
              </a:solidFill>
            </a:rPr>
            <a:t>  </a:t>
          </a:r>
          <a:r>
            <a:rPr lang="ru-RU" sz="1100">
              <a:solidFill>
                <a:schemeClr val="accent1"/>
              </a:solidFill>
            </a:rPr>
            <a:t>   </a:t>
          </a:r>
          <a:r>
            <a:rPr lang="en-US" sz="1100">
              <a:solidFill>
                <a:schemeClr val="accent1"/>
              </a:solidFill>
            </a:rPr>
            <a:t>JOIN </a:t>
          </a:r>
          <a:r>
            <a:rPr lang="ru-RU" sz="1100">
              <a:solidFill>
                <a:schemeClr val="accent1"/>
              </a:solidFill>
            </a:rPr>
            <a:t> </a:t>
          </a:r>
          <a:r>
            <a:rPr lang="en-US" sz="1100">
              <a:solidFill>
                <a:schemeClr val="accent1"/>
              </a:solidFill>
            </a:rPr>
            <a:t>SUBSCRIBERS s ON e.Subscription_id = s.Subscription_id</a:t>
          </a:r>
        </a:p>
        <a:p>
          <a:r>
            <a:rPr lang="en-US" sz="1100">
              <a:solidFill>
                <a:schemeClr val="accent1"/>
              </a:solidFill>
            </a:rPr>
            <a:t> GROUP BY </a:t>
          </a:r>
          <a:r>
            <a:rPr lang="ru-RU" sz="1100" baseline="0">
              <a:solidFill>
                <a:schemeClr val="accent1"/>
              </a:solidFill>
            </a:rPr>
            <a:t> </a:t>
          </a:r>
          <a:r>
            <a:rPr lang="en-US" sz="1100">
              <a:solidFill>
                <a:schemeClr val="accent1"/>
              </a:solidFill>
            </a:rPr>
            <a:t>e.Handset_type</a:t>
          </a:r>
        </a:p>
        <a:p>
          <a:r>
            <a:rPr lang="en-US" sz="1100">
              <a:solidFill>
                <a:schemeClr val="accent1"/>
              </a:solidFill>
            </a:rPr>
            <a:t> ORDER BY </a:t>
          </a:r>
          <a:r>
            <a:rPr lang="ru-RU" sz="1100">
              <a:solidFill>
                <a:schemeClr val="accent1"/>
              </a:solidFill>
            </a:rPr>
            <a:t> </a:t>
          </a:r>
          <a:r>
            <a:rPr lang="en-US" sz="1100">
              <a:solidFill>
                <a:schemeClr val="accent1"/>
              </a:solidFill>
            </a:rPr>
            <a:t>Count DESC;</a:t>
          </a:r>
          <a:endParaRPr lang="en-US" sz="1100">
            <a:solidFill>
              <a:schemeClr val="accent1">
                <a:lumMod val="75000"/>
              </a:schemeClr>
            </a:solidFill>
          </a:endParaRPr>
        </a:p>
        <a:p>
          <a:endParaRPr lang="en-US" sz="1100">
            <a:solidFill>
              <a:schemeClr val="accent1">
                <a:lumMod val="75000"/>
              </a:schemeClr>
            </a:solidFill>
          </a:endParaRPr>
        </a:p>
        <a:p>
          <a:endParaRPr lang="en-US" sz="1100">
            <a:solidFill>
              <a:schemeClr val="accent1">
                <a:lumMod val="75000"/>
              </a:schemeClr>
            </a:solidFill>
          </a:endParaRPr>
        </a:p>
        <a:p>
          <a:endParaRPr lang="en-US" sz="1100">
            <a:solidFill>
              <a:schemeClr val="accent1">
                <a:lumMod val="75000"/>
              </a:schemeClr>
            </a:solidFill>
          </a:endParaRPr>
        </a:p>
        <a:p>
          <a:endParaRPr 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втор" refreshedDate="45611.570887037036" createdVersion="6" refreshedVersion="6" minRefreshableVersion="3" recordCount="24">
  <cacheSource type="worksheet">
    <worksheetSource name="Таблица1"/>
  </cacheSource>
  <cacheFields count="10">
    <cacheField name="Месяц" numFmtId="14">
      <sharedItems containsSemiMixedTypes="0" containsNonDate="0" containsDate="1" containsString="0" minDate="2022-01-01T00:00:00" maxDate="2023-12-02T00:00:00" count="24"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</sharedItems>
      <fieldGroup par="9" base="0">
        <rangePr groupBy="months" startDate="2022-01-01T00:00:00" endDate="2023-12-02T00:00:00"/>
        <groupItems count="14">
          <s v="&lt;1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3"/>
        </groupItems>
      </fieldGroup>
    </cacheField>
    <cacheField name="Абонентская база" numFmtId="1">
      <sharedItems containsSemiMixedTypes="0" containsString="0" containsNumber="1" minValue="100061.21927892399" maxValue="104423.19666216365"/>
    </cacheField>
    <cacheField name="Новые подключения" numFmtId="1">
      <sharedItems containsSemiMixedTypes="0" containsString="0" containsNumber="1" containsInteger="1" minValue="556" maxValue="1738"/>
    </cacheField>
    <cacheField name="Отток" numFmtId="1">
      <sharedItems containsSemiMixedTypes="0" containsString="0" containsNumber="1" minValue="401.55736825408513" maxValue="1587.2325892648876"/>
    </cacheField>
    <cacheField name="Абонентская база ПЛАН" numFmtId="1">
      <sharedItems containsString="0" containsBlank="1" containsNumber="1" containsInteger="1" minValue="102822" maxValue="104802"/>
    </cacheField>
    <cacheField name="Новые подключения ПЛАН" numFmtId="3">
      <sharedItems containsNonDate="0" containsString="0" containsBlank="1"/>
    </cacheField>
    <cacheField name="Отток ПЛАН" numFmtId="3">
      <sharedItems containsNonDate="0" containsString="0" containsBlank="1"/>
    </cacheField>
    <cacheField name="Сезонность Оттока" numFmtId="164">
      <sharedItems containsSemiMixedTypes="0" containsString="0" containsNumber="1" minValue="0.48414814056483668" maxValue="1.8549085431876096" count="24">
        <n v="0.61744820040102477"/>
        <n v="1.3458713949404597"/>
        <n v="1.5517511947440468"/>
        <n v="1.135932306048778"/>
        <n v="0.51654348830470098"/>
        <n v="1.554638627891725"/>
        <n v="0.82376826364938593"/>
        <n v="0.82440718420053583"/>
        <n v="1.3429942990745849"/>
        <n v="0.82761854825200332"/>
        <n v="0.62271824073727478"/>
        <n v="0.83630825175547774"/>
        <n v="1.1518777207119939"/>
        <n v="0.57550326173962152"/>
        <n v="0.67381929492497883"/>
        <n v="1.157748714423986"/>
        <n v="1.3483550676409541"/>
        <n v="0.67479415890982575"/>
        <n v="0.77498970010494783"/>
        <n v="0.48414814056483668"/>
        <n v="1.263351597187399"/>
        <n v="1.0687939906681989"/>
        <n v="0.97170980993564648"/>
        <n v="1.8549085431876096"/>
      </sharedItems>
    </cacheField>
    <cacheField name="Кварталы" numFmtId="0" databaseField="0">
      <fieldGroup base="0">
        <rangePr groupBy="quarters" startDate="2022-01-01T00:00:00" endDate="2023-12-02T00:00:00"/>
        <groupItems count="6">
          <s v="&lt;1/1/2022"/>
          <s v="Кв-л1"/>
          <s v="Кв-л2"/>
          <s v="Кв-л3"/>
          <s v="Кв-л4"/>
          <s v="&gt;12/2/2023"/>
        </groupItems>
      </fieldGroup>
    </cacheField>
    <cacheField name="Годы" numFmtId="0" databaseField="0">
      <fieldGroup base="0">
        <rangePr groupBy="years" startDate="2022-01-01T00:00:00" endDate="2023-12-02T00:00:00"/>
        <groupItems count="4">
          <s v="&lt;1/1/2022"/>
          <s v="2022"/>
          <s v="2023"/>
          <s v="&gt;12/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x v="0"/>
    <n v="100603"/>
    <n v="1083"/>
    <n v="480"/>
    <m/>
    <m/>
    <m/>
    <x v="0"/>
  </r>
  <r>
    <x v="1"/>
    <n v="100526.7288"/>
    <n v="970"/>
    <n v="1046.2711999999999"/>
    <m/>
    <m/>
    <m/>
    <x v="1"/>
  </r>
  <r>
    <x v="2"/>
    <n v="100348.4080544"/>
    <n v="1028"/>
    <n v="1206.3207456"/>
    <m/>
    <m/>
    <m/>
    <x v="2"/>
  </r>
  <r>
    <x v="3"/>
    <n v="100389.34206352128"/>
    <n v="924"/>
    <n v="883.06599087872007"/>
    <m/>
    <m/>
    <m/>
    <x v="3"/>
  </r>
  <r>
    <x v="4"/>
    <n v="100713.7846952672"/>
    <n v="726"/>
    <n v="401.55736825408513"/>
    <m/>
    <m/>
    <m/>
    <x v="4"/>
  </r>
  <r>
    <x v="5"/>
    <n v="100061.21927892399"/>
    <n v="556"/>
    <n v="1208.5654163432064"/>
    <m/>
    <m/>
    <m/>
    <x v="5"/>
  </r>
  <r>
    <x v="6"/>
    <n v="100138.82747553888"/>
    <n v="718"/>
    <n v="640.39180338511358"/>
    <m/>
    <m/>
    <m/>
    <x v="6"/>
  </r>
  <r>
    <x v="7"/>
    <n v="100387.93897969543"/>
    <n v="890"/>
    <n v="640.88849584344894"/>
    <m/>
    <m/>
    <m/>
    <x v="7"/>
  </r>
  <r>
    <x v="8"/>
    <n v="100528.9044143066"/>
    <n v="1185"/>
    <n v="1044.0345653888326"/>
    <m/>
    <m/>
    <m/>
    <x v="8"/>
  </r>
  <r>
    <x v="9"/>
    <n v="100853.51942605503"/>
    <n v="968"/>
    <n v="643.38498825156228"/>
    <m/>
    <m/>
    <m/>
    <x v="9"/>
  </r>
  <r>
    <x v="10"/>
    <n v="101584.42253280997"/>
    <n v="1215"/>
    <n v="484.09689324506422"/>
    <m/>
    <m/>
    <m/>
    <x v="10"/>
  </r>
  <r>
    <x v="11"/>
    <n v="102672.28222859999"/>
    <n v="1738"/>
    <n v="650.14030420998381"/>
    <m/>
    <m/>
    <m/>
    <x v="11"/>
  </r>
  <r>
    <x v="12"/>
    <n v="102594.62831920543"/>
    <n v="908"/>
    <n v="985.65390939455995"/>
    <n v="102822"/>
    <m/>
    <m/>
    <x v="12"/>
  </r>
  <r>
    <x v="13"/>
    <n v="102961.17410327324"/>
    <n v="859"/>
    <n v="492.45421593218606"/>
    <n v="103002"/>
    <m/>
    <m/>
    <x v="13"/>
  </r>
  <r>
    <x v="14"/>
    <n v="103195.59152829491"/>
    <n v="811"/>
    <n v="576.58257497833017"/>
    <n v="103182"/>
    <m/>
    <m/>
    <x v="14"/>
  </r>
  <r>
    <x v="15"/>
    <n v="103015.91384962328"/>
    <n v="811"/>
    <n v="990.67767867163127"/>
    <n v="103362"/>
    <m/>
    <m/>
    <x v="15"/>
  </r>
  <r>
    <x v="16"/>
    <n v="103110.1356145075"/>
    <n v="1248"/>
    <n v="1153.7782351157809"/>
    <n v="103542"/>
    <m/>
    <m/>
    <x v="16"/>
  </r>
  <r>
    <x v="17"/>
    <n v="103617.71885506625"/>
    <n v="1085"/>
    <n v="577.41675944124211"/>
    <n v="103722"/>
    <m/>
    <m/>
    <x v="17"/>
  </r>
  <r>
    <x v="18"/>
    <n v="103570.56545439383"/>
    <n v="616"/>
    <n v="663.15340067242403"/>
    <n v="103902"/>
    <m/>
    <m/>
    <x v="18"/>
  </r>
  <r>
    <x v="19"/>
    <n v="103946.28319257626"/>
    <n v="790"/>
    <n v="414.28226181757532"/>
    <n v="104082"/>
    <m/>
    <m/>
    <x v="19"/>
  </r>
  <r>
    <x v="20"/>
    <n v="103927.24184737347"/>
    <n v="1062"/>
    <n v="1081.0413452027931"/>
    <n v="104262"/>
    <m/>
    <m/>
    <x v="20"/>
  </r>
  <r>
    <x v="21"/>
    <n v="103935.68211911658"/>
    <n v="923"/>
    <n v="914.55972825688661"/>
    <n v="104442"/>
    <m/>
    <m/>
    <x v="21"/>
  </r>
  <r>
    <x v="22"/>
    <n v="104423.19666216365"/>
    <n v="1319"/>
    <n v="831.48545695293262"/>
    <n v="104622"/>
    <m/>
    <m/>
    <x v="22"/>
  </r>
  <r>
    <x v="23"/>
    <n v="104402.96407289877"/>
    <n v="1567"/>
    <n v="1587.2325892648876"/>
    <n v="104802"/>
    <m/>
    <m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3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compact="0" outline="1" outlineData="1" compactData="0" multipleFieldFilters="0" rowHeaderCaption="">
  <location ref="A3:D16" firstHeaderRow="1" firstDataRow="1" firstDataCol="3"/>
  <pivotFields count="10">
    <pivotField axis="axisRow" compact="0"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subtotalTop="0" showAll="0">
      <items count="25">
        <item x="19"/>
        <item x="4"/>
        <item x="13"/>
        <item x="0"/>
        <item x="10"/>
        <item x="14"/>
        <item x="17"/>
        <item x="18"/>
        <item x="6"/>
        <item x="7"/>
        <item x="9"/>
        <item x="11"/>
        <item x="22"/>
        <item x="21"/>
        <item x="3"/>
        <item x="12"/>
        <item x="15"/>
        <item x="20"/>
        <item x="8"/>
        <item x="1"/>
        <item x="16"/>
        <item x="2"/>
        <item x="5"/>
        <item x="2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ubtotalTop="0" showAll="0">
      <items count="7">
        <item sd="0" x="0"/>
        <item sd="0" x="1"/>
        <item sd="0" x="2"/>
        <item sd="0" x="3"/>
        <item sd="0" x="4"/>
        <item sd="0"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ubtotalTop="0" showAll="0">
      <items count="5">
        <item sd="0" x="0"/>
        <item x="1"/>
        <item x="2"/>
        <item sd="0"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9"/>
    <field x="8"/>
    <field x="0"/>
  </rowFields>
  <rowItems count="13">
    <i>
      <x v="1"/>
    </i>
    <i r="1">
      <x v="1"/>
    </i>
    <i r="1">
      <x v="2"/>
    </i>
    <i r="1">
      <x v="3"/>
    </i>
    <i r="1">
      <x v="4"/>
    </i>
    <i t="default">
      <x v="1"/>
    </i>
    <i>
      <x v="2"/>
    </i>
    <i r="1">
      <x v="1"/>
    </i>
    <i r="1">
      <x v="2"/>
    </i>
    <i r="1">
      <x v="3"/>
    </i>
    <i r="1">
      <x v="4"/>
    </i>
    <i t="default">
      <x v="2"/>
    </i>
    <i t="grand">
      <x/>
    </i>
  </rowItems>
  <colItems count="1">
    <i/>
  </colItems>
  <dataFields count="1">
    <dataField name="Коэф. Сезонность Оттока" fld="7" subtotal="average" baseField="9" baseItem="2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ables/table1.xml><?xml version="1.0" encoding="utf-8"?>
<table xmlns="http://schemas.openxmlformats.org/spreadsheetml/2006/main" id="1" name="Таблица1" displayName="Таблица1" ref="B15:I39" totalsRowShown="0" headerRowDxfId="12" dataDxfId="10" headerRowBorderDxfId="11" tableBorderDxfId="9" totalsRowBorderDxfId="8">
  <autoFilter ref="B15:I39"/>
  <tableColumns count="8">
    <tableColumn id="1" name="Месяц" dataDxfId="7"/>
    <tableColumn id="2" name="Абонентская база" dataDxfId="6"/>
    <tableColumn id="3" name="Новые подключения" dataDxfId="5"/>
    <tableColumn id="4" name="Отток" dataDxfId="4"/>
    <tableColumn id="5" name="Абонентская база ПЛАН" dataDxfId="3"/>
    <tableColumn id="6" name="Новые подключения ПЛАН" dataDxfId="2"/>
    <tableColumn id="7" name="Отток ПЛАН" dataDxfId="1"/>
    <tableColumn id="8" name="Сезонность Отток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A1">
      <a:dk1>
        <a:sysClr val="windowText" lastClr="000000"/>
      </a:dk1>
      <a:lt1>
        <a:sysClr val="window" lastClr="FFFFFF"/>
      </a:lt1>
      <a:dk2>
        <a:srgbClr val="44546A"/>
      </a:dk2>
      <a:lt2>
        <a:srgbClr val="F7F8FF"/>
      </a:lt2>
      <a:accent1>
        <a:srgbClr val="6295AC"/>
      </a:accent1>
      <a:accent2>
        <a:srgbClr val="DA291C"/>
      </a:accent2>
      <a:accent3>
        <a:srgbClr val="C3C6CA"/>
      </a:accent3>
      <a:accent4>
        <a:srgbClr val="A5A9B0"/>
      </a:accent4>
      <a:accent5>
        <a:srgbClr val="868C96"/>
      </a:accent5>
      <a:accent6>
        <a:srgbClr val="000000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showGridLines="0" zoomScaleNormal="100" workbookViewId="0">
      <selection activeCell="C38" sqref="C38"/>
    </sheetView>
  </sheetViews>
  <sheetFormatPr defaultRowHeight="14.4" x14ac:dyDescent="0.3"/>
  <cols>
    <col min="1" max="1" width="3.33203125" customWidth="1"/>
    <col min="2" max="6" width="21" customWidth="1"/>
    <col min="7" max="7" width="3.33203125" customWidth="1"/>
    <col min="8" max="10" width="21" customWidth="1"/>
    <col min="11" max="11" width="3.33203125" customWidth="1"/>
    <col min="12" max="13" width="21" customWidth="1"/>
  </cols>
  <sheetData>
    <row r="1" spans="1:13" x14ac:dyDescent="0.3">
      <c r="B1" s="45" t="s">
        <v>79</v>
      </c>
    </row>
    <row r="2" spans="1:13" x14ac:dyDescent="0.3">
      <c r="B2" s="14" t="s">
        <v>0</v>
      </c>
    </row>
    <row r="3" spans="1:13" x14ac:dyDescent="0.3">
      <c r="B3" s="1"/>
    </row>
    <row r="4" spans="1:13" x14ac:dyDescent="0.3">
      <c r="B4" s="3" t="s">
        <v>1</v>
      </c>
      <c r="H4" s="7" t="s">
        <v>2</v>
      </c>
      <c r="L4" s="2" t="s">
        <v>3</v>
      </c>
    </row>
    <row r="5" spans="1:13" x14ac:dyDescent="0.3">
      <c r="B5" s="12" t="s">
        <v>4</v>
      </c>
      <c r="C5" s="44" t="s">
        <v>5</v>
      </c>
      <c r="D5" s="44" t="s">
        <v>6</v>
      </c>
      <c r="E5" s="44" t="s">
        <v>7</v>
      </c>
      <c r="F5" s="11" t="s">
        <v>8</v>
      </c>
      <c r="G5" s="13"/>
      <c r="H5" s="12" t="s">
        <v>4</v>
      </c>
      <c r="I5" s="44" t="s">
        <v>9</v>
      </c>
      <c r="J5" s="44" t="s">
        <v>10</v>
      </c>
      <c r="K5" s="13"/>
      <c r="L5" s="11" t="s">
        <v>8</v>
      </c>
      <c r="M5" s="44" t="s">
        <v>11</v>
      </c>
    </row>
    <row r="6" spans="1:13" x14ac:dyDescent="0.3">
      <c r="B6" s="5">
        <v>123</v>
      </c>
      <c r="C6" s="4" t="s">
        <v>12</v>
      </c>
      <c r="D6" s="4">
        <v>25</v>
      </c>
      <c r="E6" s="4" t="s">
        <v>13</v>
      </c>
      <c r="F6" s="8" t="s">
        <v>14</v>
      </c>
      <c r="H6" s="5">
        <v>123</v>
      </c>
      <c r="I6" s="4">
        <v>258</v>
      </c>
      <c r="J6" s="10">
        <v>8120</v>
      </c>
      <c r="L6" s="8" t="s">
        <v>14</v>
      </c>
      <c r="M6" s="4" t="s">
        <v>15</v>
      </c>
    </row>
    <row r="7" spans="1:13" x14ac:dyDescent="0.3">
      <c r="B7" s="5">
        <v>178</v>
      </c>
      <c r="C7" s="4" t="s">
        <v>16</v>
      </c>
      <c r="D7" s="4">
        <v>42</v>
      </c>
      <c r="E7" s="4" t="s">
        <v>17</v>
      </c>
      <c r="F7" s="8" t="s">
        <v>18</v>
      </c>
      <c r="H7" s="5">
        <v>178</v>
      </c>
      <c r="I7" s="4">
        <v>34</v>
      </c>
      <c r="J7" s="10">
        <v>524</v>
      </c>
      <c r="L7" s="8" t="s">
        <v>18</v>
      </c>
      <c r="M7" s="4" t="s">
        <v>15</v>
      </c>
    </row>
    <row r="8" spans="1:13" x14ac:dyDescent="0.3">
      <c r="B8" s="5">
        <v>1024</v>
      </c>
      <c r="C8" s="4" t="s">
        <v>19</v>
      </c>
      <c r="D8" s="4">
        <v>37</v>
      </c>
      <c r="E8" s="4" t="s">
        <v>13</v>
      </c>
      <c r="F8" s="8" t="s">
        <v>20</v>
      </c>
      <c r="H8" s="5">
        <v>1024</v>
      </c>
      <c r="I8" s="4">
        <v>95</v>
      </c>
      <c r="J8" s="10">
        <v>1524</v>
      </c>
      <c r="L8" s="8" t="s">
        <v>20</v>
      </c>
      <c r="M8" s="4" t="s">
        <v>15</v>
      </c>
    </row>
    <row r="9" spans="1:13" x14ac:dyDescent="0.3">
      <c r="B9" s="5">
        <v>525</v>
      </c>
      <c r="C9" s="4" t="s">
        <v>21</v>
      </c>
      <c r="D9" s="4">
        <v>17</v>
      </c>
      <c r="E9" s="4" t="s">
        <v>22</v>
      </c>
      <c r="F9" s="8" t="s">
        <v>23</v>
      </c>
      <c r="H9" s="5">
        <v>525</v>
      </c>
      <c r="I9" s="4">
        <v>0</v>
      </c>
      <c r="J9" s="10">
        <v>53</v>
      </c>
      <c r="L9" s="8" t="s">
        <v>23</v>
      </c>
      <c r="M9" s="4" t="s">
        <v>24</v>
      </c>
    </row>
    <row r="10" spans="1:13" x14ac:dyDescent="0.3">
      <c r="B10" s="5">
        <v>1173</v>
      </c>
      <c r="C10" s="4" t="s">
        <v>12</v>
      </c>
      <c r="D10" s="4">
        <v>21</v>
      </c>
      <c r="E10" s="4" t="s">
        <v>25</v>
      </c>
      <c r="F10" s="8" t="s">
        <v>26</v>
      </c>
      <c r="H10" s="5">
        <v>1173</v>
      </c>
      <c r="I10" s="4">
        <v>50</v>
      </c>
      <c r="J10" s="10">
        <v>11651</v>
      </c>
      <c r="L10" s="8" t="s">
        <v>26</v>
      </c>
      <c r="M10" s="4" t="s">
        <v>27</v>
      </c>
    </row>
    <row r="11" spans="1:13" x14ac:dyDescent="0.3">
      <c r="B11" s="5">
        <v>2567</v>
      </c>
      <c r="C11" s="4" t="s">
        <v>12</v>
      </c>
      <c r="D11" s="4">
        <v>27</v>
      </c>
      <c r="E11" s="4" t="s">
        <v>28</v>
      </c>
      <c r="F11" s="8" t="s">
        <v>29</v>
      </c>
      <c r="H11" s="5">
        <v>2567</v>
      </c>
      <c r="I11" s="4">
        <v>0</v>
      </c>
      <c r="J11" s="10">
        <v>25006</v>
      </c>
      <c r="L11" s="8" t="s">
        <v>29</v>
      </c>
      <c r="M11" s="4" t="s">
        <v>27</v>
      </c>
    </row>
    <row r="12" spans="1:13" x14ac:dyDescent="0.3">
      <c r="B12" s="5">
        <v>7855</v>
      </c>
      <c r="C12" s="4" t="s">
        <v>12</v>
      </c>
      <c r="D12" s="4">
        <v>35</v>
      </c>
      <c r="E12" s="4" t="s">
        <v>30</v>
      </c>
      <c r="F12" s="8" t="s">
        <v>14</v>
      </c>
      <c r="L12" s="8" t="s">
        <v>31</v>
      </c>
      <c r="M12" s="4" t="s">
        <v>32</v>
      </c>
    </row>
    <row r="13" spans="1:13" x14ac:dyDescent="0.3">
      <c r="L13" s="8" t="s">
        <v>33</v>
      </c>
      <c r="M13" s="4" t="s">
        <v>27</v>
      </c>
    </row>
    <row r="14" spans="1:13" x14ac:dyDescent="0.3">
      <c r="L14" s="9"/>
      <c r="M14" s="6"/>
    </row>
    <row r="15" spans="1:13" x14ac:dyDescent="0.3">
      <c r="A15" s="19" t="s">
        <v>34</v>
      </c>
      <c r="B15" t="s">
        <v>35</v>
      </c>
    </row>
    <row r="23" spans="1:2" ht="18.600000000000001" customHeight="1" x14ac:dyDescent="0.3"/>
    <row r="25" spans="1:2" x14ac:dyDescent="0.3">
      <c r="A25" s="19" t="s">
        <v>36</v>
      </c>
      <c r="B25" t="s">
        <v>37</v>
      </c>
    </row>
    <row r="26" spans="1:2" x14ac:dyDescent="0.3">
      <c r="B26" t="s">
        <v>38</v>
      </c>
    </row>
  </sheetData>
  <pageMargins left="0.7" right="0.7" top="0.75" bottom="0.75" header="0.3" footer="0.3"/>
  <pageSetup paperSize="9" orientation="portrait" verticalDpi="0" r:id="rId1"/>
  <customProperties>
    <customPr name="IbpWorksheetKeyString_GUID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24"/>
  <sheetViews>
    <sheetView showGridLines="0" zoomScale="80" zoomScaleNormal="80" workbookViewId="0">
      <selection activeCell="D23" sqref="D23"/>
    </sheetView>
  </sheetViews>
  <sheetFormatPr defaultRowHeight="14.4" x14ac:dyDescent="0.3"/>
  <cols>
    <col min="1" max="1" width="9.109375" style="19"/>
    <col min="2" max="2" width="23.33203125" customWidth="1"/>
    <col min="3" max="3" width="23.6640625" customWidth="1"/>
    <col min="4" max="4" width="22.109375" bestFit="1" customWidth="1"/>
    <col min="5" max="5" width="23.5546875" bestFit="1" customWidth="1"/>
    <col min="6" max="6" width="16.33203125" bestFit="1" customWidth="1"/>
    <col min="7" max="7" width="23.44140625" customWidth="1"/>
    <col min="8" max="8" width="37.33203125" bestFit="1" customWidth="1"/>
  </cols>
  <sheetData>
    <row r="2" spans="1:15" ht="15" thickBot="1" x14ac:dyDescent="0.35">
      <c r="A2" s="20" t="s">
        <v>34</v>
      </c>
      <c r="B2" s="21" t="s">
        <v>39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3">
      <c r="A3"/>
    </row>
    <row r="4" spans="1:15" ht="15" thickBot="1" x14ac:dyDescent="0.35">
      <c r="A4" s="20" t="s">
        <v>36</v>
      </c>
      <c r="B4" s="21" t="s">
        <v>40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6" spans="1:15" x14ac:dyDescent="0.3">
      <c r="B6" s="7" t="s">
        <v>41</v>
      </c>
    </row>
    <row r="7" spans="1:15" x14ac:dyDescent="0.3">
      <c r="B7" s="15" t="s">
        <v>42</v>
      </c>
      <c r="C7" s="15" t="s">
        <v>43</v>
      </c>
      <c r="D7" s="15" t="s">
        <v>44</v>
      </c>
      <c r="E7" s="15" t="s">
        <v>45</v>
      </c>
      <c r="F7" s="15" t="s">
        <v>46</v>
      </c>
      <c r="G7" s="15" t="s">
        <v>47</v>
      </c>
      <c r="H7" s="15" t="s">
        <v>48</v>
      </c>
      <c r="J7" s="25" t="s">
        <v>49</v>
      </c>
      <c r="L7" s="14" t="s">
        <v>80</v>
      </c>
    </row>
    <row r="8" spans="1:15" x14ac:dyDescent="0.3">
      <c r="B8" s="16">
        <v>1</v>
      </c>
      <c r="C8" s="16" t="s">
        <v>50</v>
      </c>
      <c r="D8" s="16" t="s">
        <v>51</v>
      </c>
      <c r="E8" s="16">
        <v>254</v>
      </c>
      <c r="F8" s="17">
        <v>8150.6821999999993</v>
      </c>
      <c r="G8" s="46">
        <f>F8 / (1 + $J$8/ 100)</f>
        <v>8129.5453820067823</v>
      </c>
      <c r="H8" s="46">
        <f>(E8*$L$8)*$J$8</f>
        <v>1981.2</v>
      </c>
      <c r="J8" s="26">
        <v>0.26</v>
      </c>
      <c r="L8" s="47">
        <v>30</v>
      </c>
    </row>
    <row r="9" spans="1:15" x14ac:dyDescent="0.3">
      <c r="B9" s="16">
        <v>1</v>
      </c>
      <c r="C9" s="16" t="s">
        <v>52</v>
      </c>
      <c r="D9" s="16" t="s">
        <v>51</v>
      </c>
      <c r="E9" s="16">
        <v>231</v>
      </c>
      <c r="F9" s="17">
        <v>7551.1821</v>
      </c>
      <c r="G9" s="46">
        <f t="shared" ref="G9:G13" si="0">F9 / (1 + $J$8/ 100)</f>
        <v>7531.5999401555955</v>
      </c>
      <c r="H9" s="46">
        <f>(E9*$L$8)*$J$8</f>
        <v>1801.8</v>
      </c>
    </row>
    <row r="10" spans="1:15" x14ac:dyDescent="0.3">
      <c r="B10" s="16">
        <v>1</v>
      </c>
      <c r="C10" s="16" t="s">
        <v>53</v>
      </c>
      <c r="D10" s="16" t="s">
        <v>51</v>
      </c>
      <c r="E10" s="16">
        <v>223</v>
      </c>
      <c r="F10" s="17">
        <v>7423.4246999999996</v>
      </c>
      <c r="G10" s="46">
        <f t="shared" si="0"/>
        <v>7404.1738479952128</v>
      </c>
      <c r="H10" s="46">
        <f t="shared" ref="H10:H13" si="1">(E10*$L$8)*$J$8</f>
        <v>1739.4</v>
      </c>
    </row>
    <row r="11" spans="1:15" x14ac:dyDescent="0.3">
      <c r="B11" s="16">
        <v>2</v>
      </c>
      <c r="C11" s="16" t="s">
        <v>54</v>
      </c>
      <c r="D11" s="16" t="s">
        <v>51</v>
      </c>
      <c r="E11" s="16">
        <v>260</v>
      </c>
      <c r="F11" s="17">
        <v>8733.0879999999997</v>
      </c>
      <c r="G11" s="46">
        <f t="shared" si="0"/>
        <v>8710.4408537801719</v>
      </c>
      <c r="H11" s="46">
        <f t="shared" si="1"/>
        <v>2028</v>
      </c>
    </row>
    <row r="12" spans="1:15" x14ac:dyDescent="0.3">
      <c r="B12" s="16">
        <v>2</v>
      </c>
      <c r="C12" s="16" t="s">
        <v>55</v>
      </c>
      <c r="D12" s="16" t="s">
        <v>51</v>
      </c>
      <c r="E12" s="16">
        <v>297</v>
      </c>
      <c r="F12" s="17">
        <v>10243.084499999999</v>
      </c>
      <c r="G12" s="46">
        <f t="shared" si="0"/>
        <v>10216.521543985637</v>
      </c>
      <c r="H12" s="46">
        <f t="shared" si="1"/>
        <v>2316.6</v>
      </c>
    </row>
    <row r="13" spans="1:15" x14ac:dyDescent="0.3">
      <c r="B13" s="16">
        <v>2</v>
      </c>
      <c r="C13" s="16" t="s">
        <v>56</v>
      </c>
      <c r="D13" s="16" t="s">
        <v>51</v>
      </c>
      <c r="E13" s="16">
        <v>334</v>
      </c>
      <c r="F13" s="17">
        <v>11218.6592</v>
      </c>
      <c r="G13" s="46">
        <f t="shared" si="0"/>
        <v>11189.566327548375</v>
      </c>
      <c r="H13" s="46">
        <f t="shared" si="1"/>
        <v>2605.2000000000003</v>
      </c>
    </row>
    <row r="14" spans="1:15" x14ac:dyDescent="0.3">
      <c r="B14" s="22"/>
      <c r="C14" s="22"/>
      <c r="D14" s="22"/>
      <c r="E14" s="22"/>
      <c r="F14" s="23"/>
    </row>
    <row r="15" spans="1:15" x14ac:dyDescent="0.3">
      <c r="B15" s="24" t="s">
        <v>57</v>
      </c>
    </row>
    <row r="16" spans="1:15" x14ac:dyDescent="0.3">
      <c r="B16" s="24" t="s">
        <v>58</v>
      </c>
    </row>
    <row r="18" spans="1:15" ht="15" thickBot="1" x14ac:dyDescent="0.35">
      <c r="A18" s="20" t="s">
        <v>59</v>
      </c>
      <c r="B18" s="21" t="s">
        <v>60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20" spans="1:15" x14ac:dyDescent="0.3">
      <c r="B20" s="7" t="s">
        <v>61</v>
      </c>
    </row>
    <row r="21" spans="1:15" x14ac:dyDescent="0.3">
      <c r="B21" s="15" t="s">
        <v>43</v>
      </c>
      <c r="C21" s="15" t="s">
        <v>45</v>
      </c>
    </row>
    <row r="22" spans="1:15" x14ac:dyDescent="0.3">
      <c r="B22" s="16" t="s">
        <v>54</v>
      </c>
      <c r="C22" s="18">
        <f>INDEX($E$8:$E$13, MATCH(B22, $C$8:$C$13,0))</f>
        <v>260</v>
      </c>
    </row>
    <row r="23" spans="1:15" x14ac:dyDescent="0.3">
      <c r="B23" s="16" t="s">
        <v>55</v>
      </c>
      <c r="C23" s="18">
        <f t="shared" ref="C23:C24" si="2">INDEX($E$8:$E$13, MATCH(B23, $C$8:$C$13,0))</f>
        <v>297</v>
      </c>
    </row>
    <row r="24" spans="1:15" x14ac:dyDescent="0.3">
      <c r="B24" s="16" t="s">
        <v>56</v>
      </c>
      <c r="C24" s="18">
        <f t="shared" si="2"/>
        <v>334</v>
      </c>
    </row>
  </sheetData>
  <pageMargins left="0.7" right="0.7" top="0.75" bottom="0.75" header="0.3" footer="0.3"/>
  <pageSetup paperSize="9" orientation="portrait" verticalDpi="0" r:id="rId1"/>
  <customProperties>
    <customPr name="IbpWorksheetKeyString_GUID" r:id="rId2"/>
  </customPropertie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zoomScale="85" zoomScaleNormal="85" workbookViewId="0">
      <selection activeCell="I36" sqref="I36"/>
    </sheetView>
  </sheetViews>
  <sheetFormatPr defaultRowHeight="14.4" x14ac:dyDescent="0.3"/>
  <cols>
    <col min="1" max="1" width="6.33203125" style="29" customWidth="1"/>
    <col min="2" max="2" width="10.109375" bestFit="1" customWidth="1"/>
    <col min="3" max="3" width="18.6640625" customWidth="1"/>
    <col min="4" max="4" width="21.21875" customWidth="1"/>
    <col min="5" max="5" width="8.5546875" bestFit="1" customWidth="1"/>
    <col min="6" max="6" width="26.21875" bestFit="1" customWidth="1"/>
    <col min="7" max="7" width="28.88671875" bestFit="1" customWidth="1"/>
    <col min="8" max="8" width="14.44140625" bestFit="1" customWidth="1"/>
    <col min="9" max="9" width="19.44140625" customWidth="1"/>
    <col min="10" max="10" width="28.88671875" customWidth="1"/>
  </cols>
  <sheetData>
    <row r="1" spans="1:17" s="32" customFormat="1" x14ac:dyDescent="0.3">
      <c r="A1" s="30"/>
      <c r="B1" s="31" t="s">
        <v>62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/>
      <c r="O1"/>
    </row>
    <row r="2" spans="1:17" ht="15" thickBot="1" x14ac:dyDescent="0.35">
      <c r="A2" s="20"/>
      <c r="B2" s="21" t="s">
        <v>63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4" spans="1:17" x14ac:dyDescent="0.3">
      <c r="A4" s="38"/>
      <c r="B4" s="39" t="s">
        <v>64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7" x14ac:dyDescent="0.3">
      <c r="B5" s="33" t="s">
        <v>65</v>
      </c>
    </row>
    <row r="6" spans="1:17" x14ac:dyDescent="0.3">
      <c r="B6" s="33" t="s">
        <v>66</v>
      </c>
    </row>
    <row r="7" spans="1:17" x14ac:dyDescent="0.3">
      <c r="B7" s="33" t="s">
        <v>67</v>
      </c>
    </row>
    <row r="9" spans="1:17" x14ac:dyDescent="0.3">
      <c r="A9" s="41"/>
      <c r="B9" s="43" t="s">
        <v>68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</row>
    <row r="10" spans="1:17" x14ac:dyDescent="0.3">
      <c r="A10" s="35">
        <v>1</v>
      </c>
      <c r="B10" s="36" t="s">
        <v>69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</row>
    <row r="11" spans="1:17" x14ac:dyDescent="0.3">
      <c r="A11" s="35">
        <v>2</v>
      </c>
      <c r="B11" s="49" t="s">
        <v>70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</row>
    <row r="12" spans="1:17" x14ac:dyDescent="0.3">
      <c r="A12" s="35">
        <v>3</v>
      </c>
      <c r="B12" s="36" t="s">
        <v>71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</row>
    <row r="13" spans="1:17" x14ac:dyDescent="0.3">
      <c r="A13"/>
      <c r="B13" s="34"/>
    </row>
    <row r="14" spans="1:17" x14ac:dyDescent="0.3">
      <c r="J14" s="14"/>
    </row>
    <row r="15" spans="1:17" ht="15" thickBot="1" x14ac:dyDescent="0.35">
      <c r="A15"/>
      <c r="B15" s="60" t="s">
        <v>43</v>
      </c>
      <c r="C15" s="61" t="s">
        <v>72</v>
      </c>
      <c r="D15" s="61" t="s">
        <v>73</v>
      </c>
      <c r="E15" s="61" t="s">
        <v>74</v>
      </c>
      <c r="F15" s="61" t="s">
        <v>75</v>
      </c>
      <c r="G15" s="61" t="s">
        <v>76</v>
      </c>
      <c r="H15" s="61" t="s">
        <v>77</v>
      </c>
      <c r="I15" s="62" t="s">
        <v>78</v>
      </c>
      <c r="J15" s="14"/>
    </row>
    <row r="16" spans="1:17" x14ac:dyDescent="0.3">
      <c r="A16"/>
      <c r="B16" s="50">
        <v>44562</v>
      </c>
      <c r="C16" s="51">
        <v>100603</v>
      </c>
      <c r="D16" s="51">
        <v>1083</v>
      </c>
      <c r="E16" s="51">
        <v>480</v>
      </c>
      <c r="F16" s="51"/>
      <c r="G16" s="52"/>
      <c r="H16" s="52"/>
      <c r="I16" s="53">
        <f>Таблица1[[#This Row],[Отток]]/AVERAGE($E$16:$E$27)</f>
        <v>0.61744820040102477</v>
      </c>
      <c r="J16" s="14"/>
    </row>
    <row r="17" spans="1:11" x14ac:dyDescent="0.3">
      <c r="A17"/>
      <c r="B17" s="54">
        <v>44593</v>
      </c>
      <c r="C17" s="28">
        <v>100526.7288</v>
      </c>
      <c r="D17" s="28">
        <v>970</v>
      </c>
      <c r="E17" s="28">
        <v>1046.2711999999999</v>
      </c>
      <c r="F17" s="28"/>
      <c r="G17" s="27"/>
      <c r="H17" s="27"/>
      <c r="I17" s="55">
        <f>Таблица1[[#This Row],[Отток]]/AVERAGE($E$16:$E$27)</f>
        <v>1.3458713949404597</v>
      </c>
      <c r="J17" s="14"/>
    </row>
    <row r="18" spans="1:11" x14ac:dyDescent="0.3">
      <c r="A18"/>
      <c r="B18" s="54">
        <v>44621</v>
      </c>
      <c r="C18" s="28">
        <v>100348.4080544</v>
      </c>
      <c r="D18" s="28">
        <v>1028</v>
      </c>
      <c r="E18" s="28">
        <v>1206.3207456</v>
      </c>
      <c r="F18" s="28"/>
      <c r="G18" s="27"/>
      <c r="H18" s="27"/>
      <c r="I18" s="55">
        <f>Таблица1[[#This Row],[Отток]]/AVERAGE($E$16:$E$27)</f>
        <v>1.5517511947440468</v>
      </c>
      <c r="J18" s="14"/>
      <c r="K18" s="14"/>
    </row>
    <row r="19" spans="1:11" x14ac:dyDescent="0.3">
      <c r="A19"/>
      <c r="B19" s="54">
        <v>44652</v>
      </c>
      <c r="C19" s="28">
        <v>100389.34206352128</v>
      </c>
      <c r="D19" s="28">
        <v>924</v>
      </c>
      <c r="E19" s="28">
        <v>883.06599087872007</v>
      </c>
      <c r="F19" s="28"/>
      <c r="G19" s="27"/>
      <c r="H19" s="27"/>
      <c r="I19" s="55">
        <f>Таблица1[[#This Row],[Отток]]/AVERAGE($E$16:$E$27)</f>
        <v>1.135932306048778</v>
      </c>
      <c r="J19" s="14"/>
      <c r="K19" s="14"/>
    </row>
    <row r="20" spans="1:11" x14ac:dyDescent="0.3">
      <c r="A20"/>
      <c r="B20" s="54">
        <v>44682</v>
      </c>
      <c r="C20" s="28">
        <v>100713.7846952672</v>
      </c>
      <c r="D20" s="28">
        <v>726</v>
      </c>
      <c r="E20" s="28">
        <v>401.55736825408513</v>
      </c>
      <c r="F20" s="28"/>
      <c r="G20" s="27"/>
      <c r="H20" s="27"/>
      <c r="I20" s="55">
        <f>Таблица1[[#This Row],[Отток]]/AVERAGE($E$16:$E$27)</f>
        <v>0.51654348830470098</v>
      </c>
      <c r="J20" s="14"/>
      <c r="K20" s="14"/>
    </row>
    <row r="21" spans="1:11" x14ac:dyDescent="0.3">
      <c r="A21"/>
      <c r="B21" s="54">
        <v>44713</v>
      </c>
      <c r="C21" s="28">
        <v>100061.21927892399</v>
      </c>
      <c r="D21" s="28">
        <v>556</v>
      </c>
      <c r="E21" s="28">
        <v>1208.5654163432064</v>
      </c>
      <c r="F21" s="28"/>
      <c r="G21" s="27"/>
      <c r="H21" s="27"/>
      <c r="I21" s="55">
        <f>Таблица1[[#This Row],[Отток]]/AVERAGE($E$16:$E$27)</f>
        <v>1.554638627891725</v>
      </c>
      <c r="J21" s="14"/>
      <c r="K21" s="14"/>
    </row>
    <row r="22" spans="1:11" x14ac:dyDescent="0.3">
      <c r="A22"/>
      <c r="B22" s="54">
        <v>44743</v>
      </c>
      <c r="C22" s="28">
        <v>100138.82747553888</v>
      </c>
      <c r="D22" s="28">
        <v>718</v>
      </c>
      <c r="E22" s="28">
        <v>640.39180338511358</v>
      </c>
      <c r="F22" s="28"/>
      <c r="G22" s="27"/>
      <c r="H22" s="27"/>
      <c r="I22" s="55">
        <f>Таблица1[[#This Row],[Отток]]/AVERAGE($E$16:$E$27)</f>
        <v>0.82376826364938593</v>
      </c>
      <c r="J22" s="14"/>
      <c r="K22" s="14"/>
    </row>
    <row r="23" spans="1:11" x14ac:dyDescent="0.3">
      <c r="A23"/>
      <c r="B23" s="54">
        <v>44774</v>
      </c>
      <c r="C23" s="28">
        <v>100387.93897969543</v>
      </c>
      <c r="D23" s="28">
        <v>890</v>
      </c>
      <c r="E23" s="28">
        <v>640.88849584344894</v>
      </c>
      <c r="F23" s="28"/>
      <c r="G23" s="27"/>
      <c r="H23" s="27"/>
      <c r="I23" s="55">
        <f>Таблица1[[#This Row],[Отток]]/AVERAGE($E$16:$E$27)</f>
        <v>0.82440718420053583</v>
      </c>
      <c r="J23" s="14"/>
      <c r="K23" s="14"/>
    </row>
    <row r="24" spans="1:11" x14ac:dyDescent="0.3">
      <c r="A24"/>
      <c r="B24" s="54">
        <v>44805</v>
      </c>
      <c r="C24" s="28">
        <v>100528.9044143066</v>
      </c>
      <c r="D24" s="28">
        <v>1185</v>
      </c>
      <c r="E24" s="28">
        <v>1044.0345653888326</v>
      </c>
      <c r="F24" s="28"/>
      <c r="G24" s="27"/>
      <c r="H24" s="27"/>
      <c r="I24" s="55">
        <f>Таблица1[[#This Row],[Отток]]/AVERAGE($E$16:$E$27)</f>
        <v>1.3429942990745849</v>
      </c>
      <c r="J24" s="14"/>
      <c r="K24" s="14"/>
    </row>
    <row r="25" spans="1:11" x14ac:dyDescent="0.3">
      <c r="A25"/>
      <c r="B25" s="54">
        <v>44835</v>
      </c>
      <c r="C25" s="28">
        <v>100853.51942605503</v>
      </c>
      <c r="D25" s="28">
        <v>968</v>
      </c>
      <c r="E25" s="28">
        <v>643.38498825156228</v>
      </c>
      <c r="F25" s="28"/>
      <c r="G25" s="27"/>
      <c r="H25" s="27"/>
      <c r="I25" s="55">
        <f>Таблица1[[#This Row],[Отток]]/AVERAGE($E$16:$E$27)</f>
        <v>0.82761854825200332</v>
      </c>
      <c r="J25" s="14"/>
      <c r="K25" s="14"/>
    </row>
    <row r="26" spans="1:11" x14ac:dyDescent="0.3">
      <c r="A26"/>
      <c r="B26" s="54">
        <v>44866</v>
      </c>
      <c r="C26" s="28">
        <v>101584.42253280997</v>
      </c>
      <c r="D26" s="28">
        <v>1215</v>
      </c>
      <c r="E26" s="28">
        <v>484.09689324506422</v>
      </c>
      <c r="F26" s="28"/>
      <c r="G26" s="27"/>
      <c r="H26" s="27"/>
      <c r="I26" s="55">
        <f>Таблица1[[#This Row],[Отток]]/AVERAGE($E$16:$E$27)</f>
        <v>0.62271824073727478</v>
      </c>
      <c r="J26" s="14"/>
      <c r="K26" s="14"/>
    </row>
    <row r="27" spans="1:11" ht="15" thickBot="1" x14ac:dyDescent="0.35">
      <c r="A27"/>
      <c r="B27" s="56">
        <v>44896</v>
      </c>
      <c r="C27" s="57">
        <v>102672.28222859999</v>
      </c>
      <c r="D27" s="57">
        <v>1738</v>
      </c>
      <c r="E27" s="57">
        <v>650.14030420998381</v>
      </c>
      <c r="F27" s="57"/>
      <c r="G27" s="58"/>
      <c r="H27" s="58"/>
      <c r="I27" s="59">
        <f>Таблица1[[#This Row],[Отток]]/AVERAGE($E$16:$E$27)</f>
        <v>0.83630825175547774</v>
      </c>
      <c r="J27" s="14"/>
      <c r="K27" s="14"/>
    </row>
    <row r="28" spans="1:11" x14ac:dyDescent="0.3">
      <c r="A28"/>
      <c r="B28" s="50">
        <v>44927</v>
      </c>
      <c r="C28" s="51">
        <v>102594.62831920543</v>
      </c>
      <c r="D28" s="51">
        <v>908</v>
      </c>
      <c r="E28" s="51">
        <v>985.65390939455995</v>
      </c>
      <c r="F28" s="51">
        <v>102822</v>
      </c>
      <c r="G28" s="52"/>
      <c r="H28" s="52"/>
      <c r="I28" s="53">
        <f>Таблица1[[#This Row],[Отток]]/AVERAGE($E$28:$E$39)</f>
        <v>1.1518777207119939</v>
      </c>
      <c r="J28" s="14"/>
      <c r="K28" s="14"/>
    </row>
    <row r="29" spans="1:11" x14ac:dyDescent="0.3">
      <c r="A29"/>
      <c r="B29" s="54">
        <v>44958</v>
      </c>
      <c r="C29" s="28">
        <v>102961.17410327324</v>
      </c>
      <c r="D29" s="28">
        <v>859</v>
      </c>
      <c r="E29" s="28">
        <v>492.45421593218606</v>
      </c>
      <c r="F29" s="28">
        <v>103002</v>
      </c>
      <c r="G29" s="27"/>
      <c r="H29" s="27"/>
      <c r="I29" s="55">
        <f>Таблица1[[#This Row],[Отток]]/AVERAGE($E$28:$E$39)</f>
        <v>0.57550326173962152</v>
      </c>
      <c r="J29" s="14"/>
      <c r="K29" s="14"/>
    </row>
    <row r="30" spans="1:11" x14ac:dyDescent="0.3">
      <c r="A30"/>
      <c r="B30" s="54">
        <v>44986</v>
      </c>
      <c r="C30" s="28">
        <v>103195.59152829491</v>
      </c>
      <c r="D30" s="28">
        <v>811</v>
      </c>
      <c r="E30" s="28">
        <v>576.58257497833017</v>
      </c>
      <c r="F30" s="28">
        <v>103182</v>
      </c>
      <c r="G30" s="27"/>
      <c r="H30" s="27"/>
      <c r="I30" s="55">
        <f>Таблица1[[#This Row],[Отток]]/AVERAGE($E$28:$E$39)</f>
        <v>0.67381929492497883</v>
      </c>
      <c r="J30" s="14"/>
      <c r="K30" s="14"/>
    </row>
    <row r="31" spans="1:11" x14ac:dyDescent="0.3">
      <c r="A31"/>
      <c r="B31" s="54">
        <v>45017</v>
      </c>
      <c r="C31" s="28">
        <v>103015.91384962328</v>
      </c>
      <c r="D31" s="28">
        <v>811</v>
      </c>
      <c r="E31" s="28">
        <v>990.67767867163127</v>
      </c>
      <c r="F31" s="28">
        <v>103362</v>
      </c>
      <c r="G31" s="27"/>
      <c r="H31" s="27"/>
      <c r="I31" s="55">
        <f>Таблица1[[#This Row],[Отток]]/AVERAGE($E$28:$E$39)</f>
        <v>1.157748714423986</v>
      </c>
      <c r="J31" s="14"/>
      <c r="K31" s="14"/>
    </row>
    <row r="32" spans="1:11" x14ac:dyDescent="0.3">
      <c r="A32"/>
      <c r="B32" s="54">
        <v>45047</v>
      </c>
      <c r="C32" s="28">
        <v>103110.1356145075</v>
      </c>
      <c r="D32" s="28">
        <v>1248</v>
      </c>
      <c r="E32" s="28">
        <v>1153.7782351157809</v>
      </c>
      <c r="F32" s="28">
        <v>103542</v>
      </c>
      <c r="G32" s="27"/>
      <c r="H32" s="27"/>
      <c r="I32" s="55">
        <f>Таблица1[[#This Row],[Отток]]/AVERAGE($E$28:$E$39)</f>
        <v>1.3483550676409541</v>
      </c>
      <c r="J32" s="14"/>
      <c r="K32" s="14"/>
    </row>
    <row r="33" spans="1:11" x14ac:dyDescent="0.3">
      <c r="A33"/>
      <c r="B33" s="54">
        <v>45078</v>
      </c>
      <c r="C33" s="28">
        <v>103617.71885506625</v>
      </c>
      <c r="D33" s="28">
        <v>1085</v>
      </c>
      <c r="E33" s="28">
        <v>577.41675944124211</v>
      </c>
      <c r="F33" s="28">
        <v>103722</v>
      </c>
      <c r="G33" s="27"/>
      <c r="H33" s="27"/>
      <c r="I33" s="55">
        <f>Таблица1[[#This Row],[Отток]]/AVERAGE($E$28:$E$39)</f>
        <v>0.67479415890982575</v>
      </c>
      <c r="J33" s="14"/>
      <c r="K33" s="14"/>
    </row>
    <row r="34" spans="1:11" x14ac:dyDescent="0.3">
      <c r="A34"/>
      <c r="B34" s="54">
        <v>45108</v>
      </c>
      <c r="C34" s="28">
        <v>103570.56545439383</v>
      </c>
      <c r="D34" s="28">
        <v>616</v>
      </c>
      <c r="E34" s="28">
        <v>663.15340067242403</v>
      </c>
      <c r="F34" s="28">
        <v>103902</v>
      </c>
      <c r="G34" s="27"/>
      <c r="H34" s="27"/>
      <c r="I34" s="55">
        <f>Таблица1[[#This Row],[Отток]]/AVERAGE($E$28:$E$39)</f>
        <v>0.77498970010494783</v>
      </c>
      <c r="J34" s="14"/>
      <c r="K34" s="14"/>
    </row>
    <row r="35" spans="1:11" x14ac:dyDescent="0.3">
      <c r="A35"/>
      <c r="B35" s="54">
        <v>45139</v>
      </c>
      <c r="C35" s="28">
        <v>103946.28319257626</v>
      </c>
      <c r="D35" s="28">
        <v>790</v>
      </c>
      <c r="E35" s="28">
        <v>414.28226181757532</v>
      </c>
      <c r="F35" s="28">
        <v>104082</v>
      </c>
      <c r="G35" s="27"/>
      <c r="H35" s="27"/>
      <c r="I35" s="55">
        <f>Таблица1[[#This Row],[Отток]]/AVERAGE($E$28:$E$39)</f>
        <v>0.48414814056483668</v>
      </c>
      <c r="J35" s="14"/>
      <c r="K35" s="14"/>
    </row>
    <row r="36" spans="1:11" x14ac:dyDescent="0.3">
      <c r="A36"/>
      <c r="B36" s="54">
        <v>45170</v>
      </c>
      <c r="C36" s="28">
        <v>103927.24184737347</v>
      </c>
      <c r="D36" s="28">
        <v>1062</v>
      </c>
      <c r="E36" s="28">
        <v>1081.0413452027931</v>
      </c>
      <c r="F36" s="28">
        <v>104262</v>
      </c>
      <c r="G36" s="27"/>
      <c r="H36" s="27"/>
      <c r="I36" s="55">
        <f>Таблица1[[#This Row],[Отток]]/AVERAGE($E$28:$E$39)</f>
        <v>1.263351597187399</v>
      </c>
      <c r="J36" s="14"/>
      <c r="K36" s="14"/>
    </row>
    <row r="37" spans="1:11" x14ac:dyDescent="0.3">
      <c r="A37"/>
      <c r="B37" s="54">
        <v>45200</v>
      </c>
      <c r="C37" s="28">
        <v>103935.68211911658</v>
      </c>
      <c r="D37" s="28">
        <v>923</v>
      </c>
      <c r="E37" s="28">
        <v>914.55972825688661</v>
      </c>
      <c r="F37" s="28">
        <v>104442</v>
      </c>
      <c r="G37" s="27"/>
      <c r="H37" s="27"/>
      <c r="I37" s="55">
        <f>Таблица1[[#This Row],[Отток]]/AVERAGE($E$28:$E$39)</f>
        <v>1.0687939906681989</v>
      </c>
      <c r="J37" s="14"/>
      <c r="K37" s="14"/>
    </row>
    <row r="38" spans="1:11" x14ac:dyDescent="0.3">
      <c r="A38"/>
      <c r="B38" s="54">
        <v>45231</v>
      </c>
      <c r="C38" s="28">
        <v>104423.19666216365</v>
      </c>
      <c r="D38" s="28">
        <v>1319</v>
      </c>
      <c r="E38" s="28">
        <v>831.48545695293262</v>
      </c>
      <c r="F38" s="28">
        <v>104622</v>
      </c>
      <c r="G38" s="27"/>
      <c r="H38" s="27"/>
      <c r="I38" s="55">
        <f>Таблица1[[#This Row],[Отток]]/AVERAGE($E$28:$E$39)</f>
        <v>0.97170980993564648</v>
      </c>
      <c r="J38" s="14"/>
      <c r="K38" s="14"/>
    </row>
    <row r="39" spans="1:11" ht="15" thickBot="1" x14ac:dyDescent="0.35">
      <c r="A39"/>
      <c r="B39" s="56">
        <v>45261</v>
      </c>
      <c r="C39" s="57">
        <v>104402.96407289877</v>
      </c>
      <c r="D39" s="57">
        <v>1567</v>
      </c>
      <c r="E39" s="57">
        <v>1587.2325892648876</v>
      </c>
      <c r="F39" s="57">
        <v>104802</v>
      </c>
      <c r="G39" s="58"/>
      <c r="H39" s="58"/>
      <c r="I39" s="59">
        <f>Таблица1[[#This Row],[Отток]]/AVERAGE($E$28:$E$39)</f>
        <v>1.8549085431876096</v>
      </c>
      <c r="J39" s="14"/>
      <c r="K39" s="14"/>
    </row>
    <row r="41" spans="1:11" x14ac:dyDescent="0.3">
      <c r="B41" s="66" t="s">
        <v>93</v>
      </c>
      <c r="C41" s="67"/>
      <c r="D41" s="67"/>
      <c r="E41" s="67"/>
      <c r="F41" s="67"/>
      <c r="G41" s="67"/>
      <c r="H41" s="67"/>
      <c r="I41" s="67"/>
    </row>
    <row r="42" spans="1:11" x14ac:dyDescent="0.3">
      <c r="B42" s="67"/>
      <c r="C42" s="67"/>
      <c r="D42" s="67"/>
      <c r="E42" s="67"/>
      <c r="F42" s="67"/>
      <c r="G42" s="67"/>
      <c r="H42" s="67"/>
      <c r="I42" s="67"/>
    </row>
    <row r="43" spans="1:11" x14ac:dyDescent="0.3">
      <c r="B43" s="67"/>
      <c r="C43" s="67"/>
      <c r="D43" s="67"/>
      <c r="E43" s="67"/>
      <c r="F43" s="67"/>
      <c r="G43" s="67"/>
      <c r="H43" s="67"/>
      <c r="I43" s="67"/>
    </row>
    <row r="44" spans="1:11" x14ac:dyDescent="0.3">
      <c r="B44" s="67"/>
      <c r="C44" s="67"/>
      <c r="D44" s="67"/>
      <c r="E44" s="67"/>
      <c r="F44" s="67"/>
      <c r="G44" s="67"/>
      <c r="H44" s="67"/>
      <c r="I44" s="67"/>
    </row>
    <row r="45" spans="1:11" x14ac:dyDescent="0.3">
      <c r="B45" s="67"/>
      <c r="C45" s="67"/>
      <c r="D45" s="67"/>
      <c r="E45" s="67"/>
      <c r="F45" s="67"/>
      <c r="G45" s="67"/>
      <c r="H45" s="67"/>
      <c r="I45" s="67"/>
    </row>
    <row r="46" spans="1:11" x14ac:dyDescent="0.3">
      <c r="B46" s="67"/>
      <c r="C46" s="67"/>
      <c r="D46" s="67"/>
      <c r="E46" s="67"/>
      <c r="F46" s="67"/>
      <c r="G46" s="67"/>
      <c r="H46" s="67"/>
      <c r="I46" s="67"/>
    </row>
    <row r="47" spans="1:11" x14ac:dyDescent="0.3">
      <c r="B47" s="67"/>
      <c r="C47" s="67"/>
      <c r="D47" s="67"/>
      <c r="E47" s="67"/>
      <c r="F47" s="67"/>
      <c r="G47" s="67"/>
      <c r="H47" s="67"/>
      <c r="I47" s="67"/>
    </row>
    <row r="49" spans="2:9" ht="182.4" customHeight="1" x14ac:dyDescent="0.3">
      <c r="B49" s="66" t="s">
        <v>94</v>
      </c>
      <c r="C49" s="66"/>
      <c r="D49" s="66"/>
      <c r="E49" s="66"/>
      <c r="F49" s="66"/>
      <c r="G49" s="66"/>
      <c r="H49" s="66"/>
      <c r="I49" s="66"/>
    </row>
    <row r="50" spans="2:9" x14ac:dyDescent="0.3">
      <c r="B50" s="64"/>
      <c r="C50" s="64"/>
      <c r="D50" s="64"/>
      <c r="E50" s="64"/>
      <c r="F50" s="64"/>
      <c r="G50" s="64"/>
      <c r="H50" s="64"/>
      <c r="I50" s="64"/>
    </row>
    <row r="51" spans="2:9" x14ac:dyDescent="0.3">
      <c r="B51" s="65"/>
      <c r="C51" s="65"/>
      <c r="D51" s="65"/>
      <c r="E51" s="65"/>
      <c r="F51" s="65"/>
      <c r="G51" s="65"/>
      <c r="H51" s="65"/>
      <c r="I51" s="65"/>
    </row>
    <row r="52" spans="2:9" x14ac:dyDescent="0.3">
      <c r="B52" s="65"/>
      <c r="C52" s="65"/>
      <c r="D52" s="65"/>
      <c r="E52" s="65"/>
      <c r="F52" s="65"/>
      <c r="G52" s="65"/>
      <c r="H52" s="65"/>
      <c r="I52" s="65"/>
    </row>
    <row r="53" spans="2:9" x14ac:dyDescent="0.3">
      <c r="B53" s="65"/>
      <c r="C53" s="65"/>
      <c r="D53" s="65"/>
      <c r="E53" s="65"/>
      <c r="F53" s="65"/>
      <c r="G53" s="65"/>
      <c r="H53" s="65"/>
      <c r="I53" s="65"/>
    </row>
    <row r="54" spans="2:9" x14ac:dyDescent="0.3">
      <c r="B54" s="65"/>
      <c r="C54" s="65"/>
      <c r="D54" s="65"/>
      <c r="E54" s="65"/>
      <c r="F54" s="65"/>
      <c r="G54" s="65"/>
      <c r="H54" s="65"/>
      <c r="I54" s="65"/>
    </row>
    <row r="55" spans="2:9" x14ac:dyDescent="0.3">
      <c r="B55" s="65"/>
      <c r="C55" s="65"/>
      <c r="D55" s="65"/>
      <c r="E55" s="65"/>
      <c r="F55" s="65"/>
      <c r="G55" s="65"/>
      <c r="H55" s="65"/>
      <c r="I55" s="65"/>
    </row>
    <row r="56" spans="2:9" x14ac:dyDescent="0.3">
      <c r="B56" s="65"/>
      <c r="C56" s="65"/>
      <c r="D56" s="65"/>
      <c r="E56" s="65"/>
      <c r="F56" s="65"/>
      <c r="G56" s="65"/>
      <c r="H56" s="65"/>
      <c r="I56" s="65"/>
    </row>
    <row r="57" spans="2:9" x14ac:dyDescent="0.3">
      <c r="B57" s="65"/>
      <c r="C57" s="65"/>
      <c r="D57" s="65"/>
      <c r="E57" s="65"/>
      <c r="F57" s="65"/>
      <c r="G57" s="65"/>
      <c r="H57" s="65"/>
      <c r="I57" s="65"/>
    </row>
    <row r="58" spans="2:9" x14ac:dyDescent="0.3">
      <c r="B58" s="65"/>
      <c r="C58" s="65"/>
      <c r="D58" s="65"/>
      <c r="E58" s="65"/>
      <c r="F58" s="65"/>
      <c r="G58" s="65"/>
      <c r="H58" s="65"/>
      <c r="I58" s="65"/>
    </row>
    <row r="59" spans="2:9" x14ac:dyDescent="0.3">
      <c r="B59" s="65"/>
      <c r="C59" s="65"/>
      <c r="D59" s="65"/>
      <c r="E59" s="65"/>
      <c r="F59" s="65"/>
      <c r="G59" s="65"/>
      <c r="H59" s="65"/>
      <c r="I59" s="65"/>
    </row>
    <row r="60" spans="2:9" x14ac:dyDescent="0.3">
      <c r="B60" s="65"/>
      <c r="C60" s="65"/>
      <c r="D60" s="65"/>
      <c r="E60" s="65"/>
      <c r="F60" s="65"/>
      <c r="G60" s="65"/>
      <c r="H60" s="65"/>
      <c r="I60" s="65"/>
    </row>
    <row r="61" spans="2:9" x14ac:dyDescent="0.3">
      <c r="B61" s="65"/>
      <c r="C61" s="65"/>
      <c r="D61" s="65"/>
      <c r="E61" s="65"/>
      <c r="F61" s="65"/>
      <c r="G61" s="65"/>
      <c r="H61" s="65"/>
      <c r="I61" s="65"/>
    </row>
    <row r="62" spans="2:9" x14ac:dyDescent="0.3">
      <c r="B62" s="65"/>
      <c r="C62" s="65"/>
      <c r="D62" s="65"/>
      <c r="E62" s="65"/>
      <c r="F62" s="65"/>
      <c r="G62" s="65"/>
      <c r="H62" s="65"/>
      <c r="I62" s="65"/>
    </row>
    <row r="63" spans="2:9" x14ac:dyDescent="0.3">
      <c r="B63" s="65"/>
      <c r="C63" s="65"/>
      <c r="D63" s="65"/>
      <c r="E63" s="65"/>
      <c r="F63" s="65"/>
      <c r="G63" s="65"/>
      <c r="H63" s="65"/>
      <c r="I63" s="65"/>
    </row>
    <row r="64" spans="2:9" x14ac:dyDescent="0.3">
      <c r="B64" s="65"/>
      <c r="C64" s="65"/>
      <c r="D64" s="65"/>
      <c r="E64" s="65"/>
      <c r="F64" s="65"/>
      <c r="G64" s="65"/>
      <c r="H64" s="65"/>
      <c r="I64" s="65"/>
    </row>
    <row r="65" spans="2:9" x14ac:dyDescent="0.3">
      <c r="B65" s="65"/>
      <c r="C65" s="65"/>
      <c r="D65" s="65"/>
      <c r="E65" s="65"/>
      <c r="F65" s="65"/>
      <c r="G65" s="65"/>
      <c r="H65" s="65"/>
      <c r="I65" s="65"/>
    </row>
  </sheetData>
  <mergeCells count="2">
    <mergeCell ref="B41:I47"/>
    <mergeCell ref="B49:I49"/>
  </mergeCells>
  <conditionalFormatting sqref="I28:I39">
    <cfRule type="top10" dxfId="16" priority="3" bottom="1" rank="3"/>
    <cfRule type="top10" dxfId="15" priority="4" rank="3"/>
  </conditionalFormatting>
  <conditionalFormatting sqref="I16:I27">
    <cfRule type="top10" dxfId="14" priority="1" rank="3"/>
    <cfRule type="top10" dxfId="13" priority="2" bottom="1" rank="3"/>
  </conditionalFormatting>
  <pageMargins left="0.7" right="0.7" top="0.75" bottom="0.75" header="0.3" footer="0.3"/>
  <pageSetup orientation="portrait" r:id="rId1"/>
  <customProperties>
    <customPr name="IbpWorksheetKeyString_GU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showGridLines="0" workbookViewId="0">
      <selection activeCell="B5" sqref="B5"/>
    </sheetView>
  </sheetViews>
  <sheetFormatPr defaultRowHeight="14.4" x14ac:dyDescent="0.3"/>
  <cols>
    <col min="1" max="1" width="17" bestFit="1" customWidth="1"/>
    <col min="2" max="2" width="23.21875" customWidth="1"/>
    <col min="3" max="3" width="9" customWidth="1"/>
    <col min="4" max="4" width="23.33203125" bestFit="1" customWidth="1"/>
    <col min="5" max="24" width="20.33203125" bestFit="1" customWidth="1"/>
    <col min="25" max="25" width="11.33203125" bestFit="1" customWidth="1"/>
  </cols>
  <sheetData>
    <row r="3" spans="1:4" x14ac:dyDescent="0.3">
      <c r="A3" s="48" t="s">
        <v>88</v>
      </c>
      <c r="B3" s="48" t="s">
        <v>89</v>
      </c>
      <c r="C3" s="48" t="s">
        <v>43</v>
      </c>
      <c r="D3" t="s">
        <v>92</v>
      </c>
    </row>
    <row r="4" spans="1:4" x14ac:dyDescent="0.3">
      <c r="A4" t="s">
        <v>82</v>
      </c>
      <c r="D4" s="63"/>
    </row>
    <row r="5" spans="1:4" x14ac:dyDescent="0.3">
      <c r="A5" t="s">
        <v>82</v>
      </c>
      <c r="B5" t="s">
        <v>83</v>
      </c>
      <c r="D5" s="63">
        <v>1.1716902633618436</v>
      </c>
    </row>
    <row r="6" spans="1:4" x14ac:dyDescent="0.3">
      <c r="A6" t="s">
        <v>82</v>
      </c>
      <c r="B6" t="s">
        <v>84</v>
      </c>
      <c r="D6" s="63">
        <v>1.0690381407484013</v>
      </c>
    </row>
    <row r="7" spans="1:4" x14ac:dyDescent="0.3">
      <c r="A7" t="s">
        <v>82</v>
      </c>
      <c r="B7" t="s">
        <v>85</v>
      </c>
      <c r="D7" s="63">
        <v>0.99705658230816885</v>
      </c>
    </row>
    <row r="8" spans="1:4" x14ac:dyDescent="0.3">
      <c r="A8" t="s">
        <v>82</v>
      </c>
      <c r="B8" t="s">
        <v>86</v>
      </c>
      <c r="D8" s="63">
        <v>0.76221501358158517</v>
      </c>
    </row>
    <row r="9" spans="1:4" x14ac:dyDescent="0.3">
      <c r="A9" t="s">
        <v>90</v>
      </c>
      <c r="D9" s="63">
        <v>0.99999999999999967</v>
      </c>
    </row>
    <row r="10" spans="1:4" x14ac:dyDescent="0.3">
      <c r="A10" t="s">
        <v>87</v>
      </c>
      <c r="D10" s="63"/>
    </row>
    <row r="11" spans="1:4" x14ac:dyDescent="0.3">
      <c r="A11" t="s">
        <v>87</v>
      </c>
      <c r="B11" t="s">
        <v>83</v>
      </c>
      <c r="D11" s="63">
        <v>0.80040009245886468</v>
      </c>
    </row>
    <row r="12" spans="1:4" x14ac:dyDescent="0.3">
      <c r="A12" t="s">
        <v>87</v>
      </c>
      <c r="B12" t="s">
        <v>84</v>
      </c>
      <c r="D12" s="63">
        <v>1.0602993136582552</v>
      </c>
    </row>
    <row r="13" spans="1:4" x14ac:dyDescent="0.3">
      <c r="A13" t="s">
        <v>87</v>
      </c>
      <c r="B13" t="s">
        <v>85</v>
      </c>
      <c r="D13" s="63">
        <v>0.8408298126190612</v>
      </c>
    </row>
    <row r="14" spans="1:4" x14ac:dyDescent="0.3">
      <c r="A14" t="s">
        <v>87</v>
      </c>
      <c r="B14" t="s">
        <v>86</v>
      </c>
      <c r="D14" s="63">
        <v>1.2984707812638183</v>
      </c>
    </row>
    <row r="15" spans="1:4" x14ac:dyDescent="0.3">
      <c r="A15" t="s">
        <v>91</v>
      </c>
      <c r="D15" s="63">
        <v>1</v>
      </c>
    </row>
    <row r="16" spans="1:4" x14ac:dyDescent="0.3">
      <c r="A16" t="s">
        <v>81</v>
      </c>
      <c r="D16" s="63">
        <v>0.99999999999999967</v>
      </c>
    </row>
  </sheetData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1 - SQL</vt:lpstr>
      <vt:lpstr>2 - Excel</vt:lpstr>
      <vt:lpstr>3 - Анализ абонентской базы</vt:lpstr>
      <vt:lpstr>3.1_Сводная таблица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2025-01-16T20:56:34Z</dcterms:created>
  <dcterms:modified xsi:type="dcterms:W3CDTF">2025-01-16T20:56:45Z</dcterms:modified>
  <cp:category/>
  <cp:contentStatus/>
</cp:coreProperties>
</file>