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__PROGRAMMING__\PROJECTS\DOCS\"/>
    </mc:Choice>
  </mc:AlternateContent>
  <xr:revisionPtr revIDLastSave="0" documentId="13_ncr:1_{0F7DEF09-A44A-4C30-A75D-7E185D1889C9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GanttChart!$A$1:$CP$37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9" l="1"/>
  <c r="I16" i="9" s="1"/>
  <c r="F8" i="9" l="1"/>
  <c r="I8" i="9" s="1"/>
  <c r="F30" i="9"/>
  <c r="I30" i="9" s="1"/>
  <c r="F24" i="9"/>
  <c r="I24" i="9" s="1"/>
  <c r="F18" i="9"/>
  <c r="I18" i="9" s="1"/>
  <c r="F12" i="9" l="1"/>
  <c r="F9" i="9"/>
  <c r="K6" i="9"/>
  <c r="F15" i="9" l="1"/>
  <c r="I15" i="9" s="1"/>
  <c r="I12" i="9"/>
  <c r="F10" i="9"/>
  <c r="I10" i="9" s="1"/>
  <c r="I9" i="9"/>
  <c r="K7" i="9"/>
  <c r="K4" i="9"/>
  <c r="A8" i="9"/>
  <c r="F13" i="9" l="1"/>
  <c r="I13" i="9" s="1"/>
  <c r="F14" i="9" l="1"/>
  <c r="I14" i="9" s="1"/>
  <c r="L6" i="9" l="1"/>
  <c r="F20" i="9" l="1"/>
  <c r="I20" i="9" s="1"/>
  <c r="F19" i="9"/>
  <c r="I19" i="9" s="1"/>
  <c r="F26" i="9"/>
  <c r="I26" i="9" s="1"/>
  <c r="F25" i="9"/>
  <c r="I25" i="9" s="1"/>
  <c r="F32" i="9"/>
  <c r="I32" i="9" s="1"/>
  <c r="F31" i="9"/>
  <c r="I31" i="9" s="1"/>
  <c r="M6" i="9"/>
  <c r="F27" i="9"/>
  <c r="I27" i="9" s="1"/>
  <c r="F33" i="9" l="1"/>
  <c r="I33" i="9" s="1"/>
  <c r="N6" i="9"/>
  <c r="F28" i="9" l="1"/>
  <c r="I28" i="9" s="1"/>
  <c r="O6" i="9"/>
  <c r="F17" i="9"/>
  <c r="I17" i="9" s="1"/>
  <c r="K5" i="9"/>
  <c r="F29" i="9" l="1"/>
  <c r="I29" i="9" s="1"/>
  <c r="F11" i="9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M6" i="9" s="1"/>
  <c r="AI7" i="9"/>
  <c r="AM4" i="9" l="1"/>
  <c r="AN6" i="9"/>
  <c r="AM7" i="9"/>
  <c r="AM5" i="9"/>
  <c r="AJ7" i="9"/>
  <c r="AO6" i="9" l="1"/>
  <c r="AN7" i="9"/>
  <c r="AK7" i="9"/>
  <c r="AO7" i="9" l="1"/>
  <c r="AP6" i="9"/>
  <c r="AL7" i="9"/>
  <c r="AP7" i="9" l="1"/>
  <c r="AQ6" i="9"/>
  <c r="AQ7" i="9" l="1"/>
  <c r="AR6" i="9"/>
  <c r="AS6" i="9" l="1"/>
  <c r="AR7" i="9"/>
  <c r="AS7" i="9" l="1"/>
  <c r="AT6" i="9"/>
  <c r="AT7" i="9" l="1"/>
  <c r="AU6" i="9"/>
  <c r="AT4" i="9"/>
  <c r="AT5" i="9"/>
  <c r="AU7" i="9" l="1"/>
  <c r="AV6" i="9"/>
  <c r="AW6" i="9" l="1"/>
  <c r="AV7" i="9"/>
  <c r="AW7" i="9" l="1"/>
  <c r="AX6" i="9"/>
  <c r="AX7" i="9" l="1"/>
  <c r="AY6" i="9"/>
  <c r="AY7" i="9" l="1"/>
  <c r="AZ6" i="9"/>
  <c r="BA6" i="9" l="1"/>
  <c r="AZ7" i="9"/>
  <c r="BA4" i="9" l="1"/>
  <c r="BA5" i="9"/>
  <c r="BA7" i="9"/>
  <c r="BB6" i="9"/>
  <c r="BB7" i="9" l="1"/>
  <c r="BC6" i="9"/>
  <c r="BC7" i="9" l="1"/>
  <c r="BD6" i="9"/>
  <c r="BE6" i="9" l="1"/>
  <c r="BD7" i="9"/>
  <c r="BE7" i="9" l="1"/>
  <c r="BF6" i="9"/>
  <c r="BF7" i="9" l="1"/>
  <c r="BG6" i="9"/>
  <c r="BG7" i="9" l="1"/>
  <c r="BH6" i="9"/>
  <c r="BI6" i="9" l="1"/>
  <c r="BH4" i="9"/>
  <c r="BH7" i="9"/>
  <c r="BH5" i="9"/>
  <c r="BI7" i="9" l="1"/>
  <c r="BJ6" i="9"/>
  <c r="BJ7" i="9" l="1"/>
  <c r="BK6" i="9"/>
  <c r="BK7" i="9" l="1"/>
  <c r="BL6" i="9"/>
  <c r="BM6" i="9" l="1"/>
  <c r="BL7" i="9"/>
  <c r="BM7" i="9" l="1"/>
  <c r="BN6" i="9"/>
  <c r="BN7" i="9" l="1"/>
  <c r="BO6" i="9"/>
  <c r="BP6" i="9" l="1"/>
  <c r="BO5" i="9"/>
  <c r="BO4" i="9"/>
  <c r="BO7" i="9"/>
  <c r="BQ6" i="9" l="1"/>
  <c r="BP7" i="9"/>
  <c r="BR6" i="9" l="1"/>
  <c r="BQ7" i="9"/>
  <c r="BS6" i="9" l="1"/>
  <c r="BR7" i="9"/>
  <c r="A9" i="9"/>
  <c r="A10" i="9" s="1"/>
  <c r="A11" i="9" s="1"/>
  <c r="BT6" i="9" l="1"/>
  <c r="BS7" i="9"/>
  <c r="A12" i="9"/>
  <c r="A13" i="9" s="1"/>
  <c r="A14" i="9" s="1"/>
  <c r="A15" i="9" s="1"/>
  <c r="A16" i="9" s="1"/>
  <c r="A18" i="9" s="1"/>
  <c r="A19" i="9" s="1"/>
  <c r="A20" i="9" s="1"/>
  <c r="BU6" i="9" l="1"/>
  <c r="BT7" i="9"/>
  <c r="A23" i="9"/>
  <c r="A24" i="9" s="1"/>
  <c r="A25" i="9" s="1"/>
  <c r="A26" i="9" s="1"/>
  <c r="A27" i="9" s="1"/>
  <c r="A28" i="9" s="1"/>
  <c r="BV6" i="9" l="1"/>
  <c r="BU7" i="9"/>
  <c r="F21" i="9"/>
  <c r="A29" i="9"/>
  <c r="A30" i="9" s="1"/>
  <c r="A31" i="9" s="1"/>
  <c r="A32" i="9" s="1"/>
  <c r="A33" i="9" s="1"/>
  <c r="BW6" i="9" l="1"/>
  <c r="BV5" i="9"/>
  <c r="BV4" i="9"/>
  <c r="BV7" i="9"/>
  <c r="I21" i="9"/>
  <c r="F22" i="9"/>
  <c r="BX6" i="9" l="1"/>
  <c r="BW7" i="9"/>
  <c r="I22" i="9"/>
  <c r="F23" i="9"/>
  <c r="I23" i="9" s="1"/>
  <c r="BY6" i="9" l="1"/>
  <c r="BX7" i="9"/>
  <c r="BZ6" i="9" l="1"/>
  <c r="BY7" i="9"/>
  <c r="CA6" i="9" l="1"/>
  <c r="BZ7" i="9"/>
  <c r="CB6" i="9" l="1"/>
  <c r="CA7" i="9"/>
  <c r="CC6" i="9" l="1"/>
  <c r="CB7" i="9"/>
  <c r="CD6" i="9" l="1"/>
  <c r="CC4" i="9"/>
  <c r="CC5" i="9"/>
  <c r="CC7" i="9"/>
  <c r="CE6" i="9" l="1"/>
  <c r="CD7" i="9"/>
  <c r="CF6" i="9" l="1"/>
  <c r="CE7" i="9"/>
  <c r="CG6" i="9" l="1"/>
  <c r="CF7" i="9"/>
  <c r="CH6" i="9" l="1"/>
  <c r="CG7" i="9"/>
  <c r="CI6" i="9" l="1"/>
  <c r="CH7" i="9"/>
  <c r="CJ6" i="9" l="1"/>
  <c r="CI7" i="9"/>
  <c r="CK6" i="9" l="1"/>
  <c r="CJ7" i="9"/>
  <c r="CJ5" i="9"/>
  <c r="CJ4" i="9"/>
  <c r="CL6" i="9" l="1"/>
  <c r="CK7" i="9"/>
  <c r="CM6" i="9" l="1"/>
  <c r="CL7" i="9"/>
  <c r="CN6" i="9" l="1"/>
  <c r="CM7" i="9"/>
  <c r="CO6" i="9" l="1"/>
  <c r="CN7" i="9"/>
  <c r="CP6" i="9" l="1"/>
  <c r="CP7" i="9" s="1"/>
  <c r="CO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<sst xmlns="http://schemas.openxmlformats.org/spreadsheetml/2006/main" count="44" uniqueCount="44">
  <si>
    <t>WBS</t>
  </si>
  <si>
    <t>TASK</t>
  </si>
  <si>
    <t>LEAD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</si>
  <si>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</si>
  <si>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</si>
  <si>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</si>
  <si>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</si>
  <si>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</si>
  <si>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</si>
  <si>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</si>
  <si>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</si>
  <si>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</si>
  <si>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t>Project Analysis and Design documentation submission</t>
  </si>
  <si>
    <t>Project Analysis and Design documentation</t>
  </si>
  <si>
    <t>Project requirement specs submission</t>
  </si>
  <si>
    <t>Project requirement specs document</t>
  </si>
  <si>
    <t>Ethics approval document</t>
  </si>
  <si>
    <t>Project Proposal creation and submission</t>
  </si>
  <si>
    <t>Declaration cover sheet</t>
  </si>
  <si>
    <t>Prototyping</t>
  </si>
  <si>
    <t>1.6.1</t>
  </si>
  <si>
    <t>AndreaB</t>
  </si>
  <si>
    <t>Final Project: schedule, wbs, and Gantt</t>
  </si>
  <si>
    <t>Andrea Baccolini: x18147518@student.ncirl.ie</t>
  </si>
  <si>
    <t>Interim Progress Report: subsmission</t>
  </si>
  <si>
    <t>Development of server side</t>
  </si>
  <si>
    <t>2.2.1</t>
  </si>
  <si>
    <t>2.2.2</t>
  </si>
  <si>
    <t>Second project check</t>
  </si>
  <si>
    <t>Project Setup</t>
  </si>
  <si>
    <t>Sprint 1</t>
  </si>
  <si>
    <t>Sprint 2</t>
  </si>
  <si>
    <t>Client side development start</t>
  </si>
  <si>
    <t>Periodical documentation update, including: project plan, design document, testing document, final project report</t>
  </si>
  <si>
    <t>Third project check</t>
  </si>
  <si>
    <t>Testing of the webapp</t>
  </si>
  <si>
    <t>Development of final functionalities and tuning</t>
  </si>
  <si>
    <t>Video and project presentation creation and submission</t>
  </si>
  <si>
    <t>Wrap up of code and submission</t>
  </si>
  <si>
    <t>Project final report submission [including declaration cover sheet]</t>
  </si>
  <si>
    <t>Sprint 3</t>
  </si>
  <si>
    <t xml:space="preserve">Development environment setup </t>
  </si>
  <si>
    <t>Development start</t>
  </si>
  <si>
    <t>db connection and data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</si>
</sst>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"/>
    <numFmt numFmtId="166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Calibri Light"/>
      <family val="2"/>
    </font>
    <font>
      <sz val="9"/>
      <name val="Calibri Light"/>
      <family val="2"/>
    </font>
    <font>
      <sz val="9"/>
      <color rgb="FF000000"/>
      <name val="Calibri Light"/>
      <family val="2"/>
    </font>
    <font>
      <b/>
      <sz val="16"/>
      <color theme="4" tint="-0.249977111117893"/>
      <name val="Calibri Light"/>
      <family val="2"/>
    </font>
    <font>
      <sz val="11"/>
      <name val="Calibri Light"/>
      <family val="2"/>
    </font>
    <font>
      <u/>
      <sz val="8"/>
      <color indexed="12"/>
      <name val="Calibri Light"/>
      <family val="2"/>
    </font>
    <font>
      <sz val="7"/>
      <color indexed="55"/>
      <name val="Calibri Light"/>
      <family val="2"/>
    </font>
    <font>
      <sz val="10"/>
      <name val="Calibri Light"/>
      <family val="2"/>
    </font>
    <font>
      <b/>
      <sz val="11"/>
      <name val="Calibri Light"/>
      <family val="2"/>
    </font>
    <font>
      <i/>
      <sz val="8"/>
      <color theme="1" tint="0.34998626667073579"/>
      <name val="Calibri Light"/>
      <family val="2"/>
    </font>
    <font>
      <u/>
      <sz val="10"/>
      <color indexed="12"/>
      <name val="Calibri Light"/>
      <family val="2"/>
    </font>
    <font>
      <sz val="8"/>
      <name val="Calibri Light"/>
      <family val="2"/>
    </font>
    <font>
      <b/>
      <sz val="9"/>
      <name val="Calibri Light"/>
      <family val="2"/>
    </font>
    <font>
      <b/>
      <sz val="8"/>
      <name val="Calibri Light"/>
      <family val="2"/>
    </font>
    <font>
      <sz val="14"/>
      <name val="Calibri Light"/>
      <family val="2"/>
    </font>
    <font>
      <sz val="14"/>
      <color rgb="FF000000"/>
      <name val="Calibri Light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92">
    <xf numFmtId="0" fontId="0" fillId="0" borderId="0" xfId="0"/>
    <xf numFmtId="0" fontId="24" fillId="0" borderId="10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vertical="center" wrapText="1"/>
    </xf>
    <xf numFmtId="0" fontId="24" fillId="0" borderId="10" xfId="0" applyFont="1" applyFill="1" applyBorder="1" applyAlignment="1" applyProtection="1">
      <alignment vertical="center" wrapText="1"/>
    </xf>
    <xf numFmtId="1" fontId="26" fillId="23" borderId="11" xfId="0" applyNumberFormat="1" applyFont="1" applyFill="1" applyBorder="1" applyAlignment="1" applyProtection="1">
      <alignment horizontal="center" vertical="center"/>
    </xf>
    <xf numFmtId="14" fontId="24" fillId="22" borderId="11" xfId="0" applyNumberFormat="1" applyFont="1" applyFill="1" applyBorder="1" applyAlignment="1" applyProtection="1">
      <alignment horizontal="center" vertical="center"/>
    </xf>
    <xf numFmtId="14" fontId="26" fillId="22" borderId="11" xfId="0" applyNumberFormat="1" applyFont="1" applyFill="1" applyBorder="1" applyAlignment="1" applyProtection="1">
      <alignment horizontal="center" vertical="center"/>
    </xf>
    <xf numFmtId="0" fontId="26" fillId="0" borderId="11" xfId="0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vertical="center"/>
    </xf>
    <xf numFmtId="0" fontId="28" fillId="0" borderId="0" xfId="0" applyNumberFormat="1" applyFont="1" applyAlignment="1" applyProtection="1">
      <alignment vertical="center"/>
      <protection locked="0"/>
    </xf>
    <xf numFmtId="0" fontId="25" fillId="0" borderId="0" xfId="0" applyNumberFormat="1" applyFont="1" applyAlignment="1" applyProtection="1">
      <alignment wrapText="1"/>
      <protection locked="0"/>
    </xf>
    <xf numFmtId="0" fontId="25" fillId="0" borderId="0" xfId="0" applyNumberFormat="1" applyFont="1" applyAlignment="1" applyProtection="1">
      <protection locked="0"/>
    </xf>
    <xf numFmtId="0" fontId="29" fillId="20" borderId="0" xfId="34" applyNumberFormat="1" applyFont="1" applyFill="1" applyAlignment="1" applyProtection="1">
      <alignment horizontal="right"/>
      <protection locked="0"/>
    </xf>
    <xf numFmtId="0" fontId="30" fillId="0" borderId="0" xfId="0" applyFont="1" applyAlignment="1" applyProtection="1">
      <protection locked="0"/>
    </xf>
    <xf numFmtId="0" fontId="31" fillId="0" borderId="0" xfId="0" applyFont="1" applyProtection="1"/>
    <xf numFmtId="0" fontId="31" fillId="20" borderId="0" xfId="0" applyFont="1" applyFill="1" applyBorder="1" applyProtection="1"/>
    <xf numFmtId="0" fontId="32" fillId="21" borderId="13" xfId="0" applyNumberFormat="1" applyFont="1" applyFill="1" applyBorder="1" applyAlignment="1" applyProtection="1">
      <alignment horizontal="left" vertical="center"/>
    </xf>
    <xf numFmtId="0" fontId="25" fillId="21" borderId="13" xfId="0" applyFont="1" applyFill="1" applyBorder="1" applyAlignment="1" applyProtection="1">
      <alignment vertical="center"/>
    </xf>
    <xf numFmtId="0" fontId="25" fillId="21" borderId="13" xfId="0" applyNumberFormat="1" applyFont="1" applyFill="1" applyBorder="1" applyAlignment="1" applyProtection="1">
      <alignment horizontal="center" vertical="center"/>
    </xf>
    <xf numFmtId="14" fontId="25" fillId="21" borderId="13" xfId="0" applyNumberFormat="1" applyFont="1" applyFill="1" applyBorder="1" applyAlignment="1" applyProtection="1">
      <alignment horizontal="right" vertical="center"/>
    </xf>
    <xf numFmtId="14" fontId="25" fillId="21" borderId="13" xfId="0" applyNumberFormat="1" applyFont="1" applyFill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/>
    </xf>
    <xf numFmtId="14" fontId="26" fillId="0" borderId="11" xfId="0" applyNumberFormat="1" applyFont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 indent="1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25" fillId="21" borderId="10" xfId="0" applyFont="1" applyFill="1" applyBorder="1" applyAlignment="1" applyProtection="1">
      <alignment vertical="center"/>
    </xf>
    <xf numFmtId="0" fontId="25" fillId="21" borderId="10" xfId="0" applyNumberFormat="1" applyFont="1" applyFill="1" applyBorder="1" applyAlignment="1" applyProtection="1">
      <alignment horizontal="center" vertical="center"/>
    </xf>
    <xf numFmtId="14" fontId="25" fillId="21" borderId="10" xfId="0" applyNumberFormat="1" applyFont="1" applyFill="1" applyBorder="1" applyAlignment="1" applyProtection="1">
      <alignment horizontal="center" vertical="center"/>
    </xf>
    <xf numFmtId="14" fontId="24" fillId="0" borderId="11" xfId="0" applyNumberFormat="1" applyFont="1" applyBorder="1" applyAlignment="1" applyProtection="1">
      <alignment horizontal="center" vertical="center"/>
    </xf>
    <xf numFmtId="0" fontId="31" fillId="0" borderId="0" xfId="0" applyFont="1" applyAlignment="1" applyProtection="1">
      <alignment horizontal="right" vertical="center"/>
    </xf>
    <xf numFmtId="0" fontId="31" fillId="0" borderId="0" xfId="0" applyFont="1" applyFill="1" applyBorder="1" applyProtection="1"/>
    <xf numFmtId="0" fontId="31" fillId="0" borderId="0" xfId="0" applyFont="1" applyFill="1" applyAlignment="1" applyProtection="1"/>
    <xf numFmtId="14" fontId="31" fillId="0" borderId="0" xfId="0" applyNumberFormat="1" applyFont="1" applyFill="1" applyAlignment="1" applyProtection="1"/>
    <xf numFmtId="0" fontId="34" fillId="0" borderId="0" xfId="34" applyFont="1" applyAlignment="1" applyProtection="1">
      <alignment horizontal="left"/>
    </xf>
    <xf numFmtId="0" fontId="31" fillId="0" borderId="0" xfId="0" applyNumberFormat="1" applyFont="1" applyFill="1" applyBorder="1" applyProtection="1"/>
    <xf numFmtId="0" fontId="31" fillId="0" borderId="0" xfId="0" applyFont="1" applyFill="1" applyAlignment="1" applyProtection="1">
      <alignment horizontal="right" vertical="center"/>
    </xf>
    <xf numFmtId="14" fontId="31" fillId="0" borderId="0" xfId="0" applyNumberFormat="1" applyFont="1" applyFill="1" applyBorder="1" applyProtection="1"/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14" fontId="31" fillId="0" borderId="0" xfId="0" applyNumberFormat="1" applyFont="1" applyProtection="1"/>
    <xf numFmtId="0" fontId="31" fillId="0" borderId="0" xfId="0" applyNumberFormat="1" applyFont="1" applyProtection="1"/>
    <xf numFmtId="165" fontId="35" fillId="0" borderId="15" xfId="0" applyNumberFormat="1" applyFont="1" applyFill="1" applyBorder="1" applyAlignment="1" applyProtection="1">
      <alignment horizontal="center" vertical="center" shrinkToFit="1"/>
    </xf>
    <xf numFmtId="165" fontId="35" fillId="0" borderId="12" xfId="0" applyNumberFormat="1" applyFont="1" applyFill="1" applyBorder="1" applyAlignment="1" applyProtection="1">
      <alignment horizontal="center" vertical="center" shrinkToFit="1"/>
    </xf>
    <xf numFmtId="165" fontId="35" fillId="0" borderId="16" xfId="0" applyNumberFormat="1" applyFont="1" applyFill="1" applyBorder="1" applyAlignment="1" applyProtection="1">
      <alignment horizontal="center" vertical="center" shrinkToFit="1"/>
    </xf>
    <xf numFmtId="0" fontId="36" fillId="0" borderId="17" xfId="0" applyNumberFormat="1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center" vertical="center" wrapText="1"/>
    </xf>
    <xf numFmtId="0" fontId="37" fillId="0" borderId="17" xfId="0" applyNumberFormat="1" applyFont="1" applyFill="1" applyBorder="1" applyAlignment="1" applyProtection="1">
      <alignment horizontal="center" vertical="center" wrapText="1"/>
    </xf>
    <xf numFmtId="14" fontId="36" fillId="0" borderId="17" xfId="0" applyNumberFormat="1" applyFont="1" applyFill="1" applyBorder="1" applyAlignment="1" applyProtection="1">
      <alignment horizontal="center" vertical="center"/>
    </xf>
    <xf numFmtId="0" fontId="25" fillId="0" borderId="18" xfId="0" applyNumberFormat="1" applyFont="1" applyFill="1" applyBorder="1" applyAlignment="1" applyProtection="1">
      <alignment horizontal="center" vertical="center" shrinkToFit="1"/>
    </xf>
    <xf numFmtId="0" fontId="25" fillId="0" borderId="19" xfId="0" applyNumberFormat="1" applyFont="1" applyFill="1" applyBorder="1" applyAlignment="1" applyProtection="1">
      <alignment horizontal="center" vertical="center" shrinkToFit="1"/>
    </xf>
    <xf numFmtId="0" fontId="25" fillId="0" borderId="20" xfId="0" applyNumberFormat="1" applyFont="1" applyFill="1" applyBorder="1" applyAlignment="1" applyProtection="1">
      <alignment horizontal="center" vertical="center" shrinkToFit="1"/>
    </xf>
    <xf numFmtId="0" fontId="31" fillId="0" borderId="0" xfId="0" applyFont="1" applyFill="1" applyBorder="1" applyAlignment="1" applyProtection="1"/>
    <xf numFmtId="1" fontId="25" fillId="21" borderId="13" xfId="40" applyNumberFormat="1" applyFont="1" applyFill="1" applyBorder="1" applyAlignment="1" applyProtection="1">
      <alignment horizontal="center" vertical="center"/>
    </xf>
    <xf numFmtId="9" fontId="25" fillId="21" borderId="13" xfId="40" applyFont="1" applyFill="1" applyBorder="1" applyAlignment="1" applyProtection="1">
      <alignment horizontal="center" vertical="center"/>
    </xf>
    <xf numFmtId="1" fontId="25" fillId="21" borderId="13" xfId="0" applyNumberFormat="1" applyFont="1" applyFill="1" applyBorder="1" applyAlignment="1" applyProtection="1">
      <alignment horizontal="center" vertical="center"/>
    </xf>
    <xf numFmtId="1" fontId="38" fillId="21" borderId="13" xfId="0" applyNumberFormat="1" applyFont="1" applyFill="1" applyBorder="1" applyAlignment="1" applyProtection="1">
      <alignment horizontal="center" vertical="center"/>
    </xf>
    <xf numFmtId="0" fontId="25" fillId="21" borderId="13" xfId="0" applyFont="1" applyFill="1" applyBorder="1" applyAlignment="1" applyProtection="1">
      <alignment horizontal="left" vertical="center"/>
    </xf>
    <xf numFmtId="9" fontId="26" fillId="23" borderId="11" xfId="40" applyFont="1" applyFill="1" applyBorder="1" applyAlignment="1" applyProtection="1">
      <alignment horizontal="center" vertical="center"/>
    </xf>
    <xf numFmtId="1" fontId="26" fillId="0" borderId="11" xfId="0" applyNumberFormat="1" applyFont="1" applyBorder="1" applyAlignment="1" applyProtection="1">
      <alignment horizontal="center" vertical="center"/>
    </xf>
    <xf numFmtId="1" fontId="39" fillId="0" borderId="11" xfId="0" applyNumberFormat="1" applyFont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/>
    </xf>
    <xf numFmtId="9" fontId="25" fillId="0" borderId="10" xfId="0" applyNumberFormat="1" applyFont="1" applyFill="1" applyBorder="1" applyAlignment="1" applyProtection="1">
      <alignment horizontal="left" vertical="center"/>
    </xf>
    <xf numFmtId="1" fontId="25" fillId="21" borderId="10" xfId="40" applyNumberFormat="1" applyFont="1" applyFill="1" applyBorder="1" applyAlignment="1" applyProtection="1">
      <alignment horizontal="center" vertical="center"/>
    </xf>
    <xf numFmtId="9" fontId="25" fillId="21" borderId="10" xfId="40" applyFont="1" applyFill="1" applyBorder="1" applyAlignment="1" applyProtection="1">
      <alignment horizontal="center" vertical="center"/>
    </xf>
    <xf numFmtId="1" fontId="25" fillId="21" borderId="10" xfId="0" applyNumberFormat="1" applyFont="1" applyFill="1" applyBorder="1" applyAlignment="1" applyProtection="1">
      <alignment horizontal="center" vertical="center"/>
    </xf>
    <xf numFmtId="1" fontId="38" fillId="21" borderId="10" xfId="0" applyNumberFormat="1" applyFont="1" applyFill="1" applyBorder="1" applyAlignment="1" applyProtection="1">
      <alignment horizontal="center" vertical="center"/>
    </xf>
    <xf numFmtId="0" fontId="25" fillId="21" borderId="1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vertical="center"/>
    </xf>
    <xf numFmtId="0" fontId="31" fillId="0" borderId="0" xfId="0" applyNumberFormat="1" applyFont="1" applyFill="1" applyBorder="1" applyProtection="1">
      <protection locked="0"/>
    </xf>
    <xf numFmtId="0" fontId="31" fillId="0" borderId="0" xfId="0" applyFont="1" applyProtection="1">
      <protection locked="0"/>
    </xf>
    <xf numFmtId="0" fontId="31" fillId="0" borderId="0" xfId="0" applyNumberFormat="1" applyFont="1" applyProtection="1">
      <protection locked="0"/>
    </xf>
    <xf numFmtId="14" fontId="31" fillId="0" borderId="0" xfId="0" applyNumberFormat="1" applyFont="1" applyProtection="1">
      <protection locked="0"/>
    </xf>
    <xf numFmtId="0" fontId="31" fillId="0" borderId="0" xfId="0" applyFont="1" applyFill="1" applyBorder="1" applyProtection="1">
      <protection locked="0"/>
    </xf>
    <xf numFmtId="0" fontId="24" fillId="0" borderId="10" xfId="0" applyFont="1" applyFill="1" applyBorder="1" applyAlignment="1" applyProtection="1">
      <alignment vertical="center"/>
    </xf>
    <xf numFmtId="0" fontId="24" fillId="0" borderId="11" xfId="0" applyFont="1" applyFill="1" applyBorder="1" applyAlignment="1" applyProtection="1">
      <alignment horizontal="center" vertical="center"/>
    </xf>
    <xf numFmtId="0" fontId="31" fillId="0" borderId="0" xfId="0" applyFont="1" applyFill="1" applyAlignment="1" applyProtection="1">
      <alignment wrapText="1"/>
    </xf>
    <xf numFmtId="0" fontId="31" fillId="0" borderId="0" xfId="0" applyFont="1" applyFill="1" applyAlignment="1" applyProtection="1">
      <alignment horizontal="right" vertical="center" wrapText="1"/>
    </xf>
    <xf numFmtId="0" fontId="31" fillId="0" borderId="0" xfId="0" applyFont="1" applyAlignment="1" applyProtection="1">
      <alignment wrapText="1"/>
    </xf>
    <xf numFmtId="0" fontId="36" fillId="0" borderId="17" xfId="0" applyFont="1" applyFill="1" applyBorder="1" applyAlignment="1" applyProtection="1">
      <alignment horizontal="left" vertical="center" wrapText="1"/>
    </xf>
    <xf numFmtId="0" fontId="32" fillId="21" borderId="13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horizontal="left" vertical="center" wrapText="1"/>
    </xf>
    <xf numFmtId="0" fontId="32" fillId="21" borderId="10" xfId="0" applyFont="1" applyFill="1" applyBorder="1" applyAlignment="1" applyProtection="1">
      <alignment vertical="center" wrapText="1"/>
    </xf>
    <xf numFmtId="0" fontId="31" fillId="0" borderId="0" xfId="0" applyFont="1" applyAlignment="1" applyProtection="1">
      <alignment wrapText="1"/>
      <protection locked="0"/>
    </xf>
    <xf numFmtId="0" fontId="28" fillId="0" borderId="15" xfId="0" applyNumberFormat="1" applyFont="1" applyFill="1" applyBorder="1" applyAlignment="1" applyProtection="1">
      <alignment horizontal="center" vertical="center"/>
    </xf>
    <xf numFmtId="0" fontId="28" fillId="0" borderId="12" xfId="0" applyNumberFormat="1" applyFont="1" applyFill="1" applyBorder="1" applyAlignment="1" applyProtection="1">
      <alignment horizontal="center" vertical="center"/>
    </xf>
    <xf numFmtId="0" fontId="28" fillId="0" borderId="16" xfId="0" applyNumberFormat="1" applyFont="1" applyFill="1" applyBorder="1" applyAlignment="1" applyProtection="1">
      <alignment horizontal="center" vertical="center"/>
    </xf>
    <xf numFmtId="166" fontId="31" fillId="0" borderId="15" xfId="0" applyNumberFormat="1" applyFont="1" applyFill="1" applyBorder="1" applyAlignment="1" applyProtection="1">
      <alignment horizontal="center" vertical="center"/>
    </xf>
    <xf numFmtId="166" fontId="31" fillId="0" borderId="12" xfId="0" applyNumberFormat="1" applyFont="1" applyFill="1" applyBorder="1" applyAlignment="1" applyProtection="1">
      <alignment horizontal="center" vertical="center"/>
    </xf>
    <xf numFmtId="166" fontId="31" fillId="0" borderId="16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left" vertical="center"/>
      <protection locked="0"/>
    </xf>
    <xf numFmtId="0" fontId="33" fillId="0" borderId="0" xfId="34" applyFont="1" applyBorder="1" applyAlignment="1" applyProtection="1">
      <alignment horizontal="left" vertical="center"/>
    </xf>
    <xf numFmtId="164" fontId="31" fillId="0" borderId="14" xfId="0" applyNumberFormat="1" applyFont="1" applyFill="1" applyBorder="1" applyAlignment="1" applyProtection="1">
      <alignment horizontal="center" vertical="center" shrinkToFit="1"/>
      <protection locked="0"/>
    </xf>
    <xf numFmtId="14" fontId="31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66675</xdr:colOff>
      <xdr:row>5</xdr:row>
      <xdr:rowOff>133350</xdr:rowOff>
    </xdr:from>
    <xdr:to>
      <xdr:col>32</xdr:col>
      <xdr:colOff>85725</xdr:colOff>
      <xdr:row>25</xdr:row>
      <xdr:rowOff>220300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P38"/>
  <sheetViews>
    <sheetView showGridLines="0" tabSelected="1" zoomScale="95" zoomScaleNormal="95" workbookViewId="0">
      <pane ySplit="7" topLeftCell="A39" activePane="bottomLeft" state="frozen"/>
      <selection pane="bottomLeft" sqref="A1:CP33"/>
    </sheetView>
  </sheetViews>
  <sheetFormatPr defaultColWidth="9.140625" defaultRowHeight="12.75" x14ac:dyDescent="0.2"/>
  <cols>
    <col min="1" max="1" width="6.85546875" style="34" customWidth="1"/>
    <col min="2" max="2" width="19" style="76" customWidth="1"/>
    <col min="3" max="3" width="7.7109375" style="14" hidden="1" customWidth="1"/>
    <col min="4" max="4" width="6.85546875" style="39" hidden="1" customWidth="1"/>
    <col min="5" max="6" width="12" style="38" customWidth="1"/>
    <col min="7" max="7" width="6" style="14" customWidth="1"/>
    <col min="8" max="8" width="6.7109375" style="14" customWidth="1"/>
    <col min="9" max="9" width="6.42578125" style="14" customWidth="1"/>
    <col min="10" max="10" width="1.85546875" style="14" customWidth="1"/>
    <col min="11" max="94" width="2.42578125" style="14" customWidth="1"/>
    <col min="95" max="16384" width="9.140625" style="30"/>
  </cols>
  <sheetData>
    <row r="1" spans="1:94" ht="30" customHeight="1" x14ac:dyDescent="0.2">
      <c r="A1" s="88" t="s">
        <v>22</v>
      </c>
      <c r="B1" s="88"/>
      <c r="C1" s="88"/>
      <c r="D1" s="88"/>
      <c r="E1" s="88"/>
      <c r="F1" s="88"/>
      <c r="G1" s="88"/>
      <c r="H1" s="88"/>
      <c r="I1" s="2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</row>
    <row r="2" spans="1:94" ht="18" customHeight="1" x14ac:dyDescent="0.2">
      <c r="A2" s="9" t="s">
        <v>23</v>
      </c>
      <c r="B2" s="10"/>
      <c r="C2" s="11"/>
      <c r="D2" s="12"/>
      <c r="E2" s="13"/>
      <c r="F2" s="13"/>
      <c r="H2" s="15"/>
    </row>
    <row r="3" spans="1:94" ht="15" x14ac:dyDescent="0.2">
      <c r="A3" s="9"/>
      <c r="B3" s="74"/>
      <c r="C3" s="31"/>
      <c r="D3" s="31"/>
      <c r="E3" s="32"/>
      <c r="F3" s="32"/>
      <c r="G3" s="31"/>
      <c r="H3" s="15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94" ht="17.25" customHeight="1" x14ac:dyDescent="0.2">
      <c r="B4" s="75" t="s">
        <v>10</v>
      </c>
      <c r="C4" s="91">
        <v>43610</v>
      </c>
      <c r="D4" s="91"/>
      <c r="E4" s="91"/>
      <c r="F4" s="36"/>
      <c r="G4" s="35" t="s">
        <v>9</v>
      </c>
      <c r="H4" s="37">
        <v>1</v>
      </c>
      <c r="I4" s="30"/>
      <c r="K4" s="82" t="str">
        <f>"Week "&amp;(K6-($C$4-WEEKDAY($C$4,1)+2))/7+1</f>
        <v>Week 1</v>
      </c>
      <c r="L4" s="83"/>
      <c r="M4" s="83"/>
      <c r="N4" s="83"/>
      <c r="O4" s="83"/>
      <c r="P4" s="83"/>
      <c r="Q4" s="84"/>
      <c r="R4" s="82" t="str">
        <f>"Week "&amp;(R6-($C$4-WEEKDAY($C$4,1)+2))/7+1</f>
        <v>Week 2</v>
      </c>
      <c r="S4" s="83"/>
      <c r="T4" s="83"/>
      <c r="U4" s="83"/>
      <c r="V4" s="83"/>
      <c r="W4" s="83"/>
      <c r="X4" s="84"/>
      <c r="Y4" s="82" t="str">
        <f>"Week "&amp;(Y6-($C$4-WEEKDAY($C$4,1)+2))/7+1</f>
        <v>Week 3</v>
      </c>
      <c r="Z4" s="83"/>
      <c r="AA4" s="83"/>
      <c r="AB4" s="83"/>
      <c r="AC4" s="83"/>
      <c r="AD4" s="83"/>
      <c r="AE4" s="84"/>
      <c r="AF4" s="82" t="str">
        <f>"Week "&amp;(AF6-($C$4-WEEKDAY($C$4,1)+2))/7+1</f>
        <v>Week 4</v>
      </c>
      <c r="AG4" s="83"/>
      <c r="AH4" s="83"/>
      <c r="AI4" s="83"/>
      <c r="AJ4" s="83"/>
      <c r="AK4" s="83"/>
      <c r="AL4" s="84"/>
      <c r="AM4" s="82" t="str">
        <f t="shared" ref="AM4" si="0">"Week "&amp;(AM6-($C$4-WEEKDAY($C$4,1)+2))/7+1</f>
        <v>Week 5</v>
      </c>
      <c r="AN4" s="83"/>
      <c r="AO4" s="83"/>
      <c r="AP4" s="83"/>
      <c r="AQ4" s="83"/>
      <c r="AR4" s="83"/>
      <c r="AS4" s="84"/>
      <c r="AT4" s="82" t="str">
        <f t="shared" ref="AT4" si="1">"Week "&amp;(AT6-($C$4-WEEKDAY($C$4,1)+2))/7+1</f>
        <v>Week 6</v>
      </c>
      <c r="AU4" s="83"/>
      <c r="AV4" s="83"/>
      <c r="AW4" s="83"/>
      <c r="AX4" s="83"/>
      <c r="AY4" s="83"/>
      <c r="AZ4" s="84"/>
      <c r="BA4" s="82" t="str">
        <f t="shared" ref="BA4" si="2">"Week "&amp;(BA6-($C$4-WEEKDAY($C$4,1)+2))/7+1</f>
        <v>Week 7</v>
      </c>
      <c r="BB4" s="83"/>
      <c r="BC4" s="83"/>
      <c r="BD4" s="83"/>
      <c r="BE4" s="83"/>
      <c r="BF4" s="83"/>
      <c r="BG4" s="84"/>
      <c r="BH4" s="82" t="str">
        <f t="shared" ref="BH4" si="3">"Week "&amp;(BH6-($C$4-WEEKDAY($C$4,1)+2))/7+1</f>
        <v>Week 8</v>
      </c>
      <c r="BI4" s="83"/>
      <c r="BJ4" s="83"/>
      <c r="BK4" s="83"/>
      <c r="BL4" s="83"/>
      <c r="BM4" s="83"/>
      <c r="BN4" s="84"/>
      <c r="BO4" s="82" t="str">
        <f>"Week "&amp;(BO6-($C$4-WEEKDAY($C$4,1)+2))/7+1</f>
        <v>Week 9</v>
      </c>
      <c r="BP4" s="83"/>
      <c r="BQ4" s="83"/>
      <c r="BR4" s="83"/>
      <c r="BS4" s="83"/>
      <c r="BT4" s="83"/>
      <c r="BU4" s="84"/>
      <c r="BV4" s="82" t="str">
        <f>"Week "&amp;(BV6-($C$4-WEEKDAY($C$4,1)+2))/7+1</f>
        <v>Week 10</v>
      </c>
      <c r="BW4" s="83"/>
      <c r="BX4" s="83"/>
      <c r="BY4" s="83"/>
      <c r="BZ4" s="83"/>
      <c r="CA4" s="83"/>
      <c r="CB4" s="84"/>
      <c r="CC4" s="82" t="str">
        <f>"Week "&amp;(CC6-($C$4-WEEKDAY($C$4,1)+2))/7+1</f>
        <v>Week 11</v>
      </c>
      <c r="CD4" s="83"/>
      <c r="CE4" s="83"/>
      <c r="CF4" s="83"/>
      <c r="CG4" s="83"/>
      <c r="CH4" s="83"/>
      <c r="CI4" s="84"/>
      <c r="CJ4" s="82" t="str">
        <f>"Week "&amp;(CJ6-($C$4-WEEKDAY($C$4,1)+2))/7+1</f>
        <v>Week 12</v>
      </c>
      <c r="CK4" s="83"/>
      <c r="CL4" s="83"/>
      <c r="CM4" s="83"/>
      <c r="CN4" s="83"/>
      <c r="CO4" s="83"/>
      <c r="CP4" s="84"/>
    </row>
    <row r="5" spans="1:94" ht="17.25" customHeight="1" x14ac:dyDescent="0.2">
      <c r="B5" s="75" t="s">
        <v>11</v>
      </c>
      <c r="C5" s="90" t="s">
        <v>21</v>
      </c>
      <c r="D5" s="90"/>
      <c r="E5" s="90"/>
      <c r="K5" s="85">
        <f>K6</f>
        <v>43605</v>
      </c>
      <c r="L5" s="86"/>
      <c r="M5" s="86"/>
      <c r="N5" s="86"/>
      <c r="O5" s="86"/>
      <c r="P5" s="86"/>
      <c r="Q5" s="87"/>
      <c r="R5" s="85">
        <f>R6</f>
        <v>43612</v>
      </c>
      <c r="S5" s="86"/>
      <c r="T5" s="86"/>
      <c r="U5" s="86"/>
      <c r="V5" s="86"/>
      <c r="W5" s="86"/>
      <c r="X5" s="87"/>
      <c r="Y5" s="85">
        <f>Y6</f>
        <v>43619</v>
      </c>
      <c r="Z5" s="86"/>
      <c r="AA5" s="86"/>
      <c r="AB5" s="86"/>
      <c r="AC5" s="86"/>
      <c r="AD5" s="86"/>
      <c r="AE5" s="87"/>
      <c r="AF5" s="85">
        <f>AF6</f>
        <v>43626</v>
      </c>
      <c r="AG5" s="86"/>
      <c r="AH5" s="86"/>
      <c r="AI5" s="86"/>
      <c r="AJ5" s="86"/>
      <c r="AK5" s="86"/>
      <c r="AL5" s="87"/>
      <c r="AM5" s="85">
        <f t="shared" ref="AM5" si="4">AM6</f>
        <v>43633</v>
      </c>
      <c r="AN5" s="86"/>
      <c r="AO5" s="86"/>
      <c r="AP5" s="86"/>
      <c r="AQ5" s="86"/>
      <c r="AR5" s="86"/>
      <c r="AS5" s="87"/>
      <c r="AT5" s="85">
        <f t="shared" ref="AT5" si="5">AT6</f>
        <v>43640</v>
      </c>
      <c r="AU5" s="86"/>
      <c r="AV5" s="86"/>
      <c r="AW5" s="86"/>
      <c r="AX5" s="86"/>
      <c r="AY5" s="86"/>
      <c r="AZ5" s="87"/>
      <c r="BA5" s="85">
        <f t="shared" ref="BA5" si="6">BA6</f>
        <v>43647</v>
      </c>
      <c r="BB5" s="86"/>
      <c r="BC5" s="86"/>
      <c r="BD5" s="86"/>
      <c r="BE5" s="86"/>
      <c r="BF5" s="86"/>
      <c r="BG5" s="87"/>
      <c r="BH5" s="85">
        <f t="shared" ref="BH5" si="7">BH6</f>
        <v>43654</v>
      </c>
      <c r="BI5" s="86"/>
      <c r="BJ5" s="86"/>
      <c r="BK5" s="86"/>
      <c r="BL5" s="86"/>
      <c r="BM5" s="86"/>
      <c r="BN5" s="87"/>
      <c r="BO5" s="85">
        <f>BO6</f>
        <v>43661</v>
      </c>
      <c r="BP5" s="86"/>
      <c r="BQ5" s="86"/>
      <c r="BR5" s="86"/>
      <c r="BS5" s="86"/>
      <c r="BT5" s="86"/>
      <c r="BU5" s="87"/>
      <c r="BV5" s="85">
        <f>BV6</f>
        <v>43668</v>
      </c>
      <c r="BW5" s="86"/>
      <c r="BX5" s="86"/>
      <c r="BY5" s="86"/>
      <c r="BZ5" s="86"/>
      <c r="CA5" s="86"/>
      <c r="CB5" s="87"/>
      <c r="CC5" s="85">
        <f>CC6</f>
        <v>43675</v>
      </c>
      <c r="CD5" s="86"/>
      <c r="CE5" s="86"/>
      <c r="CF5" s="86"/>
      <c r="CG5" s="86"/>
      <c r="CH5" s="86"/>
      <c r="CI5" s="87"/>
      <c r="CJ5" s="85">
        <f>CJ6</f>
        <v>43682</v>
      </c>
      <c r="CK5" s="86"/>
      <c r="CL5" s="86"/>
      <c r="CM5" s="86"/>
      <c r="CN5" s="86"/>
      <c r="CO5" s="86"/>
      <c r="CP5" s="87"/>
    </row>
    <row r="6" spans="1:94" x14ac:dyDescent="0.2">
      <c r="K6" s="40">
        <f>C4-WEEKDAY(C4,1)+2+7*(H4-1)</f>
        <v>43605</v>
      </c>
      <c r="L6" s="41">
        <f t="shared" ref="L6:BS6" si="8">K6+1</f>
        <v>43606</v>
      </c>
      <c r="M6" s="41">
        <f t="shared" si="8"/>
        <v>43607</v>
      </c>
      <c r="N6" s="41">
        <f t="shared" si="8"/>
        <v>43608</v>
      </c>
      <c r="O6" s="41">
        <f t="shared" si="8"/>
        <v>43609</v>
      </c>
      <c r="P6" s="41">
        <f t="shared" si="8"/>
        <v>43610</v>
      </c>
      <c r="Q6" s="42">
        <f t="shared" si="8"/>
        <v>43611</v>
      </c>
      <c r="R6" s="40">
        <f t="shared" si="8"/>
        <v>43612</v>
      </c>
      <c r="S6" s="41">
        <f t="shared" si="8"/>
        <v>43613</v>
      </c>
      <c r="T6" s="41">
        <f t="shared" si="8"/>
        <v>43614</v>
      </c>
      <c r="U6" s="41">
        <f t="shared" si="8"/>
        <v>43615</v>
      </c>
      <c r="V6" s="41">
        <f t="shared" si="8"/>
        <v>43616</v>
      </c>
      <c r="W6" s="41">
        <f t="shared" si="8"/>
        <v>43617</v>
      </c>
      <c r="X6" s="42">
        <f t="shared" si="8"/>
        <v>43618</v>
      </c>
      <c r="Y6" s="40">
        <f t="shared" si="8"/>
        <v>43619</v>
      </c>
      <c r="Z6" s="41">
        <f t="shared" si="8"/>
        <v>43620</v>
      </c>
      <c r="AA6" s="41">
        <f t="shared" si="8"/>
        <v>43621</v>
      </c>
      <c r="AB6" s="41">
        <f t="shared" si="8"/>
        <v>43622</v>
      </c>
      <c r="AC6" s="41">
        <f t="shared" si="8"/>
        <v>43623</v>
      </c>
      <c r="AD6" s="41">
        <f t="shared" si="8"/>
        <v>43624</v>
      </c>
      <c r="AE6" s="42">
        <f t="shared" si="8"/>
        <v>43625</v>
      </c>
      <c r="AF6" s="40">
        <f t="shared" si="8"/>
        <v>43626</v>
      </c>
      <c r="AG6" s="41">
        <f t="shared" si="8"/>
        <v>43627</v>
      </c>
      <c r="AH6" s="41">
        <f t="shared" si="8"/>
        <v>43628</v>
      </c>
      <c r="AI6" s="41">
        <f t="shared" si="8"/>
        <v>43629</v>
      </c>
      <c r="AJ6" s="41">
        <f t="shared" si="8"/>
        <v>43630</v>
      </c>
      <c r="AK6" s="41">
        <f t="shared" si="8"/>
        <v>43631</v>
      </c>
      <c r="AL6" s="42">
        <f t="shared" si="8"/>
        <v>43632</v>
      </c>
      <c r="AM6" s="40">
        <f t="shared" ref="AM6" si="9">AL6+1</f>
        <v>43633</v>
      </c>
      <c r="AN6" s="41">
        <f t="shared" ref="AN6" si="10">AM6+1</f>
        <v>43634</v>
      </c>
      <c r="AO6" s="41">
        <f t="shared" ref="AO6" si="11">AN6+1</f>
        <v>43635</v>
      </c>
      <c r="AP6" s="41">
        <f t="shared" ref="AP6" si="12">AO6+1</f>
        <v>43636</v>
      </c>
      <c r="AQ6" s="41">
        <f t="shared" ref="AQ6" si="13">AP6+1</f>
        <v>43637</v>
      </c>
      <c r="AR6" s="41">
        <f t="shared" ref="AR6" si="14">AQ6+1</f>
        <v>43638</v>
      </c>
      <c r="AS6" s="42">
        <f t="shared" ref="AS6" si="15">AR6+1</f>
        <v>43639</v>
      </c>
      <c r="AT6" s="40">
        <f t="shared" ref="AT6" si="16">AS6+1</f>
        <v>43640</v>
      </c>
      <c r="AU6" s="41">
        <f t="shared" ref="AU6" si="17">AT6+1</f>
        <v>43641</v>
      </c>
      <c r="AV6" s="41">
        <f t="shared" ref="AV6" si="18">AU6+1</f>
        <v>43642</v>
      </c>
      <c r="AW6" s="41">
        <f t="shared" ref="AW6" si="19">AV6+1</f>
        <v>43643</v>
      </c>
      <c r="AX6" s="41">
        <f t="shared" ref="AX6" si="20">AW6+1</f>
        <v>43644</v>
      </c>
      <c r="AY6" s="41">
        <f t="shared" ref="AY6" si="21">AX6+1</f>
        <v>43645</v>
      </c>
      <c r="AZ6" s="42">
        <f t="shared" ref="AZ6" si="22">AY6+1</f>
        <v>43646</v>
      </c>
      <c r="BA6" s="40">
        <f t="shared" ref="BA6" si="23">AZ6+1</f>
        <v>43647</v>
      </c>
      <c r="BB6" s="41">
        <f t="shared" ref="BB6" si="24">BA6+1</f>
        <v>43648</v>
      </c>
      <c r="BC6" s="41">
        <f t="shared" ref="BC6" si="25">BB6+1</f>
        <v>43649</v>
      </c>
      <c r="BD6" s="41">
        <f t="shared" ref="BD6" si="26">BC6+1</f>
        <v>43650</v>
      </c>
      <c r="BE6" s="41">
        <f t="shared" ref="BE6" si="27">BD6+1</f>
        <v>43651</v>
      </c>
      <c r="BF6" s="41">
        <f t="shared" ref="BF6" si="28">BE6+1</f>
        <v>43652</v>
      </c>
      <c r="BG6" s="42">
        <f t="shared" ref="BG6" si="29">BF6+1</f>
        <v>43653</v>
      </c>
      <c r="BH6" s="40">
        <f t="shared" ref="BH6" si="30">BG6+1</f>
        <v>43654</v>
      </c>
      <c r="BI6" s="41">
        <f t="shared" ref="BI6" si="31">BH6+1</f>
        <v>43655</v>
      </c>
      <c r="BJ6" s="41">
        <f t="shared" ref="BJ6" si="32">BI6+1</f>
        <v>43656</v>
      </c>
      <c r="BK6" s="41">
        <f t="shared" ref="BK6" si="33">BJ6+1</f>
        <v>43657</v>
      </c>
      <c r="BL6" s="41">
        <f t="shared" ref="BL6" si="34">BK6+1</f>
        <v>43658</v>
      </c>
      <c r="BM6" s="41">
        <f t="shared" ref="BM6" si="35">BL6+1</f>
        <v>43659</v>
      </c>
      <c r="BN6" s="42">
        <f t="shared" ref="BN6:BO6" si="36">BM6+1</f>
        <v>43660</v>
      </c>
      <c r="BO6" s="42">
        <f t="shared" si="36"/>
        <v>43661</v>
      </c>
      <c r="BP6" s="41">
        <f t="shared" si="8"/>
        <v>43662</v>
      </c>
      <c r="BQ6" s="41">
        <f t="shared" si="8"/>
        <v>43663</v>
      </c>
      <c r="BR6" s="41">
        <f t="shared" si="8"/>
        <v>43664</v>
      </c>
      <c r="BS6" s="41">
        <f t="shared" si="8"/>
        <v>43665</v>
      </c>
      <c r="BT6" s="41">
        <f t="shared" ref="BT6:CP6" si="37">BS6+1</f>
        <v>43666</v>
      </c>
      <c r="BU6" s="42">
        <f t="shared" si="37"/>
        <v>43667</v>
      </c>
      <c r="BV6" s="40">
        <f t="shared" si="37"/>
        <v>43668</v>
      </c>
      <c r="BW6" s="41">
        <f t="shared" si="37"/>
        <v>43669</v>
      </c>
      <c r="BX6" s="41">
        <f t="shared" si="37"/>
        <v>43670</v>
      </c>
      <c r="BY6" s="41">
        <f t="shared" si="37"/>
        <v>43671</v>
      </c>
      <c r="BZ6" s="41">
        <f t="shared" si="37"/>
        <v>43672</v>
      </c>
      <c r="CA6" s="41">
        <f t="shared" si="37"/>
        <v>43673</v>
      </c>
      <c r="CB6" s="42">
        <f t="shared" si="37"/>
        <v>43674</v>
      </c>
      <c r="CC6" s="40">
        <f t="shared" si="37"/>
        <v>43675</v>
      </c>
      <c r="CD6" s="41">
        <f t="shared" si="37"/>
        <v>43676</v>
      </c>
      <c r="CE6" s="41">
        <f t="shared" si="37"/>
        <v>43677</v>
      </c>
      <c r="CF6" s="41">
        <f t="shared" si="37"/>
        <v>43678</v>
      </c>
      <c r="CG6" s="41">
        <f t="shared" si="37"/>
        <v>43679</v>
      </c>
      <c r="CH6" s="41">
        <f t="shared" si="37"/>
        <v>43680</v>
      </c>
      <c r="CI6" s="42">
        <f t="shared" si="37"/>
        <v>43681</v>
      </c>
      <c r="CJ6" s="40">
        <f t="shared" si="37"/>
        <v>43682</v>
      </c>
      <c r="CK6" s="41">
        <f t="shared" si="37"/>
        <v>43683</v>
      </c>
      <c r="CL6" s="41">
        <f t="shared" si="37"/>
        <v>43684</v>
      </c>
      <c r="CM6" s="41">
        <f t="shared" si="37"/>
        <v>43685</v>
      </c>
      <c r="CN6" s="41">
        <f t="shared" si="37"/>
        <v>43686</v>
      </c>
      <c r="CO6" s="41">
        <f t="shared" si="37"/>
        <v>43687</v>
      </c>
      <c r="CP6" s="42">
        <f t="shared" si="37"/>
        <v>43688</v>
      </c>
    </row>
    <row r="7" spans="1:94" s="50" customFormat="1" ht="24.75" thickBot="1" x14ac:dyDescent="0.25">
      <c r="A7" s="43" t="s">
        <v>0</v>
      </c>
      <c r="B7" s="77" t="s">
        <v>1</v>
      </c>
      <c r="C7" s="44" t="s">
        <v>2</v>
      </c>
      <c r="D7" s="45" t="s">
        <v>8</v>
      </c>
      <c r="E7" s="46" t="s">
        <v>3</v>
      </c>
      <c r="F7" s="46" t="s">
        <v>4</v>
      </c>
      <c r="G7" s="44" t="s">
        <v>5</v>
      </c>
      <c r="H7" s="44" t="s">
        <v>6</v>
      </c>
      <c r="I7" s="44" t="s">
        <v>7</v>
      </c>
      <c r="J7" s="44"/>
      <c r="K7" s="47" t="str">
        <f t="shared" ref="K7:BR7" si="38">CHOOSE(WEEKDAY(K6,1),"S","M","T","W","T","F","S")</f>
        <v>M</v>
      </c>
      <c r="L7" s="48" t="str">
        <f t="shared" si="38"/>
        <v>T</v>
      </c>
      <c r="M7" s="48" t="str">
        <f t="shared" si="38"/>
        <v>W</v>
      </c>
      <c r="N7" s="48" t="str">
        <f t="shared" si="38"/>
        <v>T</v>
      </c>
      <c r="O7" s="48" t="str">
        <f t="shared" si="38"/>
        <v>F</v>
      </c>
      <c r="P7" s="48" t="str">
        <f t="shared" si="38"/>
        <v>S</v>
      </c>
      <c r="Q7" s="49" t="str">
        <f t="shared" si="38"/>
        <v>S</v>
      </c>
      <c r="R7" s="47" t="str">
        <f t="shared" si="38"/>
        <v>M</v>
      </c>
      <c r="S7" s="48" t="str">
        <f t="shared" si="38"/>
        <v>T</v>
      </c>
      <c r="T7" s="48" t="str">
        <f t="shared" si="38"/>
        <v>W</v>
      </c>
      <c r="U7" s="48" t="str">
        <f t="shared" si="38"/>
        <v>T</v>
      </c>
      <c r="V7" s="48" t="str">
        <f t="shared" si="38"/>
        <v>F</v>
      </c>
      <c r="W7" s="48" t="str">
        <f t="shared" si="38"/>
        <v>S</v>
      </c>
      <c r="X7" s="49" t="str">
        <f t="shared" si="38"/>
        <v>S</v>
      </c>
      <c r="Y7" s="47" t="str">
        <f t="shared" si="38"/>
        <v>M</v>
      </c>
      <c r="Z7" s="48" t="str">
        <f t="shared" si="38"/>
        <v>T</v>
      </c>
      <c r="AA7" s="48" t="str">
        <f t="shared" si="38"/>
        <v>W</v>
      </c>
      <c r="AB7" s="48" t="str">
        <f t="shared" si="38"/>
        <v>T</v>
      </c>
      <c r="AC7" s="48" t="str">
        <f t="shared" si="38"/>
        <v>F</v>
      </c>
      <c r="AD7" s="48" t="str">
        <f t="shared" si="38"/>
        <v>S</v>
      </c>
      <c r="AE7" s="49" t="str">
        <f t="shared" si="38"/>
        <v>S</v>
      </c>
      <c r="AF7" s="47" t="str">
        <f t="shared" si="38"/>
        <v>M</v>
      </c>
      <c r="AG7" s="48" t="str">
        <f t="shared" si="38"/>
        <v>T</v>
      </c>
      <c r="AH7" s="48" t="str">
        <f t="shared" si="38"/>
        <v>W</v>
      </c>
      <c r="AI7" s="48" t="str">
        <f t="shared" si="38"/>
        <v>T</v>
      </c>
      <c r="AJ7" s="48" t="str">
        <f t="shared" si="38"/>
        <v>F</v>
      </c>
      <c r="AK7" s="48" t="str">
        <f t="shared" si="38"/>
        <v>S</v>
      </c>
      <c r="AL7" s="49" t="str">
        <f t="shared" si="38"/>
        <v>S</v>
      </c>
      <c r="AM7" s="47" t="str">
        <f t="shared" ref="AM7:BN7" si="39">CHOOSE(WEEKDAY(AM6,1),"S","M","T","W","T","F","S")</f>
        <v>M</v>
      </c>
      <c r="AN7" s="48" t="str">
        <f t="shared" si="39"/>
        <v>T</v>
      </c>
      <c r="AO7" s="48" t="str">
        <f t="shared" si="39"/>
        <v>W</v>
      </c>
      <c r="AP7" s="48" t="str">
        <f t="shared" si="39"/>
        <v>T</v>
      </c>
      <c r="AQ7" s="48" t="str">
        <f t="shared" si="39"/>
        <v>F</v>
      </c>
      <c r="AR7" s="48" t="str">
        <f t="shared" si="39"/>
        <v>S</v>
      </c>
      <c r="AS7" s="49" t="str">
        <f t="shared" si="39"/>
        <v>S</v>
      </c>
      <c r="AT7" s="47" t="str">
        <f t="shared" si="39"/>
        <v>M</v>
      </c>
      <c r="AU7" s="48" t="str">
        <f t="shared" si="39"/>
        <v>T</v>
      </c>
      <c r="AV7" s="48" t="str">
        <f t="shared" si="39"/>
        <v>W</v>
      </c>
      <c r="AW7" s="48" t="str">
        <f t="shared" si="39"/>
        <v>T</v>
      </c>
      <c r="AX7" s="48" t="str">
        <f t="shared" si="39"/>
        <v>F</v>
      </c>
      <c r="AY7" s="48" t="str">
        <f t="shared" si="39"/>
        <v>S</v>
      </c>
      <c r="AZ7" s="49" t="str">
        <f t="shared" si="39"/>
        <v>S</v>
      </c>
      <c r="BA7" s="47" t="str">
        <f t="shared" si="39"/>
        <v>M</v>
      </c>
      <c r="BB7" s="48" t="str">
        <f t="shared" si="39"/>
        <v>T</v>
      </c>
      <c r="BC7" s="48" t="str">
        <f t="shared" si="39"/>
        <v>W</v>
      </c>
      <c r="BD7" s="48" t="str">
        <f t="shared" si="39"/>
        <v>T</v>
      </c>
      <c r="BE7" s="48" t="str">
        <f t="shared" si="39"/>
        <v>F</v>
      </c>
      <c r="BF7" s="48" t="str">
        <f t="shared" si="39"/>
        <v>S</v>
      </c>
      <c r="BG7" s="49" t="str">
        <f t="shared" si="39"/>
        <v>S</v>
      </c>
      <c r="BH7" s="47" t="str">
        <f t="shared" si="39"/>
        <v>M</v>
      </c>
      <c r="BI7" s="48" t="str">
        <f t="shared" si="39"/>
        <v>T</v>
      </c>
      <c r="BJ7" s="48" t="str">
        <f t="shared" si="39"/>
        <v>W</v>
      </c>
      <c r="BK7" s="48" t="str">
        <f t="shared" si="39"/>
        <v>T</v>
      </c>
      <c r="BL7" s="48" t="str">
        <f t="shared" si="39"/>
        <v>F</v>
      </c>
      <c r="BM7" s="48" t="str">
        <f t="shared" si="39"/>
        <v>S</v>
      </c>
      <c r="BN7" s="49" t="str">
        <f t="shared" si="39"/>
        <v>S</v>
      </c>
      <c r="BO7" s="47" t="str">
        <f t="shared" si="38"/>
        <v>M</v>
      </c>
      <c r="BP7" s="48" t="str">
        <f t="shared" si="38"/>
        <v>T</v>
      </c>
      <c r="BQ7" s="48" t="str">
        <f t="shared" si="38"/>
        <v>W</v>
      </c>
      <c r="BR7" s="48" t="str">
        <f t="shared" si="38"/>
        <v>T</v>
      </c>
      <c r="BS7" s="48" t="str">
        <f t="shared" ref="BS7:CP7" si="40">CHOOSE(WEEKDAY(BS6,1),"S","M","T","W","T","F","S")</f>
        <v>F</v>
      </c>
      <c r="BT7" s="48" t="str">
        <f t="shared" si="40"/>
        <v>S</v>
      </c>
      <c r="BU7" s="49" t="str">
        <f t="shared" si="40"/>
        <v>S</v>
      </c>
      <c r="BV7" s="47" t="str">
        <f t="shared" si="40"/>
        <v>M</v>
      </c>
      <c r="BW7" s="48" t="str">
        <f t="shared" si="40"/>
        <v>T</v>
      </c>
      <c r="BX7" s="48" t="str">
        <f t="shared" si="40"/>
        <v>W</v>
      </c>
      <c r="BY7" s="48" t="str">
        <f t="shared" si="40"/>
        <v>T</v>
      </c>
      <c r="BZ7" s="48" t="str">
        <f t="shared" si="40"/>
        <v>F</v>
      </c>
      <c r="CA7" s="48" t="str">
        <f t="shared" si="40"/>
        <v>S</v>
      </c>
      <c r="CB7" s="49" t="str">
        <f t="shared" si="40"/>
        <v>S</v>
      </c>
      <c r="CC7" s="47" t="str">
        <f t="shared" si="40"/>
        <v>M</v>
      </c>
      <c r="CD7" s="48" t="str">
        <f t="shared" si="40"/>
        <v>T</v>
      </c>
      <c r="CE7" s="48" t="str">
        <f t="shared" si="40"/>
        <v>W</v>
      </c>
      <c r="CF7" s="48" t="str">
        <f t="shared" si="40"/>
        <v>T</v>
      </c>
      <c r="CG7" s="48" t="str">
        <f t="shared" si="40"/>
        <v>F</v>
      </c>
      <c r="CH7" s="48" t="str">
        <f t="shared" si="40"/>
        <v>S</v>
      </c>
      <c r="CI7" s="49" t="str">
        <f t="shared" si="40"/>
        <v>S</v>
      </c>
      <c r="CJ7" s="47" t="str">
        <f t="shared" si="40"/>
        <v>M</v>
      </c>
      <c r="CK7" s="48" t="str">
        <f t="shared" si="40"/>
        <v>T</v>
      </c>
      <c r="CL7" s="48" t="str">
        <f t="shared" si="40"/>
        <v>W</v>
      </c>
      <c r="CM7" s="48" t="str">
        <f t="shared" si="40"/>
        <v>T</v>
      </c>
      <c r="CN7" s="48" t="str">
        <f t="shared" si="40"/>
        <v>F</v>
      </c>
      <c r="CO7" s="48" t="str">
        <f t="shared" si="40"/>
        <v>S</v>
      </c>
      <c r="CP7" s="49" t="str">
        <f t="shared" si="40"/>
        <v>S</v>
      </c>
    </row>
    <row r="8" spans="1:94" s="25" customFormat="1" ht="18.75" hidden="1" x14ac:dyDescent="0.2">
      <c r="A8" s="16" t="str">
        <f>IF(ISERROR(VALUE(SUBSTITUTE(prevWBS,".",""))),"1",IF(ISERROR(FIND("`",SUBSTITUTE(prevWBS,".","`",1))),TEXT(VALUE(prevWBS)+1,"#"),TEXT(VALUE(LEFT(prevWBS,FIND("`",SUBSTITUTE(prevWBS,".","`",1))-1))+1,"#")))</f>
        <v>1</v>
      </c>
      <c r="B8" s="78" t="s">
        <v>29</v>
      </c>
      <c r="C8" s="17"/>
      <c r="D8" s="18"/>
      <c r="E8" s="19"/>
      <c r="F8" s="20" t="str">
        <f t="shared" ref="F8:F16" si="41">IF(ISBLANK(E8)," - ",IF(G8=0,E8,E8+G8-1))</f>
        <v xml:space="preserve"> - </v>
      </c>
      <c r="G8" s="51"/>
      <c r="H8" s="52"/>
      <c r="I8" s="53" t="str">
        <f t="shared" ref="I8:I33" si="42">IF(OR(F8=0,E8=0)," - ",NETWORKDAYS(E8,F8))</f>
        <v xml:space="preserve"> - </v>
      </c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</row>
    <row r="9" spans="1:94" s="8" customFormat="1" ht="18.75" hidden="1" x14ac:dyDescent="0.2">
      <c r="A9" s="21" t="str">
        <f t="shared" ref="A9:A16" si="43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3" t="s">
        <v>18</v>
      </c>
      <c r="D9" s="7"/>
      <c r="E9" s="5">
        <v>43610</v>
      </c>
      <c r="F9" s="28">
        <f t="shared" si="41"/>
        <v>43611</v>
      </c>
      <c r="G9" s="4">
        <v>2</v>
      </c>
      <c r="H9" s="56">
        <v>1</v>
      </c>
      <c r="I9" s="57">
        <f t="shared" si="42"/>
        <v>0</v>
      </c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</row>
    <row r="10" spans="1:94" s="8" customFormat="1" ht="24" hidden="1" x14ac:dyDescent="0.2">
      <c r="A10" s="21" t="str">
        <f t="shared" si="43"/>
        <v>1.2</v>
      </c>
      <c r="B10" s="3" t="s">
        <v>17</v>
      </c>
      <c r="D10" s="7"/>
      <c r="E10" s="5">
        <v>43612</v>
      </c>
      <c r="F10" s="28">
        <f t="shared" si="41"/>
        <v>43619</v>
      </c>
      <c r="G10" s="4">
        <v>8</v>
      </c>
      <c r="H10" s="56">
        <v>1</v>
      </c>
      <c r="I10" s="57">
        <f t="shared" si="42"/>
        <v>6</v>
      </c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</row>
    <row r="11" spans="1:94" s="8" customFormat="1" ht="24" hidden="1" x14ac:dyDescent="0.2">
      <c r="A11" s="21" t="str">
        <f t="shared" si="43"/>
        <v>1.3</v>
      </c>
      <c r="B11" s="3" t="s">
        <v>16</v>
      </c>
      <c r="D11" s="7"/>
      <c r="E11" s="5">
        <v>43612</v>
      </c>
      <c r="F11" s="28">
        <f t="shared" si="41"/>
        <v>43619</v>
      </c>
      <c r="G11" s="4">
        <v>8</v>
      </c>
      <c r="H11" s="56">
        <v>1</v>
      </c>
      <c r="I11" s="57">
        <f t="shared" si="42"/>
        <v>6</v>
      </c>
      <c r="J11" s="58"/>
      <c r="K11" s="59"/>
      <c r="L11" s="59"/>
      <c r="M11" s="60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</row>
    <row r="12" spans="1:94" s="8" customFormat="1" ht="24" hidden="1" x14ac:dyDescent="0.2">
      <c r="A12" s="21" t="str">
        <f t="shared" si="43"/>
        <v>1.4</v>
      </c>
      <c r="B12" s="2" t="s">
        <v>15</v>
      </c>
      <c r="D12" s="7"/>
      <c r="E12" s="6">
        <v>43612</v>
      </c>
      <c r="F12" s="22">
        <f t="shared" si="41"/>
        <v>43630</v>
      </c>
      <c r="G12" s="4">
        <v>19</v>
      </c>
      <c r="H12" s="56">
        <v>1</v>
      </c>
      <c r="I12" s="57">
        <f t="shared" si="42"/>
        <v>15</v>
      </c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</row>
    <row r="13" spans="1:94" s="8" customFormat="1" ht="24" hidden="1" x14ac:dyDescent="0.2">
      <c r="A1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1" t="s">
        <v>14</v>
      </c>
      <c r="D13" s="7"/>
      <c r="E13" s="5">
        <v>43631</v>
      </c>
      <c r="F13" s="28">
        <f t="shared" si="41"/>
        <v>43631</v>
      </c>
      <c r="G13" s="4">
        <v>1</v>
      </c>
      <c r="H13" s="56">
        <v>1</v>
      </c>
      <c r="I13" s="57">
        <f t="shared" si="42"/>
        <v>0</v>
      </c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</row>
    <row r="14" spans="1:94" s="8" customFormat="1" ht="24" hidden="1" x14ac:dyDescent="0.2">
      <c r="A1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79" t="s">
        <v>13</v>
      </c>
      <c r="D14" s="7"/>
      <c r="E14" s="6">
        <v>43632</v>
      </c>
      <c r="F14" s="22">
        <f t="shared" si="41"/>
        <v>43658</v>
      </c>
      <c r="G14" s="4">
        <v>27</v>
      </c>
      <c r="H14" s="56">
        <v>0.35</v>
      </c>
      <c r="I14" s="57">
        <f t="shared" si="42"/>
        <v>20</v>
      </c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</row>
    <row r="15" spans="1:94" s="8" customFormat="1" ht="36" hidden="1" x14ac:dyDescent="0.2">
      <c r="A15" s="21" t="str">
        <f t="shared" si="43"/>
        <v>1.5</v>
      </c>
      <c r="B15" s="1" t="s">
        <v>12</v>
      </c>
      <c r="D15" s="7"/>
      <c r="E15" s="5">
        <v>43659</v>
      </c>
      <c r="F15" s="28">
        <f t="shared" si="41"/>
        <v>43659</v>
      </c>
      <c r="G15" s="4">
        <v>1</v>
      </c>
      <c r="H15" s="56">
        <v>0</v>
      </c>
      <c r="I15" s="57">
        <f t="shared" si="42"/>
        <v>0</v>
      </c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</row>
    <row r="16" spans="1:94" s="8" customFormat="1" ht="24" hidden="1" x14ac:dyDescent="0.2">
      <c r="A16" s="21" t="str">
        <f t="shared" si="43"/>
        <v>1.6</v>
      </c>
      <c r="B16" s="2" t="s">
        <v>41</v>
      </c>
      <c r="D16" s="7"/>
      <c r="E16" s="6">
        <v>43638</v>
      </c>
      <c r="F16" s="22">
        <f t="shared" si="41"/>
        <v>43644</v>
      </c>
      <c r="G16" s="4">
        <v>7</v>
      </c>
      <c r="H16" s="56">
        <v>1</v>
      </c>
      <c r="I16" s="57">
        <f t="shared" si="42"/>
        <v>5</v>
      </c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</row>
    <row r="17" spans="1:94" s="8" customFormat="1" ht="18.75" hidden="1" x14ac:dyDescent="0.2">
      <c r="A17" s="23" t="s">
        <v>20</v>
      </c>
      <c r="B17" s="79" t="s">
        <v>19</v>
      </c>
      <c r="D17" s="7"/>
      <c r="E17" s="6">
        <v>43638</v>
      </c>
      <c r="F17" s="22">
        <f t="shared" ref="F17:F33" si="44">IF(ISBLANK(E17)," - ",IF(G17=0,E17,E17+G17-1))</f>
        <v>43644</v>
      </c>
      <c r="G17" s="4">
        <v>7</v>
      </c>
      <c r="H17" s="56">
        <v>1</v>
      </c>
      <c r="I17" s="57">
        <f t="shared" si="42"/>
        <v>5</v>
      </c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</row>
    <row r="18" spans="1:94" s="25" customFormat="1" ht="18.75" hidden="1" x14ac:dyDescent="0.2">
      <c r="A18" s="24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80" t="s">
        <v>30</v>
      </c>
      <c r="D18" s="26"/>
      <c r="E18" s="27"/>
      <c r="F18" s="27" t="str">
        <f t="shared" si="44"/>
        <v xml:space="preserve"> - </v>
      </c>
      <c r="G18" s="61"/>
      <c r="H18" s="62"/>
      <c r="I18" s="63" t="str">
        <f t="shared" si="42"/>
        <v xml:space="preserve"> - </v>
      </c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</row>
    <row r="19" spans="1:94" s="8" customFormat="1" ht="24" hidden="1" x14ac:dyDescent="0.2">
      <c r="A1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3" t="s">
        <v>24</v>
      </c>
      <c r="C19" s="72"/>
      <c r="D19" s="73"/>
      <c r="E19" s="5">
        <v>43645</v>
      </c>
      <c r="F19" s="28">
        <f t="shared" si="44"/>
        <v>43645</v>
      </c>
      <c r="G19" s="4">
        <v>1</v>
      </c>
      <c r="H19" s="56">
        <v>1</v>
      </c>
      <c r="I19" s="57">
        <f t="shared" si="42"/>
        <v>0</v>
      </c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</row>
    <row r="20" spans="1:94" s="8" customFormat="1" ht="18.75" hidden="1" x14ac:dyDescent="0.2">
      <c r="A2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2" t="s">
        <v>42</v>
      </c>
      <c r="D20" s="7"/>
      <c r="E20" s="6">
        <v>43644</v>
      </c>
      <c r="F20" s="22">
        <f t="shared" si="44"/>
        <v>43657</v>
      </c>
      <c r="G20" s="4">
        <v>14</v>
      </c>
      <c r="H20" s="56">
        <v>0.4</v>
      </c>
      <c r="I20" s="57">
        <f t="shared" si="42"/>
        <v>10</v>
      </c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</row>
    <row r="21" spans="1:94" s="8" customFormat="1" ht="24" hidden="1" x14ac:dyDescent="0.2">
      <c r="A21" s="23" t="s">
        <v>26</v>
      </c>
      <c r="B21" s="79" t="s">
        <v>25</v>
      </c>
      <c r="D21" s="7"/>
      <c r="E21" s="6">
        <v>43644</v>
      </c>
      <c r="F21" s="22">
        <f t="shared" si="44"/>
        <v>43650</v>
      </c>
      <c r="G21" s="4">
        <v>7</v>
      </c>
      <c r="H21" s="56">
        <v>0.3</v>
      </c>
      <c r="I21" s="57">
        <f t="shared" si="42"/>
        <v>5</v>
      </c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</row>
    <row r="22" spans="1:94" s="8" customFormat="1" ht="24" hidden="1" x14ac:dyDescent="0.2">
      <c r="A22" s="23" t="s">
        <v>27</v>
      </c>
      <c r="B22" s="79" t="s">
        <v>43</v>
      </c>
      <c r="D22" s="7"/>
      <c r="E22" s="6">
        <v>43649</v>
      </c>
      <c r="F22" s="22">
        <f t="shared" si="44"/>
        <v>43656</v>
      </c>
      <c r="G22" s="4">
        <v>8</v>
      </c>
      <c r="H22" s="56">
        <v>1</v>
      </c>
      <c r="I22" s="57">
        <f t="shared" si="42"/>
        <v>6</v>
      </c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</row>
    <row r="23" spans="1:94" s="8" customFormat="1" ht="18.75" hidden="1" x14ac:dyDescent="0.2">
      <c r="A2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3" s="3" t="s">
        <v>28</v>
      </c>
      <c r="C23" s="72"/>
      <c r="D23" s="73"/>
      <c r="E23" s="5">
        <v>43657</v>
      </c>
      <c r="F23" s="28">
        <f t="shared" si="44"/>
        <v>43657</v>
      </c>
      <c r="G23" s="4">
        <v>1</v>
      </c>
      <c r="H23" s="56">
        <v>0</v>
      </c>
      <c r="I23" s="57">
        <f t="shared" si="42"/>
        <v>1</v>
      </c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</row>
    <row r="24" spans="1:94" s="25" customFormat="1" ht="18.75" x14ac:dyDescent="0.2">
      <c r="A24" s="24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80" t="s">
        <v>31</v>
      </c>
      <c r="D24" s="26"/>
      <c r="E24" s="27"/>
      <c r="F24" s="27" t="str">
        <f t="shared" si="44"/>
        <v xml:space="preserve"> - </v>
      </c>
      <c r="G24" s="61"/>
      <c r="H24" s="62"/>
      <c r="I24" s="63" t="str">
        <f t="shared" si="42"/>
        <v xml:space="preserve"> - </v>
      </c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</row>
    <row r="25" spans="1:94" s="8" customFormat="1" ht="24" x14ac:dyDescent="0.2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2" t="s">
        <v>32</v>
      </c>
      <c r="D25" s="7"/>
      <c r="E25" s="6">
        <v>43658</v>
      </c>
      <c r="F25" s="22">
        <f t="shared" si="44"/>
        <v>43663</v>
      </c>
      <c r="G25" s="4">
        <v>6</v>
      </c>
      <c r="H25" s="56">
        <v>0</v>
      </c>
      <c r="I25" s="57">
        <f t="shared" si="42"/>
        <v>4</v>
      </c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</row>
    <row r="26" spans="1:94" s="8" customFormat="1" ht="72" x14ac:dyDescent="0.2">
      <c r="A2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6" s="2" t="s">
        <v>33</v>
      </c>
      <c r="D26" s="7"/>
      <c r="E26" s="6">
        <v>43663</v>
      </c>
      <c r="F26" s="22">
        <f t="shared" si="44"/>
        <v>43672</v>
      </c>
      <c r="G26" s="4">
        <v>10</v>
      </c>
      <c r="H26" s="56">
        <v>0</v>
      </c>
      <c r="I26" s="57">
        <f t="shared" si="42"/>
        <v>8</v>
      </c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</row>
    <row r="27" spans="1:94" s="8" customFormat="1" ht="18.75" x14ac:dyDescent="0.2">
      <c r="A2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7" s="3" t="s">
        <v>34</v>
      </c>
      <c r="C27" s="72"/>
      <c r="D27" s="73"/>
      <c r="E27" s="5">
        <v>43668</v>
      </c>
      <c r="F27" s="28">
        <f t="shared" si="44"/>
        <v>43668</v>
      </c>
      <c r="G27" s="4">
        <v>1</v>
      </c>
      <c r="H27" s="56">
        <v>0</v>
      </c>
      <c r="I27" s="57">
        <f t="shared" si="42"/>
        <v>1</v>
      </c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</row>
    <row r="28" spans="1:94" s="8" customFormat="1" ht="36" x14ac:dyDescent="0.2">
      <c r="A28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8" s="2" t="s">
        <v>36</v>
      </c>
      <c r="D28" s="7"/>
      <c r="E28" s="6">
        <v>43669</v>
      </c>
      <c r="F28" s="22">
        <f t="shared" si="44"/>
        <v>43675</v>
      </c>
      <c r="G28" s="4">
        <v>7</v>
      </c>
      <c r="H28" s="56">
        <v>0</v>
      </c>
      <c r="I28" s="57">
        <f t="shared" si="42"/>
        <v>5</v>
      </c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</row>
    <row r="29" spans="1:94" s="8" customFormat="1" ht="18.75" x14ac:dyDescent="0.2">
      <c r="A2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2" t="s">
        <v>35</v>
      </c>
      <c r="D29" s="7"/>
      <c r="E29" s="6">
        <v>43675</v>
      </c>
      <c r="F29" s="22">
        <f t="shared" si="44"/>
        <v>43679</v>
      </c>
      <c r="G29" s="4">
        <v>5</v>
      </c>
      <c r="H29" s="56">
        <v>0</v>
      </c>
      <c r="I29" s="57">
        <f t="shared" si="42"/>
        <v>5</v>
      </c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</row>
    <row r="30" spans="1:94" s="25" customFormat="1" ht="18.75" x14ac:dyDescent="0.2">
      <c r="A30" s="24" t="str">
        <f>IF(ISERROR(VALUE(SUBSTITUTE(prevWBS,".",""))),"1",IF(ISERROR(FIND("`",SUBSTITUTE(prevWBS,".","`",1))),TEXT(VALUE(prevWBS)+1,"#"),TEXT(VALUE(LEFT(prevWBS,FIND("`",SUBSTITUTE(prevWBS,".","`",1))-1))+1,"#")))</f>
        <v>4</v>
      </c>
      <c r="B30" s="80" t="s">
        <v>40</v>
      </c>
      <c r="D30" s="26"/>
      <c r="E30" s="27"/>
      <c r="F30" s="27" t="str">
        <f t="shared" si="44"/>
        <v xml:space="preserve"> - </v>
      </c>
      <c r="G30" s="61"/>
      <c r="H30" s="62"/>
      <c r="I30" s="63" t="str">
        <f t="shared" si="42"/>
        <v xml:space="preserve"> - </v>
      </c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</row>
    <row r="31" spans="1:94" s="8" customFormat="1" ht="36" x14ac:dyDescent="0.2">
      <c r="A3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1" s="2" t="s">
        <v>37</v>
      </c>
      <c r="D31" s="7"/>
      <c r="E31" s="6">
        <v>43676</v>
      </c>
      <c r="F31" s="22">
        <f t="shared" si="44"/>
        <v>43677</v>
      </c>
      <c r="G31" s="4">
        <v>2</v>
      </c>
      <c r="H31" s="56">
        <v>0</v>
      </c>
      <c r="I31" s="57">
        <f t="shared" si="42"/>
        <v>2</v>
      </c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</row>
    <row r="32" spans="1:94" s="8" customFormat="1" ht="24" x14ac:dyDescent="0.2">
      <c r="A3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2" s="3" t="s">
        <v>38</v>
      </c>
      <c r="D32" s="7"/>
      <c r="E32" s="5">
        <v>43681</v>
      </c>
      <c r="F32" s="28">
        <f t="shared" si="44"/>
        <v>43681</v>
      </c>
      <c r="G32" s="4">
        <v>1</v>
      </c>
      <c r="H32" s="56">
        <v>0</v>
      </c>
      <c r="I32" s="57">
        <f t="shared" si="42"/>
        <v>0</v>
      </c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</row>
    <row r="33" spans="1:94" s="8" customFormat="1" ht="36" x14ac:dyDescent="0.2">
      <c r="A3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3" s="3" t="s">
        <v>39</v>
      </c>
      <c r="D33" s="7"/>
      <c r="E33" s="5">
        <v>43681</v>
      </c>
      <c r="F33" s="28">
        <f t="shared" si="44"/>
        <v>43682</v>
      </c>
      <c r="G33" s="4">
        <v>2</v>
      </c>
      <c r="H33" s="56">
        <v>0</v>
      </c>
      <c r="I33" s="57">
        <f t="shared" si="42"/>
        <v>1</v>
      </c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</row>
    <row r="34" spans="1:94" s="8" customFormat="1" ht="12" x14ac:dyDescent="0.2">
      <c r="A34" s="21"/>
      <c r="B34" s="2"/>
      <c r="C34" s="2"/>
      <c r="D34" s="2"/>
      <c r="E34" s="2"/>
      <c r="F34" s="2"/>
      <c r="G34" s="2"/>
      <c r="H34" s="2"/>
      <c r="I34" s="2"/>
      <c r="J34" s="2"/>
      <c r="K34" s="2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</row>
    <row r="35" spans="1:94" s="8" customFormat="1" ht="12" x14ac:dyDescent="0.2">
      <c r="A35" s="21"/>
      <c r="B35" s="2"/>
      <c r="C35" s="2"/>
      <c r="D35" s="2"/>
      <c r="E35" s="2"/>
      <c r="F35" s="2"/>
      <c r="G35" s="2"/>
      <c r="H35" s="2"/>
      <c r="I35" s="2"/>
      <c r="J35" s="2"/>
      <c r="K35" s="2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</row>
    <row r="36" spans="1:94" s="66" customFormat="1" ht="12" x14ac:dyDescent="0.2">
      <c r="A36" s="21"/>
      <c r="B36" s="2"/>
      <c r="C36" s="2"/>
      <c r="D36" s="2"/>
      <c r="E36" s="2"/>
      <c r="F36" s="2"/>
      <c r="G36" s="2"/>
      <c r="H36" s="2"/>
      <c r="I36" s="2"/>
      <c r="J36" s="2"/>
      <c r="K36" s="2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</row>
    <row r="37" spans="1:94" s="66" customFormat="1" ht="12" x14ac:dyDescent="0.2">
      <c r="A37" s="21"/>
      <c r="B37" s="2"/>
      <c r="C37" s="2"/>
      <c r="D37" s="2"/>
      <c r="E37" s="2"/>
      <c r="F37" s="2"/>
      <c r="G37" s="2"/>
      <c r="H37" s="2"/>
      <c r="I37" s="2"/>
      <c r="J37" s="2"/>
      <c r="K37" s="2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</row>
    <row r="38" spans="1:94" s="71" customFormat="1" x14ac:dyDescent="0.2">
      <c r="A38" s="67"/>
      <c r="B38" s="81"/>
      <c r="C38" s="68"/>
      <c r="D38" s="69"/>
      <c r="E38" s="70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</row>
  </sheetData>
  <sheetProtection formatCells="0" formatColumns="0" formatRows="0" insertRows="0" deleteRows="0"/>
  <mergeCells count="28">
    <mergeCell ref="AF4:AL4"/>
    <mergeCell ref="AF5:AL5"/>
    <mergeCell ref="AM4:AS4"/>
    <mergeCell ref="AT4:AZ4"/>
    <mergeCell ref="A1:H1"/>
    <mergeCell ref="K1:AE1"/>
    <mergeCell ref="C5:E5"/>
    <mergeCell ref="R4:X4"/>
    <mergeCell ref="K4:Q4"/>
    <mergeCell ref="C4:E4"/>
    <mergeCell ref="R5:X5"/>
    <mergeCell ref="K5:Q5"/>
    <mergeCell ref="Y4:AE4"/>
    <mergeCell ref="Y5:AE5"/>
    <mergeCell ref="BA4:BG4"/>
    <mergeCell ref="BH4:BN4"/>
    <mergeCell ref="AM5:AS5"/>
    <mergeCell ref="AT5:AZ5"/>
    <mergeCell ref="CJ4:CP4"/>
    <mergeCell ref="CJ5:CP5"/>
    <mergeCell ref="BO5:BU5"/>
    <mergeCell ref="BV4:CB4"/>
    <mergeCell ref="BV5:CB5"/>
    <mergeCell ref="BO4:BU4"/>
    <mergeCell ref="CC4:CI4"/>
    <mergeCell ref="CC5:CI5"/>
    <mergeCell ref="BA5:BG5"/>
    <mergeCell ref="BH5:BN5"/>
  </mergeCells>
  <phoneticPr fontId="3" type="noConversion"/>
  <conditionalFormatting sqref="H8:H37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CP7">
    <cfRule type="expression" dxfId="3" priority="45">
      <formula>K$6=TODAY()</formula>
    </cfRule>
  </conditionalFormatting>
  <conditionalFormatting sqref="K8:CP37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CP37">
    <cfRule type="expression" dxfId="0" priority="8">
      <formula>K$6=TODAY()</formula>
    </cfRule>
  </conditionalFormatting>
  <dataValidations disablePrompts="1"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A36:A37 E18 E24 E30 G18:H18 G24:H24 G30:H30 H25:H28 H31 H32 H33" unlockedFormula="1"/>
    <ignoredError sqref="A30 A24 A1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bac</cp:lastModifiedBy>
  <cp:lastPrinted>2018-02-12T20:25:38Z</cp:lastPrinted>
  <dcterms:created xsi:type="dcterms:W3CDTF">2010-06-09T16:05:03Z</dcterms:created>
  <dcterms:modified xsi:type="dcterms:W3CDTF">2019-06-29T16:10:23Z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