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docs.live.net/b573e4747e1df8bf/Desktop/"/>
    </mc:Choice>
  </mc:AlternateContent>
  <xr:revisionPtr revIDLastSave="0" documentId="8_{1E140FF9-E9D0-48A5-9A38-CAE65D3D22B7}" xr6:coauthVersionLast="47" xr6:coauthVersionMax="47" xr10:uidLastSave="{00000000-0000-0000-0000-000000000000}"/>
  <bookViews>
    <workbookView xWindow="-108" yWindow="-108" windowWidth="23256" windowHeight="12456" xr2:uid="{8A3F1275-0E4D-42FE-950A-F02B33AA13FD}"/>
  </bookViews>
  <sheets>
    <sheet name="설명" sheetId="3" r:id="rId1"/>
    <sheet name="테스트 1" sheetId="4" r:id="rId2"/>
    <sheet name="테스트 2" sheetId="5" r:id="rId3"/>
    <sheet name="테스트 3" sheetId="12" r:id="rId4"/>
    <sheet name="테스트 4" sheetId="16" r:id="rId5"/>
    <sheet name="테스트 5" sheetId="13" r:id="rId6"/>
    <sheet name="체크리스트 1" sheetId="18" r:id="rId7"/>
    <sheet name="버그-이슈 추적 리포트" sheetId="9"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8" l="1"/>
  <c r="H4" i="18" s="1"/>
  <c r="G3" i="18"/>
  <c r="H3" i="18" s="1"/>
  <c r="G2" i="18"/>
  <c r="H2" i="18" s="1"/>
  <c r="O19" i="3" l="1"/>
  <c r="O18" i="3"/>
  <c r="O17" i="3"/>
  <c r="M19" i="3"/>
  <c r="M18" i="3"/>
  <c r="M17" i="3"/>
  <c r="W11" i="3"/>
  <c r="W10" i="3"/>
  <c r="W9" i="3"/>
  <c r="U11" i="3"/>
  <c r="U10" i="3"/>
  <c r="U9" i="3"/>
  <c r="S11" i="3"/>
  <c r="S10" i="3"/>
  <c r="S9" i="3"/>
  <c r="Q11" i="3"/>
  <c r="Q10" i="3"/>
  <c r="Q9" i="3"/>
  <c r="O11" i="3"/>
  <c r="O10" i="3"/>
  <c r="O9" i="3"/>
  <c r="M10" i="3"/>
  <c r="M11" i="3"/>
  <c r="M9" i="3"/>
  <c r="P17" i="3" l="1"/>
  <c r="P18" i="3"/>
  <c r="P19" i="3"/>
  <c r="N18" i="3"/>
  <c r="N17" i="3"/>
  <c r="N19" i="3"/>
  <c r="X9" i="3"/>
  <c r="V9" i="3"/>
  <c r="V10" i="3"/>
  <c r="X10" i="3"/>
  <c r="V11" i="3"/>
  <c r="X11" i="3"/>
  <c r="F8" i="9"/>
  <c r="G8" i="9" s="1"/>
  <c r="F7" i="9"/>
  <c r="G7" i="9" s="1"/>
  <c r="F6" i="9"/>
  <c r="G6" i="9" s="1"/>
  <c r="L5" i="9"/>
  <c r="M5" i="9" s="1"/>
  <c r="I5" i="9"/>
  <c r="J5" i="9" s="1"/>
  <c r="F5" i="9"/>
  <c r="G5" i="9" s="1"/>
  <c r="L4" i="9"/>
  <c r="M4" i="9" s="1"/>
  <c r="I4" i="9"/>
  <c r="J4" i="9" s="1"/>
  <c r="F4" i="9"/>
  <c r="G4" i="9" s="1"/>
  <c r="L3" i="9"/>
  <c r="M3" i="9" s="1"/>
  <c r="I3" i="9"/>
  <c r="J3" i="9" s="1"/>
  <c r="F3" i="9"/>
  <c r="G3" i="9" s="1"/>
  <c r="L2" i="9"/>
  <c r="M2" i="9" s="1"/>
  <c r="I2" i="9"/>
  <c r="J2" i="9" s="1"/>
  <c r="F2" i="9"/>
  <c r="G2" i="9" s="1"/>
  <c r="P10" i="3" l="1"/>
  <c r="T10" i="3"/>
  <c r="N11" i="3"/>
  <c r="N10" i="3"/>
  <c r="P11" i="3"/>
  <c r="R10" i="3"/>
  <c r="R11" i="3"/>
  <c r="T11" i="3"/>
  <c r="P9" i="3"/>
  <c r="T9" i="3"/>
  <c r="R9" i="3"/>
  <c r="N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cobb</author>
  </authors>
  <commentList>
    <comment ref="F2" authorId="0" shapeId="0" xr:uid="{C0C968A0-C6C6-4C95-9191-8ED8622D9A97}">
      <text>
        <r>
          <rPr>
            <b/>
            <sz val="9"/>
            <color indexed="81"/>
            <rFont val="Tahoma"/>
            <family val="2"/>
          </rPr>
          <t xml:space="preserve">O : </t>
        </r>
        <r>
          <rPr>
            <b/>
            <sz val="9"/>
            <color indexed="81"/>
            <rFont val="돋움"/>
            <family val="3"/>
            <charset val="129"/>
          </rPr>
          <t>테스트</t>
        </r>
        <r>
          <rPr>
            <b/>
            <sz val="9"/>
            <color indexed="81"/>
            <rFont val="Tahoma"/>
            <family val="2"/>
          </rPr>
          <t xml:space="preserve"> </t>
        </r>
        <r>
          <rPr>
            <b/>
            <sz val="9"/>
            <color indexed="81"/>
            <rFont val="돋움"/>
            <family val="3"/>
            <charset val="129"/>
          </rPr>
          <t xml:space="preserve">통과
</t>
        </r>
        <r>
          <rPr>
            <b/>
            <sz val="9"/>
            <color indexed="81"/>
            <rFont val="Tahoma"/>
            <family val="2"/>
          </rPr>
          <t xml:space="preserve">x : </t>
        </r>
        <r>
          <rPr>
            <b/>
            <sz val="9"/>
            <color indexed="81"/>
            <rFont val="돋움"/>
            <family val="3"/>
            <charset val="129"/>
          </rPr>
          <t>테스트</t>
        </r>
        <r>
          <rPr>
            <b/>
            <sz val="9"/>
            <color indexed="81"/>
            <rFont val="Tahoma"/>
            <family val="2"/>
          </rPr>
          <t xml:space="preserve"> </t>
        </r>
        <r>
          <rPr>
            <b/>
            <sz val="9"/>
            <color indexed="81"/>
            <rFont val="돋움"/>
            <family val="3"/>
            <charset val="129"/>
          </rPr>
          <t>통과</t>
        </r>
        <r>
          <rPr>
            <b/>
            <sz val="9"/>
            <color indexed="81"/>
            <rFont val="Tahoma"/>
            <family val="2"/>
          </rPr>
          <t xml:space="preserve"> </t>
        </r>
        <r>
          <rPr>
            <b/>
            <sz val="9"/>
            <color indexed="81"/>
            <rFont val="돋움"/>
            <family val="3"/>
            <charset val="129"/>
          </rPr>
          <t>실패
△</t>
        </r>
        <r>
          <rPr>
            <b/>
            <sz val="9"/>
            <color indexed="81"/>
            <rFont val="Tahoma"/>
            <family val="2"/>
          </rPr>
          <t xml:space="preserve"> : </t>
        </r>
        <r>
          <rPr>
            <b/>
            <sz val="9"/>
            <color indexed="81"/>
            <rFont val="돋움"/>
            <family val="3"/>
            <charset val="129"/>
          </rPr>
          <t xml:space="preserve">미진행
</t>
        </r>
      </text>
    </comment>
    <comment ref="F3" authorId="0" shapeId="0" xr:uid="{C1BA57F7-C63E-4C72-A28F-0287AD9AF614}">
      <text>
        <r>
          <rPr>
            <b/>
            <sz val="9"/>
            <color indexed="81"/>
            <rFont val="Tahoma"/>
            <family val="2"/>
          </rPr>
          <t xml:space="preserve">O : </t>
        </r>
        <r>
          <rPr>
            <b/>
            <sz val="9"/>
            <color indexed="81"/>
            <rFont val="돋움"/>
            <family val="3"/>
            <charset val="129"/>
          </rPr>
          <t>테스트</t>
        </r>
        <r>
          <rPr>
            <b/>
            <sz val="9"/>
            <color indexed="81"/>
            <rFont val="Tahoma"/>
            <family val="2"/>
          </rPr>
          <t xml:space="preserve"> </t>
        </r>
        <r>
          <rPr>
            <b/>
            <sz val="9"/>
            <color indexed="81"/>
            <rFont val="돋움"/>
            <family val="3"/>
            <charset val="129"/>
          </rPr>
          <t xml:space="preserve">통과
</t>
        </r>
        <r>
          <rPr>
            <b/>
            <sz val="9"/>
            <color indexed="81"/>
            <rFont val="Tahoma"/>
            <family val="2"/>
          </rPr>
          <t xml:space="preserve">x : </t>
        </r>
        <r>
          <rPr>
            <b/>
            <sz val="9"/>
            <color indexed="81"/>
            <rFont val="돋움"/>
            <family val="3"/>
            <charset val="129"/>
          </rPr>
          <t>테스트</t>
        </r>
        <r>
          <rPr>
            <b/>
            <sz val="9"/>
            <color indexed="81"/>
            <rFont val="Tahoma"/>
            <family val="2"/>
          </rPr>
          <t xml:space="preserve"> </t>
        </r>
        <r>
          <rPr>
            <b/>
            <sz val="9"/>
            <color indexed="81"/>
            <rFont val="돋움"/>
            <family val="3"/>
            <charset val="129"/>
          </rPr>
          <t>통과</t>
        </r>
        <r>
          <rPr>
            <b/>
            <sz val="9"/>
            <color indexed="81"/>
            <rFont val="Tahoma"/>
            <family val="2"/>
          </rPr>
          <t xml:space="preserve"> </t>
        </r>
        <r>
          <rPr>
            <b/>
            <sz val="9"/>
            <color indexed="81"/>
            <rFont val="돋움"/>
            <family val="3"/>
            <charset val="129"/>
          </rPr>
          <t>실패
△</t>
        </r>
        <r>
          <rPr>
            <b/>
            <sz val="9"/>
            <color indexed="81"/>
            <rFont val="Tahoma"/>
            <family val="2"/>
          </rPr>
          <t xml:space="preserve"> : </t>
        </r>
        <r>
          <rPr>
            <b/>
            <sz val="9"/>
            <color indexed="81"/>
            <rFont val="돋움"/>
            <family val="3"/>
            <charset val="129"/>
          </rPr>
          <t xml:space="preserve">미진행
</t>
        </r>
      </text>
    </comment>
    <comment ref="F4" authorId="0" shapeId="0" xr:uid="{711B3D3A-93E5-44D0-B641-1262C9FFD9E3}">
      <text>
        <r>
          <rPr>
            <b/>
            <sz val="9"/>
            <color indexed="81"/>
            <rFont val="Tahoma"/>
            <family val="2"/>
          </rPr>
          <t xml:space="preserve">O : </t>
        </r>
        <r>
          <rPr>
            <b/>
            <sz val="9"/>
            <color indexed="81"/>
            <rFont val="돋움"/>
            <family val="3"/>
            <charset val="129"/>
          </rPr>
          <t>테스트</t>
        </r>
        <r>
          <rPr>
            <b/>
            <sz val="9"/>
            <color indexed="81"/>
            <rFont val="Tahoma"/>
            <family val="2"/>
          </rPr>
          <t xml:space="preserve"> </t>
        </r>
        <r>
          <rPr>
            <b/>
            <sz val="9"/>
            <color indexed="81"/>
            <rFont val="돋움"/>
            <family val="3"/>
            <charset val="129"/>
          </rPr>
          <t xml:space="preserve">통과
</t>
        </r>
        <r>
          <rPr>
            <b/>
            <sz val="9"/>
            <color indexed="81"/>
            <rFont val="Tahoma"/>
            <family val="2"/>
          </rPr>
          <t xml:space="preserve">x : </t>
        </r>
        <r>
          <rPr>
            <b/>
            <sz val="9"/>
            <color indexed="81"/>
            <rFont val="돋움"/>
            <family val="3"/>
            <charset val="129"/>
          </rPr>
          <t>테스트</t>
        </r>
        <r>
          <rPr>
            <b/>
            <sz val="9"/>
            <color indexed="81"/>
            <rFont val="Tahoma"/>
            <family val="2"/>
          </rPr>
          <t xml:space="preserve"> </t>
        </r>
        <r>
          <rPr>
            <b/>
            <sz val="9"/>
            <color indexed="81"/>
            <rFont val="돋움"/>
            <family val="3"/>
            <charset val="129"/>
          </rPr>
          <t>통과</t>
        </r>
        <r>
          <rPr>
            <b/>
            <sz val="9"/>
            <color indexed="81"/>
            <rFont val="Tahoma"/>
            <family val="2"/>
          </rPr>
          <t xml:space="preserve"> </t>
        </r>
        <r>
          <rPr>
            <b/>
            <sz val="9"/>
            <color indexed="81"/>
            <rFont val="돋움"/>
            <family val="3"/>
            <charset val="129"/>
          </rPr>
          <t>실패
△</t>
        </r>
        <r>
          <rPr>
            <b/>
            <sz val="9"/>
            <color indexed="81"/>
            <rFont val="Tahoma"/>
            <family val="2"/>
          </rPr>
          <t xml:space="preserve"> : </t>
        </r>
        <r>
          <rPr>
            <b/>
            <sz val="9"/>
            <color indexed="81"/>
            <rFont val="돋움"/>
            <family val="3"/>
            <charset val="129"/>
          </rPr>
          <t xml:space="preserve">미진행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cobb</author>
  </authors>
  <commentList>
    <comment ref="E2" authorId="0" shapeId="0" xr:uid="{79B69469-F3C2-4653-9C29-D69D08F1B438}">
      <text>
        <r>
          <rPr>
            <b/>
            <sz val="9"/>
            <color indexed="81"/>
            <rFont val="Tahoma"/>
            <family val="2"/>
          </rPr>
          <t xml:space="preserve">New: </t>
        </r>
        <r>
          <rPr>
            <b/>
            <sz val="9"/>
            <color indexed="81"/>
            <rFont val="돋움"/>
            <family val="3"/>
            <charset val="129"/>
          </rPr>
          <t>새로</t>
        </r>
        <r>
          <rPr>
            <b/>
            <sz val="9"/>
            <color indexed="81"/>
            <rFont val="Tahoma"/>
            <family val="2"/>
          </rPr>
          <t xml:space="preserve"> </t>
        </r>
        <r>
          <rPr>
            <b/>
            <sz val="9"/>
            <color indexed="81"/>
            <rFont val="돋움"/>
            <family val="3"/>
            <charset val="129"/>
          </rPr>
          <t>보고된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Open: </t>
        </r>
        <r>
          <rPr>
            <b/>
            <sz val="9"/>
            <color indexed="81"/>
            <rFont val="돋움"/>
            <family val="3"/>
            <charset val="129"/>
          </rPr>
          <t>확인되었지만</t>
        </r>
        <r>
          <rPr>
            <b/>
            <sz val="9"/>
            <color indexed="81"/>
            <rFont val="Tahoma"/>
            <family val="2"/>
          </rPr>
          <t xml:space="preserve"> </t>
        </r>
        <r>
          <rPr>
            <b/>
            <sz val="9"/>
            <color indexed="81"/>
            <rFont val="돋움"/>
            <family val="3"/>
            <charset val="129"/>
          </rPr>
          <t>아직</t>
        </r>
        <r>
          <rPr>
            <b/>
            <sz val="9"/>
            <color indexed="81"/>
            <rFont val="Tahoma"/>
            <family val="2"/>
          </rPr>
          <t xml:space="preserve"> </t>
        </r>
        <r>
          <rPr>
            <b/>
            <sz val="9"/>
            <color indexed="81"/>
            <rFont val="돋움"/>
            <family val="3"/>
            <charset val="129"/>
          </rPr>
          <t>해결되지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In Progress: </t>
        </r>
        <r>
          <rPr>
            <b/>
            <sz val="9"/>
            <color indexed="81"/>
            <rFont val="돋움"/>
            <family val="3"/>
            <charset val="129"/>
          </rPr>
          <t>현재</t>
        </r>
        <r>
          <rPr>
            <b/>
            <sz val="9"/>
            <color indexed="81"/>
            <rFont val="Tahoma"/>
            <family val="2"/>
          </rPr>
          <t xml:space="preserve"> </t>
        </r>
        <r>
          <rPr>
            <b/>
            <sz val="9"/>
            <color indexed="81"/>
            <rFont val="돋움"/>
            <family val="3"/>
            <charset val="129"/>
          </rPr>
          <t>수정</t>
        </r>
        <r>
          <rPr>
            <b/>
            <sz val="9"/>
            <color indexed="81"/>
            <rFont val="Tahoma"/>
            <family val="2"/>
          </rPr>
          <t xml:space="preserve"> </t>
        </r>
        <r>
          <rPr>
            <b/>
            <sz val="9"/>
            <color indexed="81"/>
            <rFont val="돋움"/>
            <family val="3"/>
            <charset val="129"/>
          </rPr>
          <t>중인</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Fixed: </t>
        </r>
        <r>
          <rPr>
            <b/>
            <sz val="9"/>
            <color indexed="81"/>
            <rFont val="돋움"/>
            <family val="3"/>
            <charset val="129"/>
          </rPr>
          <t>수정되었지만</t>
        </r>
        <r>
          <rPr>
            <b/>
            <sz val="9"/>
            <color indexed="81"/>
            <rFont val="Tahoma"/>
            <family val="2"/>
          </rPr>
          <t xml:space="preserve"> </t>
        </r>
        <r>
          <rPr>
            <b/>
            <sz val="9"/>
            <color indexed="81"/>
            <rFont val="돋움"/>
            <family val="3"/>
            <charset val="129"/>
          </rPr>
          <t>아직</t>
        </r>
        <r>
          <rPr>
            <b/>
            <sz val="9"/>
            <color indexed="81"/>
            <rFont val="Tahoma"/>
            <family val="2"/>
          </rPr>
          <t xml:space="preserve"> </t>
        </r>
        <r>
          <rPr>
            <b/>
            <sz val="9"/>
            <color indexed="81"/>
            <rFont val="돋움"/>
            <family val="3"/>
            <charset val="129"/>
          </rPr>
          <t>검증되지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Verified: </t>
        </r>
        <r>
          <rPr>
            <b/>
            <sz val="9"/>
            <color indexed="81"/>
            <rFont val="돋움"/>
            <family val="3"/>
            <charset val="129"/>
          </rPr>
          <t>수정되고</t>
        </r>
        <r>
          <rPr>
            <b/>
            <sz val="9"/>
            <color indexed="81"/>
            <rFont val="Tahoma"/>
            <family val="2"/>
          </rPr>
          <t xml:space="preserve"> QA</t>
        </r>
        <r>
          <rPr>
            <b/>
            <sz val="9"/>
            <color indexed="81"/>
            <rFont val="돋움"/>
            <family val="3"/>
            <charset val="129"/>
          </rPr>
          <t>에</t>
        </r>
        <r>
          <rPr>
            <b/>
            <sz val="9"/>
            <color indexed="81"/>
            <rFont val="Tahoma"/>
            <family val="2"/>
          </rPr>
          <t xml:space="preserve"> </t>
        </r>
        <r>
          <rPr>
            <b/>
            <sz val="9"/>
            <color indexed="81"/>
            <rFont val="돋움"/>
            <family val="3"/>
            <charset val="129"/>
          </rPr>
          <t>의해</t>
        </r>
        <r>
          <rPr>
            <b/>
            <sz val="9"/>
            <color indexed="81"/>
            <rFont val="Tahoma"/>
            <family val="2"/>
          </rPr>
          <t xml:space="preserve"> </t>
        </r>
        <r>
          <rPr>
            <b/>
            <sz val="9"/>
            <color indexed="81"/>
            <rFont val="돋움"/>
            <family val="3"/>
            <charset val="129"/>
          </rPr>
          <t>검증된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Closed: </t>
        </r>
        <r>
          <rPr>
            <b/>
            <sz val="9"/>
            <color indexed="81"/>
            <rFont val="돋움"/>
            <family val="3"/>
            <charset val="129"/>
          </rPr>
          <t>해결되고</t>
        </r>
        <r>
          <rPr>
            <b/>
            <sz val="9"/>
            <color indexed="81"/>
            <rFont val="Tahoma"/>
            <family val="2"/>
          </rPr>
          <t xml:space="preserve"> </t>
        </r>
        <r>
          <rPr>
            <b/>
            <sz val="9"/>
            <color indexed="81"/>
            <rFont val="돋움"/>
            <family val="3"/>
            <charset val="129"/>
          </rPr>
          <t>종결된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Reopened: </t>
        </r>
        <r>
          <rPr>
            <b/>
            <sz val="9"/>
            <color indexed="81"/>
            <rFont val="돋움"/>
            <family val="3"/>
            <charset val="129"/>
          </rPr>
          <t>해결되었다고</t>
        </r>
        <r>
          <rPr>
            <b/>
            <sz val="9"/>
            <color indexed="81"/>
            <rFont val="Tahoma"/>
            <family val="2"/>
          </rPr>
          <t xml:space="preserve"> </t>
        </r>
        <r>
          <rPr>
            <b/>
            <sz val="9"/>
            <color indexed="81"/>
            <rFont val="돋움"/>
            <family val="3"/>
            <charset val="129"/>
          </rPr>
          <t>생각했으나</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발생한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이슈</t>
        </r>
      </text>
    </comment>
    <comment ref="E3" authorId="0" shapeId="0" xr:uid="{410AA42F-63C4-4CA0-8417-A211ACD9A65A}">
      <text>
        <r>
          <rPr>
            <b/>
            <sz val="9"/>
            <color indexed="81"/>
            <rFont val="Tahoma"/>
            <family val="2"/>
          </rPr>
          <t xml:space="preserve">New: </t>
        </r>
        <r>
          <rPr>
            <b/>
            <sz val="9"/>
            <color indexed="81"/>
            <rFont val="돋움"/>
            <family val="3"/>
            <charset val="129"/>
          </rPr>
          <t>새로</t>
        </r>
        <r>
          <rPr>
            <b/>
            <sz val="9"/>
            <color indexed="81"/>
            <rFont val="Tahoma"/>
            <family val="2"/>
          </rPr>
          <t xml:space="preserve"> </t>
        </r>
        <r>
          <rPr>
            <b/>
            <sz val="9"/>
            <color indexed="81"/>
            <rFont val="돋움"/>
            <family val="3"/>
            <charset val="129"/>
          </rPr>
          <t>보고된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Open: </t>
        </r>
        <r>
          <rPr>
            <b/>
            <sz val="9"/>
            <color indexed="81"/>
            <rFont val="돋움"/>
            <family val="3"/>
            <charset val="129"/>
          </rPr>
          <t>확인되었지만</t>
        </r>
        <r>
          <rPr>
            <b/>
            <sz val="9"/>
            <color indexed="81"/>
            <rFont val="Tahoma"/>
            <family val="2"/>
          </rPr>
          <t xml:space="preserve"> </t>
        </r>
        <r>
          <rPr>
            <b/>
            <sz val="9"/>
            <color indexed="81"/>
            <rFont val="돋움"/>
            <family val="3"/>
            <charset val="129"/>
          </rPr>
          <t>아직</t>
        </r>
        <r>
          <rPr>
            <b/>
            <sz val="9"/>
            <color indexed="81"/>
            <rFont val="Tahoma"/>
            <family val="2"/>
          </rPr>
          <t xml:space="preserve"> </t>
        </r>
        <r>
          <rPr>
            <b/>
            <sz val="9"/>
            <color indexed="81"/>
            <rFont val="돋움"/>
            <family val="3"/>
            <charset val="129"/>
          </rPr>
          <t>해결되지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In Progress: </t>
        </r>
        <r>
          <rPr>
            <b/>
            <sz val="9"/>
            <color indexed="81"/>
            <rFont val="돋움"/>
            <family val="3"/>
            <charset val="129"/>
          </rPr>
          <t>현재</t>
        </r>
        <r>
          <rPr>
            <b/>
            <sz val="9"/>
            <color indexed="81"/>
            <rFont val="Tahoma"/>
            <family val="2"/>
          </rPr>
          <t xml:space="preserve"> </t>
        </r>
        <r>
          <rPr>
            <b/>
            <sz val="9"/>
            <color indexed="81"/>
            <rFont val="돋움"/>
            <family val="3"/>
            <charset val="129"/>
          </rPr>
          <t>수정</t>
        </r>
        <r>
          <rPr>
            <b/>
            <sz val="9"/>
            <color indexed="81"/>
            <rFont val="Tahoma"/>
            <family val="2"/>
          </rPr>
          <t xml:space="preserve"> </t>
        </r>
        <r>
          <rPr>
            <b/>
            <sz val="9"/>
            <color indexed="81"/>
            <rFont val="돋움"/>
            <family val="3"/>
            <charset val="129"/>
          </rPr>
          <t>중인</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Fixed: </t>
        </r>
        <r>
          <rPr>
            <b/>
            <sz val="9"/>
            <color indexed="81"/>
            <rFont val="돋움"/>
            <family val="3"/>
            <charset val="129"/>
          </rPr>
          <t>수정되었지만</t>
        </r>
        <r>
          <rPr>
            <b/>
            <sz val="9"/>
            <color indexed="81"/>
            <rFont val="Tahoma"/>
            <family val="2"/>
          </rPr>
          <t xml:space="preserve"> </t>
        </r>
        <r>
          <rPr>
            <b/>
            <sz val="9"/>
            <color indexed="81"/>
            <rFont val="돋움"/>
            <family val="3"/>
            <charset val="129"/>
          </rPr>
          <t>아직</t>
        </r>
        <r>
          <rPr>
            <b/>
            <sz val="9"/>
            <color indexed="81"/>
            <rFont val="Tahoma"/>
            <family val="2"/>
          </rPr>
          <t xml:space="preserve"> </t>
        </r>
        <r>
          <rPr>
            <b/>
            <sz val="9"/>
            <color indexed="81"/>
            <rFont val="돋움"/>
            <family val="3"/>
            <charset val="129"/>
          </rPr>
          <t>검증되지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Verified: </t>
        </r>
        <r>
          <rPr>
            <b/>
            <sz val="9"/>
            <color indexed="81"/>
            <rFont val="돋움"/>
            <family val="3"/>
            <charset val="129"/>
          </rPr>
          <t>수정되고</t>
        </r>
        <r>
          <rPr>
            <b/>
            <sz val="9"/>
            <color indexed="81"/>
            <rFont val="Tahoma"/>
            <family val="2"/>
          </rPr>
          <t xml:space="preserve"> QA</t>
        </r>
        <r>
          <rPr>
            <b/>
            <sz val="9"/>
            <color indexed="81"/>
            <rFont val="돋움"/>
            <family val="3"/>
            <charset val="129"/>
          </rPr>
          <t>에</t>
        </r>
        <r>
          <rPr>
            <b/>
            <sz val="9"/>
            <color indexed="81"/>
            <rFont val="Tahoma"/>
            <family val="2"/>
          </rPr>
          <t xml:space="preserve"> </t>
        </r>
        <r>
          <rPr>
            <b/>
            <sz val="9"/>
            <color indexed="81"/>
            <rFont val="돋움"/>
            <family val="3"/>
            <charset val="129"/>
          </rPr>
          <t>의해</t>
        </r>
        <r>
          <rPr>
            <b/>
            <sz val="9"/>
            <color indexed="81"/>
            <rFont val="Tahoma"/>
            <family val="2"/>
          </rPr>
          <t xml:space="preserve"> </t>
        </r>
        <r>
          <rPr>
            <b/>
            <sz val="9"/>
            <color indexed="81"/>
            <rFont val="돋움"/>
            <family val="3"/>
            <charset val="129"/>
          </rPr>
          <t>검증된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Closed: </t>
        </r>
        <r>
          <rPr>
            <b/>
            <sz val="9"/>
            <color indexed="81"/>
            <rFont val="돋움"/>
            <family val="3"/>
            <charset val="129"/>
          </rPr>
          <t>해결되고</t>
        </r>
        <r>
          <rPr>
            <b/>
            <sz val="9"/>
            <color indexed="81"/>
            <rFont val="Tahoma"/>
            <family val="2"/>
          </rPr>
          <t xml:space="preserve"> </t>
        </r>
        <r>
          <rPr>
            <b/>
            <sz val="9"/>
            <color indexed="81"/>
            <rFont val="돋움"/>
            <family val="3"/>
            <charset val="129"/>
          </rPr>
          <t>종결된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Reopened: </t>
        </r>
        <r>
          <rPr>
            <b/>
            <sz val="9"/>
            <color indexed="81"/>
            <rFont val="돋움"/>
            <family val="3"/>
            <charset val="129"/>
          </rPr>
          <t>해결되었다고</t>
        </r>
        <r>
          <rPr>
            <b/>
            <sz val="9"/>
            <color indexed="81"/>
            <rFont val="Tahoma"/>
            <family val="2"/>
          </rPr>
          <t xml:space="preserve"> </t>
        </r>
        <r>
          <rPr>
            <b/>
            <sz val="9"/>
            <color indexed="81"/>
            <rFont val="돋움"/>
            <family val="3"/>
            <charset val="129"/>
          </rPr>
          <t>생각했으나</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발생한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이슈</t>
        </r>
      </text>
    </comment>
    <comment ref="E4" authorId="0" shapeId="0" xr:uid="{464B33C6-906F-4E08-B6E3-DF9DD5159598}">
      <text>
        <r>
          <rPr>
            <b/>
            <sz val="9"/>
            <color indexed="81"/>
            <rFont val="Tahoma"/>
            <family val="2"/>
          </rPr>
          <t xml:space="preserve">New: </t>
        </r>
        <r>
          <rPr>
            <b/>
            <sz val="9"/>
            <color indexed="81"/>
            <rFont val="돋움"/>
            <family val="3"/>
            <charset val="129"/>
          </rPr>
          <t>새로</t>
        </r>
        <r>
          <rPr>
            <b/>
            <sz val="9"/>
            <color indexed="81"/>
            <rFont val="Tahoma"/>
            <family val="2"/>
          </rPr>
          <t xml:space="preserve"> </t>
        </r>
        <r>
          <rPr>
            <b/>
            <sz val="9"/>
            <color indexed="81"/>
            <rFont val="돋움"/>
            <family val="3"/>
            <charset val="129"/>
          </rPr>
          <t>보고된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Open: </t>
        </r>
        <r>
          <rPr>
            <b/>
            <sz val="9"/>
            <color indexed="81"/>
            <rFont val="돋움"/>
            <family val="3"/>
            <charset val="129"/>
          </rPr>
          <t>확인되었지만</t>
        </r>
        <r>
          <rPr>
            <b/>
            <sz val="9"/>
            <color indexed="81"/>
            <rFont val="Tahoma"/>
            <family val="2"/>
          </rPr>
          <t xml:space="preserve"> </t>
        </r>
        <r>
          <rPr>
            <b/>
            <sz val="9"/>
            <color indexed="81"/>
            <rFont val="돋움"/>
            <family val="3"/>
            <charset val="129"/>
          </rPr>
          <t>아직</t>
        </r>
        <r>
          <rPr>
            <b/>
            <sz val="9"/>
            <color indexed="81"/>
            <rFont val="Tahoma"/>
            <family val="2"/>
          </rPr>
          <t xml:space="preserve"> </t>
        </r>
        <r>
          <rPr>
            <b/>
            <sz val="9"/>
            <color indexed="81"/>
            <rFont val="돋움"/>
            <family val="3"/>
            <charset val="129"/>
          </rPr>
          <t>해결되지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In Progress: </t>
        </r>
        <r>
          <rPr>
            <b/>
            <sz val="9"/>
            <color indexed="81"/>
            <rFont val="돋움"/>
            <family val="3"/>
            <charset val="129"/>
          </rPr>
          <t>현재</t>
        </r>
        <r>
          <rPr>
            <b/>
            <sz val="9"/>
            <color indexed="81"/>
            <rFont val="Tahoma"/>
            <family val="2"/>
          </rPr>
          <t xml:space="preserve"> </t>
        </r>
        <r>
          <rPr>
            <b/>
            <sz val="9"/>
            <color indexed="81"/>
            <rFont val="돋움"/>
            <family val="3"/>
            <charset val="129"/>
          </rPr>
          <t>수정</t>
        </r>
        <r>
          <rPr>
            <b/>
            <sz val="9"/>
            <color indexed="81"/>
            <rFont val="Tahoma"/>
            <family val="2"/>
          </rPr>
          <t xml:space="preserve"> </t>
        </r>
        <r>
          <rPr>
            <b/>
            <sz val="9"/>
            <color indexed="81"/>
            <rFont val="돋움"/>
            <family val="3"/>
            <charset val="129"/>
          </rPr>
          <t>중인</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Fixed: </t>
        </r>
        <r>
          <rPr>
            <b/>
            <sz val="9"/>
            <color indexed="81"/>
            <rFont val="돋움"/>
            <family val="3"/>
            <charset val="129"/>
          </rPr>
          <t>수정되었지만</t>
        </r>
        <r>
          <rPr>
            <b/>
            <sz val="9"/>
            <color indexed="81"/>
            <rFont val="Tahoma"/>
            <family val="2"/>
          </rPr>
          <t xml:space="preserve"> </t>
        </r>
        <r>
          <rPr>
            <b/>
            <sz val="9"/>
            <color indexed="81"/>
            <rFont val="돋움"/>
            <family val="3"/>
            <charset val="129"/>
          </rPr>
          <t>아직</t>
        </r>
        <r>
          <rPr>
            <b/>
            <sz val="9"/>
            <color indexed="81"/>
            <rFont val="Tahoma"/>
            <family val="2"/>
          </rPr>
          <t xml:space="preserve"> </t>
        </r>
        <r>
          <rPr>
            <b/>
            <sz val="9"/>
            <color indexed="81"/>
            <rFont val="돋움"/>
            <family val="3"/>
            <charset val="129"/>
          </rPr>
          <t>검증되지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Verified: </t>
        </r>
        <r>
          <rPr>
            <b/>
            <sz val="9"/>
            <color indexed="81"/>
            <rFont val="돋움"/>
            <family val="3"/>
            <charset val="129"/>
          </rPr>
          <t>수정되고</t>
        </r>
        <r>
          <rPr>
            <b/>
            <sz val="9"/>
            <color indexed="81"/>
            <rFont val="Tahoma"/>
            <family val="2"/>
          </rPr>
          <t xml:space="preserve"> QA</t>
        </r>
        <r>
          <rPr>
            <b/>
            <sz val="9"/>
            <color indexed="81"/>
            <rFont val="돋움"/>
            <family val="3"/>
            <charset val="129"/>
          </rPr>
          <t>에</t>
        </r>
        <r>
          <rPr>
            <b/>
            <sz val="9"/>
            <color indexed="81"/>
            <rFont val="Tahoma"/>
            <family val="2"/>
          </rPr>
          <t xml:space="preserve"> </t>
        </r>
        <r>
          <rPr>
            <b/>
            <sz val="9"/>
            <color indexed="81"/>
            <rFont val="돋움"/>
            <family val="3"/>
            <charset val="129"/>
          </rPr>
          <t>의해</t>
        </r>
        <r>
          <rPr>
            <b/>
            <sz val="9"/>
            <color indexed="81"/>
            <rFont val="Tahoma"/>
            <family val="2"/>
          </rPr>
          <t xml:space="preserve"> </t>
        </r>
        <r>
          <rPr>
            <b/>
            <sz val="9"/>
            <color indexed="81"/>
            <rFont val="돋움"/>
            <family val="3"/>
            <charset val="129"/>
          </rPr>
          <t>검증된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Closed: </t>
        </r>
        <r>
          <rPr>
            <b/>
            <sz val="9"/>
            <color indexed="81"/>
            <rFont val="돋움"/>
            <family val="3"/>
            <charset val="129"/>
          </rPr>
          <t>해결되고</t>
        </r>
        <r>
          <rPr>
            <b/>
            <sz val="9"/>
            <color indexed="81"/>
            <rFont val="Tahoma"/>
            <family val="2"/>
          </rPr>
          <t xml:space="preserve"> </t>
        </r>
        <r>
          <rPr>
            <b/>
            <sz val="9"/>
            <color indexed="81"/>
            <rFont val="돋움"/>
            <family val="3"/>
            <charset val="129"/>
          </rPr>
          <t>종결된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Reopened: </t>
        </r>
        <r>
          <rPr>
            <b/>
            <sz val="9"/>
            <color indexed="81"/>
            <rFont val="돋움"/>
            <family val="3"/>
            <charset val="129"/>
          </rPr>
          <t>해결되었다고</t>
        </r>
        <r>
          <rPr>
            <b/>
            <sz val="9"/>
            <color indexed="81"/>
            <rFont val="Tahoma"/>
            <family val="2"/>
          </rPr>
          <t xml:space="preserve"> </t>
        </r>
        <r>
          <rPr>
            <b/>
            <sz val="9"/>
            <color indexed="81"/>
            <rFont val="돋움"/>
            <family val="3"/>
            <charset val="129"/>
          </rPr>
          <t>생각했으나</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발생한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이슈</t>
        </r>
      </text>
    </comment>
    <comment ref="E5" authorId="0" shapeId="0" xr:uid="{C014286D-2421-4B6A-9C9E-AA8E7186641B}">
      <text>
        <r>
          <rPr>
            <b/>
            <sz val="9"/>
            <color indexed="81"/>
            <rFont val="Tahoma"/>
            <family val="2"/>
          </rPr>
          <t xml:space="preserve">New: </t>
        </r>
        <r>
          <rPr>
            <b/>
            <sz val="9"/>
            <color indexed="81"/>
            <rFont val="돋움"/>
            <family val="3"/>
            <charset val="129"/>
          </rPr>
          <t>새로</t>
        </r>
        <r>
          <rPr>
            <b/>
            <sz val="9"/>
            <color indexed="81"/>
            <rFont val="Tahoma"/>
            <family val="2"/>
          </rPr>
          <t xml:space="preserve"> </t>
        </r>
        <r>
          <rPr>
            <b/>
            <sz val="9"/>
            <color indexed="81"/>
            <rFont val="돋움"/>
            <family val="3"/>
            <charset val="129"/>
          </rPr>
          <t>보고된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Open: </t>
        </r>
        <r>
          <rPr>
            <b/>
            <sz val="9"/>
            <color indexed="81"/>
            <rFont val="돋움"/>
            <family val="3"/>
            <charset val="129"/>
          </rPr>
          <t>확인되었지만</t>
        </r>
        <r>
          <rPr>
            <b/>
            <sz val="9"/>
            <color indexed="81"/>
            <rFont val="Tahoma"/>
            <family val="2"/>
          </rPr>
          <t xml:space="preserve"> </t>
        </r>
        <r>
          <rPr>
            <b/>
            <sz val="9"/>
            <color indexed="81"/>
            <rFont val="돋움"/>
            <family val="3"/>
            <charset val="129"/>
          </rPr>
          <t>아직</t>
        </r>
        <r>
          <rPr>
            <b/>
            <sz val="9"/>
            <color indexed="81"/>
            <rFont val="Tahoma"/>
            <family val="2"/>
          </rPr>
          <t xml:space="preserve"> </t>
        </r>
        <r>
          <rPr>
            <b/>
            <sz val="9"/>
            <color indexed="81"/>
            <rFont val="돋움"/>
            <family val="3"/>
            <charset val="129"/>
          </rPr>
          <t>해결되지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In Progress: </t>
        </r>
        <r>
          <rPr>
            <b/>
            <sz val="9"/>
            <color indexed="81"/>
            <rFont val="돋움"/>
            <family val="3"/>
            <charset val="129"/>
          </rPr>
          <t>현재</t>
        </r>
        <r>
          <rPr>
            <b/>
            <sz val="9"/>
            <color indexed="81"/>
            <rFont val="Tahoma"/>
            <family val="2"/>
          </rPr>
          <t xml:space="preserve"> </t>
        </r>
        <r>
          <rPr>
            <b/>
            <sz val="9"/>
            <color indexed="81"/>
            <rFont val="돋움"/>
            <family val="3"/>
            <charset val="129"/>
          </rPr>
          <t>수정</t>
        </r>
        <r>
          <rPr>
            <b/>
            <sz val="9"/>
            <color indexed="81"/>
            <rFont val="Tahoma"/>
            <family val="2"/>
          </rPr>
          <t xml:space="preserve"> </t>
        </r>
        <r>
          <rPr>
            <b/>
            <sz val="9"/>
            <color indexed="81"/>
            <rFont val="돋움"/>
            <family val="3"/>
            <charset val="129"/>
          </rPr>
          <t>중인</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Fixed: </t>
        </r>
        <r>
          <rPr>
            <b/>
            <sz val="9"/>
            <color indexed="81"/>
            <rFont val="돋움"/>
            <family val="3"/>
            <charset val="129"/>
          </rPr>
          <t>수정되었지만</t>
        </r>
        <r>
          <rPr>
            <b/>
            <sz val="9"/>
            <color indexed="81"/>
            <rFont val="Tahoma"/>
            <family val="2"/>
          </rPr>
          <t xml:space="preserve"> </t>
        </r>
        <r>
          <rPr>
            <b/>
            <sz val="9"/>
            <color indexed="81"/>
            <rFont val="돋움"/>
            <family val="3"/>
            <charset val="129"/>
          </rPr>
          <t>아직</t>
        </r>
        <r>
          <rPr>
            <b/>
            <sz val="9"/>
            <color indexed="81"/>
            <rFont val="Tahoma"/>
            <family val="2"/>
          </rPr>
          <t xml:space="preserve"> </t>
        </r>
        <r>
          <rPr>
            <b/>
            <sz val="9"/>
            <color indexed="81"/>
            <rFont val="돋움"/>
            <family val="3"/>
            <charset val="129"/>
          </rPr>
          <t>검증되지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Verified: </t>
        </r>
        <r>
          <rPr>
            <b/>
            <sz val="9"/>
            <color indexed="81"/>
            <rFont val="돋움"/>
            <family val="3"/>
            <charset val="129"/>
          </rPr>
          <t>수정되고</t>
        </r>
        <r>
          <rPr>
            <b/>
            <sz val="9"/>
            <color indexed="81"/>
            <rFont val="Tahoma"/>
            <family val="2"/>
          </rPr>
          <t xml:space="preserve"> QA</t>
        </r>
        <r>
          <rPr>
            <b/>
            <sz val="9"/>
            <color indexed="81"/>
            <rFont val="돋움"/>
            <family val="3"/>
            <charset val="129"/>
          </rPr>
          <t>에</t>
        </r>
        <r>
          <rPr>
            <b/>
            <sz val="9"/>
            <color indexed="81"/>
            <rFont val="Tahoma"/>
            <family val="2"/>
          </rPr>
          <t xml:space="preserve"> </t>
        </r>
        <r>
          <rPr>
            <b/>
            <sz val="9"/>
            <color indexed="81"/>
            <rFont val="돋움"/>
            <family val="3"/>
            <charset val="129"/>
          </rPr>
          <t>의해</t>
        </r>
        <r>
          <rPr>
            <b/>
            <sz val="9"/>
            <color indexed="81"/>
            <rFont val="Tahoma"/>
            <family val="2"/>
          </rPr>
          <t xml:space="preserve"> </t>
        </r>
        <r>
          <rPr>
            <b/>
            <sz val="9"/>
            <color indexed="81"/>
            <rFont val="돋움"/>
            <family val="3"/>
            <charset val="129"/>
          </rPr>
          <t>검증된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Closed: </t>
        </r>
        <r>
          <rPr>
            <b/>
            <sz val="9"/>
            <color indexed="81"/>
            <rFont val="돋움"/>
            <family val="3"/>
            <charset val="129"/>
          </rPr>
          <t>해결되고</t>
        </r>
        <r>
          <rPr>
            <b/>
            <sz val="9"/>
            <color indexed="81"/>
            <rFont val="Tahoma"/>
            <family val="2"/>
          </rPr>
          <t xml:space="preserve"> </t>
        </r>
        <r>
          <rPr>
            <b/>
            <sz val="9"/>
            <color indexed="81"/>
            <rFont val="돋움"/>
            <family val="3"/>
            <charset val="129"/>
          </rPr>
          <t>종결된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Reopened: </t>
        </r>
        <r>
          <rPr>
            <b/>
            <sz val="9"/>
            <color indexed="81"/>
            <rFont val="돋움"/>
            <family val="3"/>
            <charset val="129"/>
          </rPr>
          <t>해결되었다고</t>
        </r>
        <r>
          <rPr>
            <b/>
            <sz val="9"/>
            <color indexed="81"/>
            <rFont val="Tahoma"/>
            <family val="2"/>
          </rPr>
          <t xml:space="preserve"> </t>
        </r>
        <r>
          <rPr>
            <b/>
            <sz val="9"/>
            <color indexed="81"/>
            <rFont val="돋움"/>
            <family val="3"/>
            <charset val="129"/>
          </rPr>
          <t>생각했으나</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발생한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이슈</t>
        </r>
      </text>
    </comment>
    <comment ref="E6" authorId="0" shapeId="0" xr:uid="{A315552F-0596-4598-A3EF-3235E00EB108}">
      <text>
        <r>
          <rPr>
            <b/>
            <sz val="9"/>
            <color indexed="81"/>
            <rFont val="Tahoma"/>
            <family val="2"/>
          </rPr>
          <t xml:space="preserve">New: </t>
        </r>
        <r>
          <rPr>
            <b/>
            <sz val="9"/>
            <color indexed="81"/>
            <rFont val="돋움"/>
            <family val="3"/>
            <charset val="129"/>
          </rPr>
          <t>새로</t>
        </r>
        <r>
          <rPr>
            <b/>
            <sz val="9"/>
            <color indexed="81"/>
            <rFont val="Tahoma"/>
            <family val="2"/>
          </rPr>
          <t xml:space="preserve"> </t>
        </r>
        <r>
          <rPr>
            <b/>
            <sz val="9"/>
            <color indexed="81"/>
            <rFont val="돋움"/>
            <family val="3"/>
            <charset val="129"/>
          </rPr>
          <t>보고된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Open: </t>
        </r>
        <r>
          <rPr>
            <b/>
            <sz val="9"/>
            <color indexed="81"/>
            <rFont val="돋움"/>
            <family val="3"/>
            <charset val="129"/>
          </rPr>
          <t>확인되었지만</t>
        </r>
        <r>
          <rPr>
            <b/>
            <sz val="9"/>
            <color indexed="81"/>
            <rFont val="Tahoma"/>
            <family val="2"/>
          </rPr>
          <t xml:space="preserve"> </t>
        </r>
        <r>
          <rPr>
            <b/>
            <sz val="9"/>
            <color indexed="81"/>
            <rFont val="돋움"/>
            <family val="3"/>
            <charset val="129"/>
          </rPr>
          <t>아직</t>
        </r>
        <r>
          <rPr>
            <b/>
            <sz val="9"/>
            <color indexed="81"/>
            <rFont val="Tahoma"/>
            <family val="2"/>
          </rPr>
          <t xml:space="preserve"> </t>
        </r>
        <r>
          <rPr>
            <b/>
            <sz val="9"/>
            <color indexed="81"/>
            <rFont val="돋움"/>
            <family val="3"/>
            <charset val="129"/>
          </rPr>
          <t>해결되지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In Progress: </t>
        </r>
        <r>
          <rPr>
            <b/>
            <sz val="9"/>
            <color indexed="81"/>
            <rFont val="돋움"/>
            <family val="3"/>
            <charset val="129"/>
          </rPr>
          <t>현재</t>
        </r>
        <r>
          <rPr>
            <b/>
            <sz val="9"/>
            <color indexed="81"/>
            <rFont val="Tahoma"/>
            <family val="2"/>
          </rPr>
          <t xml:space="preserve"> </t>
        </r>
        <r>
          <rPr>
            <b/>
            <sz val="9"/>
            <color indexed="81"/>
            <rFont val="돋움"/>
            <family val="3"/>
            <charset val="129"/>
          </rPr>
          <t>수정</t>
        </r>
        <r>
          <rPr>
            <b/>
            <sz val="9"/>
            <color indexed="81"/>
            <rFont val="Tahoma"/>
            <family val="2"/>
          </rPr>
          <t xml:space="preserve"> </t>
        </r>
        <r>
          <rPr>
            <b/>
            <sz val="9"/>
            <color indexed="81"/>
            <rFont val="돋움"/>
            <family val="3"/>
            <charset val="129"/>
          </rPr>
          <t>중인</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Fixed: </t>
        </r>
        <r>
          <rPr>
            <b/>
            <sz val="9"/>
            <color indexed="81"/>
            <rFont val="돋움"/>
            <family val="3"/>
            <charset val="129"/>
          </rPr>
          <t>수정되었지만</t>
        </r>
        <r>
          <rPr>
            <b/>
            <sz val="9"/>
            <color indexed="81"/>
            <rFont val="Tahoma"/>
            <family val="2"/>
          </rPr>
          <t xml:space="preserve"> </t>
        </r>
        <r>
          <rPr>
            <b/>
            <sz val="9"/>
            <color indexed="81"/>
            <rFont val="돋움"/>
            <family val="3"/>
            <charset val="129"/>
          </rPr>
          <t>아직</t>
        </r>
        <r>
          <rPr>
            <b/>
            <sz val="9"/>
            <color indexed="81"/>
            <rFont val="Tahoma"/>
            <family val="2"/>
          </rPr>
          <t xml:space="preserve"> </t>
        </r>
        <r>
          <rPr>
            <b/>
            <sz val="9"/>
            <color indexed="81"/>
            <rFont val="돋움"/>
            <family val="3"/>
            <charset val="129"/>
          </rPr>
          <t>검증되지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Verified: </t>
        </r>
        <r>
          <rPr>
            <b/>
            <sz val="9"/>
            <color indexed="81"/>
            <rFont val="돋움"/>
            <family val="3"/>
            <charset val="129"/>
          </rPr>
          <t>수정되고</t>
        </r>
        <r>
          <rPr>
            <b/>
            <sz val="9"/>
            <color indexed="81"/>
            <rFont val="Tahoma"/>
            <family val="2"/>
          </rPr>
          <t xml:space="preserve"> QA</t>
        </r>
        <r>
          <rPr>
            <b/>
            <sz val="9"/>
            <color indexed="81"/>
            <rFont val="돋움"/>
            <family val="3"/>
            <charset val="129"/>
          </rPr>
          <t>에</t>
        </r>
        <r>
          <rPr>
            <b/>
            <sz val="9"/>
            <color indexed="81"/>
            <rFont val="Tahoma"/>
            <family val="2"/>
          </rPr>
          <t xml:space="preserve"> </t>
        </r>
        <r>
          <rPr>
            <b/>
            <sz val="9"/>
            <color indexed="81"/>
            <rFont val="돋움"/>
            <family val="3"/>
            <charset val="129"/>
          </rPr>
          <t>의해</t>
        </r>
        <r>
          <rPr>
            <b/>
            <sz val="9"/>
            <color indexed="81"/>
            <rFont val="Tahoma"/>
            <family val="2"/>
          </rPr>
          <t xml:space="preserve"> </t>
        </r>
        <r>
          <rPr>
            <b/>
            <sz val="9"/>
            <color indexed="81"/>
            <rFont val="돋움"/>
            <family val="3"/>
            <charset val="129"/>
          </rPr>
          <t>검증된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Closed: </t>
        </r>
        <r>
          <rPr>
            <b/>
            <sz val="9"/>
            <color indexed="81"/>
            <rFont val="돋움"/>
            <family val="3"/>
            <charset val="129"/>
          </rPr>
          <t>해결되고</t>
        </r>
        <r>
          <rPr>
            <b/>
            <sz val="9"/>
            <color indexed="81"/>
            <rFont val="Tahoma"/>
            <family val="2"/>
          </rPr>
          <t xml:space="preserve"> </t>
        </r>
        <r>
          <rPr>
            <b/>
            <sz val="9"/>
            <color indexed="81"/>
            <rFont val="돋움"/>
            <family val="3"/>
            <charset val="129"/>
          </rPr>
          <t>종결된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Reopened: </t>
        </r>
        <r>
          <rPr>
            <b/>
            <sz val="9"/>
            <color indexed="81"/>
            <rFont val="돋움"/>
            <family val="3"/>
            <charset val="129"/>
          </rPr>
          <t>해결되었다고</t>
        </r>
        <r>
          <rPr>
            <b/>
            <sz val="9"/>
            <color indexed="81"/>
            <rFont val="Tahoma"/>
            <family val="2"/>
          </rPr>
          <t xml:space="preserve"> </t>
        </r>
        <r>
          <rPr>
            <b/>
            <sz val="9"/>
            <color indexed="81"/>
            <rFont val="돋움"/>
            <family val="3"/>
            <charset val="129"/>
          </rPr>
          <t>생각했으나</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발생한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이슈</t>
        </r>
      </text>
    </comment>
    <comment ref="E7" authorId="0" shapeId="0" xr:uid="{2AA584BC-D098-480F-9148-92B015FE47FF}">
      <text>
        <r>
          <rPr>
            <b/>
            <sz val="9"/>
            <color indexed="81"/>
            <rFont val="Tahoma"/>
            <family val="2"/>
          </rPr>
          <t xml:space="preserve">New: </t>
        </r>
        <r>
          <rPr>
            <b/>
            <sz val="9"/>
            <color indexed="81"/>
            <rFont val="돋움"/>
            <family val="3"/>
            <charset val="129"/>
          </rPr>
          <t>새로</t>
        </r>
        <r>
          <rPr>
            <b/>
            <sz val="9"/>
            <color indexed="81"/>
            <rFont val="Tahoma"/>
            <family val="2"/>
          </rPr>
          <t xml:space="preserve"> </t>
        </r>
        <r>
          <rPr>
            <b/>
            <sz val="9"/>
            <color indexed="81"/>
            <rFont val="돋움"/>
            <family val="3"/>
            <charset val="129"/>
          </rPr>
          <t>보고된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Open: </t>
        </r>
        <r>
          <rPr>
            <b/>
            <sz val="9"/>
            <color indexed="81"/>
            <rFont val="돋움"/>
            <family val="3"/>
            <charset val="129"/>
          </rPr>
          <t>확인되었지만</t>
        </r>
        <r>
          <rPr>
            <b/>
            <sz val="9"/>
            <color indexed="81"/>
            <rFont val="Tahoma"/>
            <family val="2"/>
          </rPr>
          <t xml:space="preserve"> </t>
        </r>
        <r>
          <rPr>
            <b/>
            <sz val="9"/>
            <color indexed="81"/>
            <rFont val="돋움"/>
            <family val="3"/>
            <charset val="129"/>
          </rPr>
          <t>아직</t>
        </r>
        <r>
          <rPr>
            <b/>
            <sz val="9"/>
            <color indexed="81"/>
            <rFont val="Tahoma"/>
            <family val="2"/>
          </rPr>
          <t xml:space="preserve"> </t>
        </r>
        <r>
          <rPr>
            <b/>
            <sz val="9"/>
            <color indexed="81"/>
            <rFont val="돋움"/>
            <family val="3"/>
            <charset val="129"/>
          </rPr>
          <t>해결되지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In Progress: </t>
        </r>
        <r>
          <rPr>
            <b/>
            <sz val="9"/>
            <color indexed="81"/>
            <rFont val="돋움"/>
            <family val="3"/>
            <charset val="129"/>
          </rPr>
          <t>현재</t>
        </r>
        <r>
          <rPr>
            <b/>
            <sz val="9"/>
            <color indexed="81"/>
            <rFont val="Tahoma"/>
            <family val="2"/>
          </rPr>
          <t xml:space="preserve"> </t>
        </r>
        <r>
          <rPr>
            <b/>
            <sz val="9"/>
            <color indexed="81"/>
            <rFont val="돋움"/>
            <family val="3"/>
            <charset val="129"/>
          </rPr>
          <t>수정</t>
        </r>
        <r>
          <rPr>
            <b/>
            <sz val="9"/>
            <color indexed="81"/>
            <rFont val="Tahoma"/>
            <family val="2"/>
          </rPr>
          <t xml:space="preserve"> </t>
        </r>
        <r>
          <rPr>
            <b/>
            <sz val="9"/>
            <color indexed="81"/>
            <rFont val="돋움"/>
            <family val="3"/>
            <charset val="129"/>
          </rPr>
          <t>중인</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Fixed: </t>
        </r>
        <r>
          <rPr>
            <b/>
            <sz val="9"/>
            <color indexed="81"/>
            <rFont val="돋움"/>
            <family val="3"/>
            <charset val="129"/>
          </rPr>
          <t>수정되었지만</t>
        </r>
        <r>
          <rPr>
            <b/>
            <sz val="9"/>
            <color indexed="81"/>
            <rFont val="Tahoma"/>
            <family val="2"/>
          </rPr>
          <t xml:space="preserve"> </t>
        </r>
        <r>
          <rPr>
            <b/>
            <sz val="9"/>
            <color indexed="81"/>
            <rFont val="돋움"/>
            <family val="3"/>
            <charset val="129"/>
          </rPr>
          <t>아직</t>
        </r>
        <r>
          <rPr>
            <b/>
            <sz val="9"/>
            <color indexed="81"/>
            <rFont val="Tahoma"/>
            <family val="2"/>
          </rPr>
          <t xml:space="preserve"> </t>
        </r>
        <r>
          <rPr>
            <b/>
            <sz val="9"/>
            <color indexed="81"/>
            <rFont val="돋움"/>
            <family val="3"/>
            <charset val="129"/>
          </rPr>
          <t>검증되지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Verified: </t>
        </r>
        <r>
          <rPr>
            <b/>
            <sz val="9"/>
            <color indexed="81"/>
            <rFont val="돋움"/>
            <family val="3"/>
            <charset val="129"/>
          </rPr>
          <t>수정되고</t>
        </r>
        <r>
          <rPr>
            <b/>
            <sz val="9"/>
            <color indexed="81"/>
            <rFont val="Tahoma"/>
            <family val="2"/>
          </rPr>
          <t xml:space="preserve"> QA</t>
        </r>
        <r>
          <rPr>
            <b/>
            <sz val="9"/>
            <color indexed="81"/>
            <rFont val="돋움"/>
            <family val="3"/>
            <charset val="129"/>
          </rPr>
          <t>에</t>
        </r>
        <r>
          <rPr>
            <b/>
            <sz val="9"/>
            <color indexed="81"/>
            <rFont val="Tahoma"/>
            <family val="2"/>
          </rPr>
          <t xml:space="preserve"> </t>
        </r>
        <r>
          <rPr>
            <b/>
            <sz val="9"/>
            <color indexed="81"/>
            <rFont val="돋움"/>
            <family val="3"/>
            <charset val="129"/>
          </rPr>
          <t>의해</t>
        </r>
        <r>
          <rPr>
            <b/>
            <sz val="9"/>
            <color indexed="81"/>
            <rFont val="Tahoma"/>
            <family val="2"/>
          </rPr>
          <t xml:space="preserve"> </t>
        </r>
        <r>
          <rPr>
            <b/>
            <sz val="9"/>
            <color indexed="81"/>
            <rFont val="돋움"/>
            <family val="3"/>
            <charset val="129"/>
          </rPr>
          <t>검증된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Closed: </t>
        </r>
        <r>
          <rPr>
            <b/>
            <sz val="9"/>
            <color indexed="81"/>
            <rFont val="돋움"/>
            <family val="3"/>
            <charset val="129"/>
          </rPr>
          <t>해결되고</t>
        </r>
        <r>
          <rPr>
            <b/>
            <sz val="9"/>
            <color indexed="81"/>
            <rFont val="Tahoma"/>
            <family val="2"/>
          </rPr>
          <t xml:space="preserve"> </t>
        </r>
        <r>
          <rPr>
            <b/>
            <sz val="9"/>
            <color indexed="81"/>
            <rFont val="돋움"/>
            <family val="3"/>
            <charset val="129"/>
          </rPr>
          <t>종결된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Reopened: </t>
        </r>
        <r>
          <rPr>
            <b/>
            <sz val="9"/>
            <color indexed="81"/>
            <rFont val="돋움"/>
            <family val="3"/>
            <charset val="129"/>
          </rPr>
          <t>해결되었다고</t>
        </r>
        <r>
          <rPr>
            <b/>
            <sz val="9"/>
            <color indexed="81"/>
            <rFont val="Tahoma"/>
            <family val="2"/>
          </rPr>
          <t xml:space="preserve"> </t>
        </r>
        <r>
          <rPr>
            <b/>
            <sz val="9"/>
            <color indexed="81"/>
            <rFont val="돋움"/>
            <family val="3"/>
            <charset val="129"/>
          </rPr>
          <t>생각했으나</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발생한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이슈</t>
        </r>
      </text>
    </comment>
    <comment ref="E8" authorId="0" shapeId="0" xr:uid="{E23D6752-A98C-44A9-90F7-B85EA91955D8}">
      <text>
        <r>
          <rPr>
            <b/>
            <sz val="9"/>
            <color indexed="81"/>
            <rFont val="Tahoma"/>
            <family val="2"/>
          </rPr>
          <t xml:space="preserve">New: </t>
        </r>
        <r>
          <rPr>
            <b/>
            <sz val="9"/>
            <color indexed="81"/>
            <rFont val="돋움"/>
            <family val="3"/>
            <charset val="129"/>
          </rPr>
          <t>새로</t>
        </r>
        <r>
          <rPr>
            <b/>
            <sz val="9"/>
            <color indexed="81"/>
            <rFont val="Tahoma"/>
            <family val="2"/>
          </rPr>
          <t xml:space="preserve"> </t>
        </r>
        <r>
          <rPr>
            <b/>
            <sz val="9"/>
            <color indexed="81"/>
            <rFont val="돋움"/>
            <family val="3"/>
            <charset val="129"/>
          </rPr>
          <t>보고된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Open: </t>
        </r>
        <r>
          <rPr>
            <b/>
            <sz val="9"/>
            <color indexed="81"/>
            <rFont val="돋움"/>
            <family val="3"/>
            <charset val="129"/>
          </rPr>
          <t>확인되었지만</t>
        </r>
        <r>
          <rPr>
            <b/>
            <sz val="9"/>
            <color indexed="81"/>
            <rFont val="Tahoma"/>
            <family val="2"/>
          </rPr>
          <t xml:space="preserve"> </t>
        </r>
        <r>
          <rPr>
            <b/>
            <sz val="9"/>
            <color indexed="81"/>
            <rFont val="돋움"/>
            <family val="3"/>
            <charset val="129"/>
          </rPr>
          <t>아직</t>
        </r>
        <r>
          <rPr>
            <b/>
            <sz val="9"/>
            <color indexed="81"/>
            <rFont val="Tahoma"/>
            <family val="2"/>
          </rPr>
          <t xml:space="preserve"> </t>
        </r>
        <r>
          <rPr>
            <b/>
            <sz val="9"/>
            <color indexed="81"/>
            <rFont val="돋움"/>
            <family val="3"/>
            <charset val="129"/>
          </rPr>
          <t>해결되지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In Progress: </t>
        </r>
        <r>
          <rPr>
            <b/>
            <sz val="9"/>
            <color indexed="81"/>
            <rFont val="돋움"/>
            <family val="3"/>
            <charset val="129"/>
          </rPr>
          <t>현재</t>
        </r>
        <r>
          <rPr>
            <b/>
            <sz val="9"/>
            <color indexed="81"/>
            <rFont val="Tahoma"/>
            <family val="2"/>
          </rPr>
          <t xml:space="preserve"> </t>
        </r>
        <r>
          <rPr>
            <b/>
            <sz val="9"/>
            <color indexed="81"/>
            <rFont val="돋움"/>
            <family val="3"/>
            <charset val="129"/>
          </rPr>
          <t>수정</t>
        </r>
        <r>
          <rPr>
            <b/>
            <sz val="9"/>
            <color indexed="81"/>
            <rFont val="Tahoma"/>
            <family val="2"/>
          </rPr>
          <t xml:space="preserve"> </t>
        </r>
        <r>
          <rPr>
            <b/>
            <sz val="9"/>
            <color indexed="81"/>
            <rFont val="돋움"/>
            <family val="3"/>
            <charset val="129"/>
          </rPr>
          <t>중인</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Fixed: </t>
        </r>
        <r>
          <rPr>
            <b/>
            <sz val="9"/>
            <color indexed="81"/>
            <rFont val="돋움"/>
            <family val="3"/>
            <charset val="129"/>
          </rPr>
          <t>수정되었지만</t>
        </r>
        <r>
          <rPr>
            <b/>
            <sz val="9"/>
            <color indexed="81"/>
            <rFont val="Tahoma"/>
            <family val="2"/>
          </rPr>
          <t xml:space="preserve"> </t>
        </r>
        <r>
          <rPr>
            <b/>
            <sz val="9"/>
            <color indexed="81"/>
            <rFont val="돋움"/>
            <family val="3"/>
            <charset val="129"/>
          </rPr>
          <t>아직</t>
        </r>
        <r>
          <rPr>
            <b/>
            <sz val="9"/>
            <color indexed="81"/>
            <rFont val="Tahoma"/>
            <family val="2"/>
          </rPr>
          <t xml:space="preserve"> </t>
        </r>
        <r>
          <rPr>
            <b/>
            <sz val="9"/>
            <color indexed="81"/>
            <rFont val="돋움"/>
            <family val="3"/>
            <charset val="129"/>
          </rPr>
          <t>검증되지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Verified: </t>
        </r>
        <r>
          <rPr>
            <b/>
            <sz val="9"/>
            <color indexed="81"/>
            <rFont val="돋움"/>
            <family val="3"/>
            <charset val="129"/>
          </rPr>
          <t>수정되고</t>
        </r>
        <r>
          <rPr>
            <b/>
            <sz val="9"/>
            <color indexed="81"/>
            <rFont val="Tahoma"/>
            <family val="2"/>
          </rPr>
          <t xml:space="preserve"> QA</t>
        </r>
        <r>
          <rPr>
            <b/>
            <sz val="9"/>
            <color indexed="81"/>
            <rFont val="돋움"/>
            <family val="3"/>
            <charset val="129"/>
          </rPr>
          <t>에</t>
        </r>
        <r>
          <rPr>
            <b/>
            <sz val="9"/>
            <color indexed="81"/>
            <rFont val="Tahoma"/>
            <family val="2"/>
          </rPr>
          <t xml:space="preserve"> </t>
        </r>
        <r>
          <rPr>
            <b/>
            <sz val="9"/>
            <color indexed="81"/>
            <rFont val="돋움"/>
            <family val="3"/>
            <charset val="129"/>
          </rPr>
          <t>의해</t>
        </r>
        <r>
          <rPr>
            <b/>
            <sz val="9"/>
            <color indexed="81"/>
            <rFont val="Tahoma"/>
            <family val="2"/>
          </rPr>
          <t xml:space="preserve"> </t>
        </r>
        <r>
          <rPr>
            <b/>
            <sz val="9"/>
            <color indexed="81"/>
            <rFont val="돋움"/>
            <family val="3"/>
            <charset val="129"/>
          </rPr>
          <t>검증된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Closed: </t>
        </r>
        <r>
          <rPr>
            <b/>
            <sz val="9"/>
            <color indexed="81"/>
            <rFont val="돋움"/>
            <family val="3"/>
            <charset val="129"/>
          </rPr>
          <t>해결되고</t>
        </r>
        <r>
          <rPr>
            <b/>
            <sz val="9"/>
            <color indexed="81"/>
            <rFont val="Tahoma"/>
            <family val="2"/>
          </rPr>
          <t xml:space="preserve"> </t>
        </r>
        <r>
          <rPr>
            <b/>
            <sz val="9"/>
            <color indexed="81"/>
            <rFont val="돋움"/>
            <family val="3"/>
            <charset val="129"/>
          </rPr>
          <t>종결된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 xml:space="preserve">이슈
</t>
        </r>
        <r>
          <rPr>
            <b/>
            <sz val="9"/>
            <color indexed="81"/>
            <rFont val="Tahoma"/>
            <family val="2"/>
          </rPr>
          <t xml:space="preserve">Reopened: </t>
        </r>
        <r>
          <rPr>
            <b/>
            <sz val="9"/>
            <color indexed="81"/>
            <rFont val="돋움"/>
            <family val="3"/>
            <charset val="129"/>
          </rPr>
          <t>해결되었다고</t>
        </r>
        <r>
          <rPr>
            <b/>
            <sz val="9"/>
            <color indexed="81"/>
            <rFont val="Tahoma"/>
            <family val="2"/>
          </rPr>
          <t xml:space="preserve"> </t>
        </r>
        <r>
          <rPr>
            <b/>
            <sz val="9"/>
            <color indexed="81"/>
            <rFont val="돋움"/>
            <family val="3"/>
            <charset val="129"/>
          </rPr>
          <t>생각했으나</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발생한</t>
        </r>
        <r>
          <rPr>
            <b/>
            <sz val="9"/>
            <color indexed="81"/>
            <rFont val="Tahoma"/>
            <family val="2"/>
          </rPr>
          <t xml:space="preserve"> </t>
        </r>
        <r>
          <rPr>
            <b/>
            <sz val="9"/>
            <color indexed="81"/>
            <rFont val="돋움"/>
            <family val="3"/>
            <charset val="129"/>
          </rPr>
          <t>버그</t>
        </r>
        <r>
          <rPr>
            <b/>
            <sz val="9"/>
            <color indexed="81"/>
            <rFont val="Tahoma"/>
            <family val="2"/>
          </rPr>
          <t>/</t>
        </r>
        <r>
          <rPr>
            <b/>
            <sz val="9"/>
            <color indexed="81"/>
            <rFont val="돋움"/>
            <family val="3"/>
            <charset val="129"/>
          </rPr>
          <t>이슈</t>
        </r>
      </text>
    </comment>
  </commentList>
</comments>
</file>

<file path=xl/sharedStrings.xml><?xml version="1.0" encoding="utf-8"?>
<sst xmlns="http://schemas.openxmlformats.org/spreadsheetml/2006/main" count="730" uniqueCount="417">
  <si>
    <t>ㅁ 목차 및 상세 설명</t>
    <phoneticPr fontId="7" type="noConversion"/>
  </si>
  <si>
    <t>■버그-이슈 추적 리포트</t>
    <phoneticPr fontId="3" type="noConversion"/>
  </si>
  <si>
    <t>ID</t>
    <phoneticPr fontId="3" type="noConversion"/>
  </si>
  <si>
    <t>대분류</t>
    <phoneticPr fontId="3" type="noConversion"/>
  </si>
  <si>
    <t>중분류</t>
    <phoneticPr fontId="3" type="noConversion"/>
  </si>
  <si>
    <t>상품 이름</t>
    <phoneticPr fontId="3" type="noConversion"/>
  </si>
  <si>
    <t>테스트 방법</t>
    <phoneticPr fontId="3" type="noConversion"/>
  </si>
  <si>
    <t>예상 결과</t>
    <phoneticPr fontId="3" type="noConversion"/>
  </si>
  <si>
    <t>결과</t>
    <phoneticPr fontId="3" type="noConversion"/>
  </si>
  <si>
    <t>비고</t>
    <phoneticPr fontId="3" type="noConversion"/>
  </si>
  <si>
    <t>안드로이드</t>
    <phoneticPr fontId="3" type="noConversion"/>
  </si>
  <si>
    <t>IOS</t>
    <phoneticPr fontId="3" type="noConversion"/>
  </si>
  <si>
    <t>드롭다운용</t>
    <phoneticPr fontId="3" type="noConversion"/>
  </si>
  <si>
    <t>O</t>
  </si>
  <si>
    <t>O</t>
    <phoneticPr fontId="3" type="noConversion"/>
  </si>
  <si>
    <t>X</t>
  </si>
  <si>
    <t>X</t>
    <phoneticPr fontId="3" type="noConversion"/>
  </si>
  <si>
    <t>△</t>
  </si>
  <si>
    <t>Result</t>
    <phoneticPr fontId="3" type="noConversion"/>
  </si>
  <si>
    <t>Count</t>
    <phoneticPr fontId="3" type="noConversion"/>
  </si>
  <si>
    <t>%</t>
    <phoneticPr fontId="3" type="noConversion"/>
  </si>
  <si>
    <t>상태</t>
    <phoneticPr fontId="3" type="noConversion"/>
  </si>
  <si>
    <t>중요도</t>
    <phoneticPr fontId="3" type="noConversion"/>
  </si>
  <si>
    <t>우선순위</t>
    <phoneticPr fontId="3" type="noConversion"/>
  </si>
  <si>
    <t>New</t>
    <phoneticPr fontId="3" type="noConversion"/>
  </si>
  <si>
    <t>즉시</t>
    <phoneticPr fontId="3" type="noConversion"/>
  </si>
  <si>
    <t>Open</t>
  </si>
  <si>
    <t>상</t>
    <phoneticPr fontId="3" type="noConversion"/>
  </si>
  <si>
    <t>In Progress</t>
    <phoneticPr fontId="3" type="noConversion"/>
  </si>
  <si>
    <t>중</t>
    <phoneticPr fontId="3" type="noConversion"/>
  </si>
  <si>
    <t>Fixed</t>
  </si>
  <si>
    <t>하</t>
    <phoneticPr fontId="3" type="noConversion"/>
  </si>
  <si>
    <t>Verified</t>
  </si>
  <si>
    <t>Closed</t>
  </si>
  <si>
    <t>Reopened</t>
    <phoneticPr fontId="3" type="noConversion"/>
  </si>
  <si>
    <t>제목</t>
    <phoneticPr fontId="3" type="noConversion"/>
  </si>
  <si>
    <t>설명</t>
    <phoneticPr fontId="3" type="noConversion"/>
  </si>
  <si>
    <t>재현 스텝</t>
    <phoneticPr fontId="3" type="noConversion"/>
  </si>
  <si>
    <t>제작 콘텐츠에서 장비 재료 대성공 제작/환원 반복으로 재료 아이템 무한 복사</t>
    <phoneticPr fontId="3" type="noConversion"/>
  </si>
  <si>
    <t>고등급 재료 제작할 때, 10% 확률로 대성공 시 재료를 1개 더 지급. 
고등급 재료 환원 시 기존에 필요한 이전 등급 재료 10개를 100% 돌려줘서, 대성공 제작/환원을 반복하면 고등급의 제작 아이템을 무한 복사 가능.</t>
    <phoneticPr fontId="3" type="noConversion"/>
  </si>
  <si>
    <t>1. 제작을 통해 에픽 등급 재료 10개로 유니크 등급 재료 1개를 제작한다.
2. 제작한 유니크 등급 1개를 에픽 등급 10개로 환원한다.
3. 이 과정을 계속해서 반복한다.</t>
    <phoneticPr fontId="3" type="noConversion"/>
  </si>
  <si>
    <t>즉시</t>
  </si>
  <si>
    <t>New</t>
  </si>
  <si>
    <t>소비 아이템 '천마석' 의 표기 텍스트 '몬스터에게 추가데미지' 가 실제 스펙하고 다름</t>
    <phoneticPr fontId="3" type="noConversion"/>
  </si>
  <si>
    <t>소비 아이템 '천마석' 설명 텍스트에는 '몬스터에게 추가 데미지' 인데, 몬스터가 아닌 상대 플레이어 캐릭터를 공격할 때도 적용됨.</t>
    <phoneticPr fontId="3" type="noConversion"/>
  </si>
  <si>
    <t>1. 준비된 캐릭터로, 상대 플레이어 캐릭터를 마우스 좌클릭해서 공격한다.
2. 확인되는 데미지 수치를 기록한다. 
3. 소비 아이템 '천마석'을 캐릭터가 보유하고 있는 상태로 세팅한다. 
4. 메인 화면 기준 중앙 하단의 천마석 아이콘을 마우스 좌클릭해서 천마석 사용 상태로 설정한다.
5. 천마석를 제외하고, 동일한 조건에서 1,2번 스텝을 진행한다.
6. 데미지를 비교해서, 천마석이 PvE가 아닌 PvP에도 적용되는지 확인한다.</t>
    <phoneticPr fontId="3" type="noConversion"/>
  </si>
  <si>
    <t>하</t>
  </si>
  <si>
    <t>자동 사냥 시 이동기가 포함된 스킬 때문에 캐릭터가 특정 지형에 갇히는 현상</t>
    <phoneticPr fontId="3" type="noConversion"/>
  </si>
  <si>
    <t>자동 사냥을 진행할 때, 궁수 클래스의 '백스텝 샷' 등 이동기가 포함된 스킬을 사용하도록 설정하면 발생.
간헐적으로 바위, 나무, 벽 등 여러 지형에 캐릭터가 이동기 스킬로 인해 갇힘.
캐릭터가 갇혀서 제자리걸음을 반복해, 자동 사냥 진행 불가능.</t>
    <phoneticPr fontId="3" type="noConversion"/>
  </si>
  <si>
    <t>1. 제보받은 위치나 바위, 나무, 벽 등 캐릭터가 갇힐 가능성이 있는 사냥 위치로 캐릭터를 이동시킨다.
2.  스킬 '이베이젼 샷' 을 세팅한 상태에서, 자동 사냥을 진행한다.
3. 캐릭터가 지형에 갇히는지 확인한다.</t>
    <phoneticPr fontId="3" type="noConversion"/>
  </si>
  <si>
    <t>상</t>
  </si>
  <si>
    <t>이동기가 포함된 모든 클래스/코스튬 스킬 확인 필요</t>
    <phoneticPr fontId="3" type="noConversion"/>
  </si>
  <si>
    <t>일반 던전 '지옥의 비밀' 에서 캐릭터 사망시, 캐릭터가 제자리에서 부활해 사망-부활을 반복하는 현상</t>
    <phoneticPr fontId="3" type="noConversion"/>
  </si>
  <si>
    <t>캐릭터 사망 시, 안전하게 마을에서 부활하는 게 기본 스펙. 하지만 일반 던전 '지옥의 비밀' 에서 캐릭터 사망 시, 제자리에서 부활해 사망-부활을 반복함.
캐릭터 사망 페널티인 경험치 소실도 사망 횟수만큼 적용.</t>
    <phoneticPr fontId="3" type="noConversion"/>
  </si>
  <si>
    <t>1. 일반 던전 '지옥의 비밀' 로 캐릭터를 이동시킨다.
2. 캐릭터를 몬스터의 공격을 이용해 사망시킨다.
3. 마을이 아닌, 제자리에서 부활하는지 확인한다.</t>
    <phoneticPr fontId="3" type="noConversion"/>
  </si>
  <si>
    <t>전체적인 지형 필드 확인 필요</t>
    <phoneticPr fontId="3" type="noConversion"/>
  </si>
  <si>
    <t>이전 직장에서 맡았던 게임을 베이스로 작성한 버그-이슈 추적 리포트 예시</t>
    <phoneticPr fontId="3" type="noConversion"/>
  </si>
  <si>
    <t>IOS</t>
    <phoneticPr fontId="3" type="noConversion"/>
  </si>
  <si>
    <t>TC1-1</t>
    <phoneticPr fontId="3" type="noConversion"/>
  </si>
  <si>
    <t>TC1-2</t>
    <phoneticPr fontId="3" type="noConversion"/>
  </si>
  <si>
    <t>TC1-3</t>
    <phoneticPr fontId="3" type="noConversion"/>
  </si>
  <si>
    <t>TC1-4</t>
  </si>
  <si>
    <t>TC1-5</t>
  </si>
  <si>
    <t>TC1-6</t>
  </si>
  <si>
    <t>TC1-7</t>
  </si>
  <si>
    <t>TC1-8</t>
  </si>
  <si>
    <t>TC1-9</t>
  </si>
  <si>
    <t>TC1-10</t>
  </si>
  <si>
    <t>TC1-11</t>
  </si>
  <si>
    <t>상점 구매</t>
    <phoneticPr fontId="3" type="noConversion"/>
  </si>
  <si>
    <t>TC2-1</t>
    <phoneticPr fontId="3" type="noConversion"/>
  </si>
  <si>
    <t>TC2-2</t>
    <phoneticPr fontId="3" type="noConversion"/>
  </si>
  <si>
    <t>TC2-3</t>
    <phoneticPr fontId="3" type="noConversion"/>
  </si>
  <si>
    <t>TC2-4</t>
  </si>
  <si>
    <t>TC2-5</t>
  </si>
  <si>
    <t>TC2-6</t>
  </si>
  <si>
    <t>TC2-7</t>
  </si>
  <si>
    <t>TC2-8</t>
  </si>
  <si>
    <t>TC2-9</t>
  </si>
  <si>
    <t>테스트 설명</t>
    <phoneticPr fontId="3" type="noConversion"/>
  </si>
  <si>
    <t>■테스트 1</t>
    <phoneticPr fontId="3" type="noConversion"/>
  </si>
  <si>
    <t>■테스트 2</t>
    <phoneticPr fontId="3" type="noConversion"/>
  </si>
  <si>
    <t>■테스트 3</t>
    <phoneticPr fontId="3" type="noConversion"/>
  </si>
  <si>
    <t>TC3-1</t>
    <phoneticPr fontId="3" type="noConversion"/>
  </si>
  <si>
    <t>TC3-2</t>
    <phoneticPr fontId="3" type="noConversion"/>
  </si>
  <si>
    <t>TC3-3</t>
    <phoneticPr fontId="3" type="noConversion"/>
  </si>
  <si>
    <t>TC3-4</t>
  </si>
  <si>
    <t>TC3-5</t>
  </si>
  <si>
    <t>TC3-6</t>
  </si>
  <si>
    <t>TC3-7</t>
  </si>
  <si>
    <t>TC3-8</t>
  </si>
  <si>
    <t>TC3-9</t>
  </si>
  <si>
    <t>기기명</t>
    <phoneticPr fontId="3" type="noConversion"/>
  </si>
  <si>
    <t>OS</t>
    <phoneticPr fontId="3" type="noConversion"/>
  </si>
  <si>
    <t>네트워크 상태 변화에 따른 게임의 안정성 테스트 예시</t>
    <phoneticPr fontId="3" type="noConversion"/>
  </si>
  <si>
    <t>시작</t>
    <phoneticPr fontId="3" type="noConversion"/>
  </si>
  <si>
    <t>메모리 사용량</t>
    <phoneticPr fontId="3" type="noConversion"/>
  </si>
  <si>
    <t>CPU 온도</t>
    <phoneticPr fontId="3" type="noConversion"/>
  </si>
  <si>
    <t>GPU 사용률</t>
    <phoneticPr fontId="3" type="noConversion"/>
  </si>
  <si>
    <t>측정 시간</t>
    <phoneticPr fontId="3" type="noConversion"/>
  </si>
  <si>
    <t>30분</t>
    <phoneticPr fontId="3" type="noConversion"/>
  </si>
  <si>
    <t>60분</t>
    <phoneticPr fontId="3" type="noConversion"/>
  </si>
  <si>
    <t>특이사항</t>
    <phoneticPr fontId="3" type="noConversion"/>
  </si>
  <si>
    <t>갤럭시 S24</t>
    <phoneticPr fontId="3" type="noConversion"/>
  </si>
  <si>
    <t>갤럭시 S23</t>
    <phoneticPr fontId="3" type="noConversion"/>
  </si>
  <si>
    <t>갤럭시 S22</t>
    <phoneticPr fontId="3" type="noConversion"/>
  </si>
  <si>
    <t>아이폰 13</t>
    <phoneticPr fontId="3" type="noConversion"/>
  </si>
  <si>
    <t>아이폰 14</t>
    <phoneticPr fontId="3" type="noConversion"/>
  </si>
  <si>
    <t>안드로이드 14</t>
    <phoneticPr fontId="3" type="noConversion"/>
  </si>
  <si>
    <t>안드로이드 13</t>
    <phoneticPr fontId="3" type="noConversion"/>
  </si>
  <si>
    <t>IOS 18</t>
    <phoneticPr fontId="3" type="noConversion"/>
  </si>
  <si>
    <t>IOS 17</t>
    <phoneticPr fontId="3" type="noConversion"/>
  </si>
  <si>
    <t>아이폰 11</t>
    <phoneticPr fontId="3" type="noConversion"/>
  </si>
  <si>
    <t>280MB</t>
    <phoneticPr fontId="3" type="noConversion"/>
  </si>
  <si>
    <t>320MB</t>
    <phoneticPr fontId="3" type="noConversion"/>
  </si>
  <si>
    <t>340MB</t>
    <phoneticPr fontId="3" type="noConversion"/>
  </si>
  <si>
    <t>41°C</t>
    <phoneticPr fontId="3" type="noConversion"/>
  </si>
  <si>
    <t>42°C</t>
  </si>
  <si>
    <t>42°C</t>
    <phoneticPr fontId="3" type="noConversion"/>
  </si>
  <si>
    <t>45°C</t>
  </si>
  <si>
    <t>45°C</t>
    <phoneticPr fontId="3" type="noConversion"/>
  </si>
  <si>
    <t>281MB</t>
  </si>
  <si>
    <t>282MB</t>
  </si>
  <si>
    <t>283MB</t>
  </si>
  <si>
    <t>284MB</t>
  </si>
  <si>
    <t>285MB</t>
  </si>
  <si>
    <t>43°C</t>
  </si>
  <si>
    <t>44°C</t>
  </si>
  <si>
    <t>46°C</t>
  </si>
  <si>
    <t>321MB</t>
  </si>
  <si>
    <t>322MB</t>
  </si>
  <si>
    <t>323MB</t>
  </si>
  <si>
    <t>324MB</t>
  </si>
  <si>
    <t>325MB</t>
  </si>
  <si>
    <t>47°C</t>
  </si>
  <si>
    <t>341MB</t>
  </si>
  <si>
    <t>342MB</t>
  </si>
  <si>
    <t>343MB</t>
  </si>
  <si>
    <t>344MB</t>
  </si>
  <si>
    <t>345MB</t>
  </si>
  <si>
    <t>48°C</t>
  </si>
  <si>
    <t>49°C</t>
  </si>
  <si>
    <t>50°C</t>
  </si>
  <si>
    <t>인터넷 불안정</t>
    <phoneticPr fontId="3" type="noConversion"/>
  </si>
  <si>
    <t>대상 게임: 가디언 테일즈</t>
    <phoneticPr fontId="3" type="noConversion"/>
  </si>
  <si>
    <t xml:space="preserve"> </t>
    <phoneticPr fontId="3" type="noConversion"/>
  </si>
  <si>
    <t>인게임 각종 재화 및 수치 경계값 테스트 예시</t>
    <phoneticPr fontId="3" type="noConversion"/>
  </si>
  <si>
    <t>배터리 잔량</t>
    <phoneticPr fontId="3" type="noConversion"/>
  </si>
  <si>
    <t>단순 예시</t>
    <phoneticPr fontId="3" type="noConversion"/>
  </si>
  <si>
    <t>패키지</t>
    <phoneticPr fontId="3" type="noConversion"/>
  </si>
  <si>
    <t>월간 특가 패키지</t>
    <phoneticPr fontId="3" type="noConversion"/>
  </si>
  <si>
    <t>S3 스타터 패키지 #1</t>
    <phoneticPr fontId="3" type="noConversion"/>
  </si>
  <si>
    <t>S3 스타터 패키지 #2</t>
    <phoneticPr fontId="3" type="noConversion"/>
  </si>
  <si>
    <t>S3 귀환 용사 패키지 #1</t>
    <phoneticPr fontId="3" type="noConversion"/>
  </si>
  <si>
    <t>S3 귀환 용사 패키지 #2</t>
    <phoneticPr fontId="3" type="noConversion"/>
  </si>
  <si>
    <t>귀환 용사 점핑 패키지</t>
    <phoneticPr fontId="3" type="noConversion"/>
  </si>
  <si>
    <t>겨울 특별 점핑 패키지</t>
    <phoneticPr fontId="3" type="noConversion"/>
  </si>
  <si>
    <t>기간 한정 스태미나 패키지</t>
    <phoneticPr fontId="3" type="noConversion"/>
  </si>
  <si>
    <t>기간 한정 소환 패키지</t>
    <phoneticPr fontId="3" type="noConversion"/>
  </si>
  <si>
    <t>시즌3 점핑 패키지</t>
    <phoneticPr fontId="3" type="noConversion"/>
  </si>
  <si>
    <t>축복의 서 패키지</t>
    <phoneticPr fontId="3" type="noConversion"/>
  </si>
  <si>
    <t>부유성 카페 스페셜 구독권</t>
    <phoneticPr fontId="3" type="noConversion"/>
  </si>
  <si>
    <t>영웅 성장 패키지 #1</t>
    <phoneticPr fontId="3" type="noConversion"/>
  </si>
  <si>
    <t>소환 컨트롤러 패키지</t>
    <phoneticPr fontId="3" type="noConversion"/>
  </si>
  <si>
    <t>한 달에 두 번 스페셜 패키지</t>
    <phoneticPr fontId="3" type="noConversion"/>
  </si>
  <si>
    <t>매월 특가 젬 패키지</t>
    <phoneticPr fontId="3" type="noConversion"/>
  </si>
  <si>
    <t>카마존의 소환 지원 패키지</t>
    <phoneticPr fontId="3" type="noConversion"/>
  </si>
  <si>
    <t>NEW 각성석 구독 패키지</t>
    <phoneticPr fontId="3" type="noConversion"/>
  </si>
  <si>
    <t>NEW 슈퍼 각성석 패키지</t>
    <phoneticPr fontId="3" type="noConversion"/>
  </si>
  <si>
    <t>TC1-12</t>
  </si>
  <si>
    <t>TC1-13</t>
  </si>
  <si>
    <t>TC1-14</t>
  </si>
  <si>
    <t>TC1-15</t>
  </si>
  <si>
    <t>TC1-16</t>
  </si>
  <si>
    <t>TC1-17</t>
  </si>
  <si>
    <t>TC1-18</t>
  </si>
  <si>
    <t>TC1-19</t>
  </si>
  <si>
    <t xml:space="preserve">옵션 선택 확인 </t>
    <phoneticPr fontId="3" type="noConversion"/>
  </si>
  <si>
    <t>경계값</t>
    <phoneticPr fontId="3" type="noConversion"/>
  </si>
  <si>
    <t>1. 월간 특가 패지키 이미지 클릭한다.
2. 구입 가격 버튼을 클릭한다.
3. 결제 팝업창을 제외한 다른 화면을 클릭한다.
4. 결제 취소 메시지 팝업창의 확인 버튼을 클릭한다.
5. 월간 특가 패키지 팝업창을 제외한 다른 화면을 클릭한다.</t>
    <phoneticPr fontId="3" type="noConversion"/>
  </si>
  <si>
    <t>1. S3 스타터 패키지 #1 이미지 클릭한다.
2. 구입 가격 버튼을 클릭한다.
3. 결제 팝업창을 제외한 다른 화면을 클릭한다.
4. 결제 취소 메시지 팝업창의 확인 버튼을 클릭한다.
5. S3 스타터 패키지 #1 팝업창을 제외한 다른 화면을 클릭한다.</t>
    <phoneticPr fontId="3" type="noConversion"/>
  </si>
  <si>
    <t>1. S3 스타터 패키지 #2 이미지 클릭한다.
2. 구입 가격 버튼을 클릭한다.
3. 결제 팝업창을 제외한 다른 화면을 클릭한다.
4. 결제 취소 메시지 팝업창의 확인 버튼을 클릭한다.
5. S3 스타터 패키지 #2 팝업창을 제외한 다른 화면을 클릭한다.</t>
    <phoneticPr fontId="3" type="noConversion"/>
  </si>
  <si>
    <t>1. S3 귀환 용사 패키지 #1 이미지 클릭한다.
2. 구입 가격 버튼을 클릭한다.
3. 결제 팝업창을 제외한 다른 화면을 클릭한다.
4. 결제 취소 메시지 팝업창의 확인 버튼을 클릭한다.
5. S3 귀환 용사 패키지 #1 팝업창을 제외한 다른 화면을 클릭한다.</t>
    <phoneticPr fontId="3" type="noConversion"/>
  </si>
  <si>
    <t>1. S3 귀환 용사 패키지 #2 이미지 클릭한다.
2. 구입 가격 버튼을 클릭한다.
3. 결제 팝업창을 제외한 다른 화면을 클릭한다.
4. 결제 취소 메시지 팝업창의 확인 버튼을 클릭한다.
5. S3 귀환 용사 패키지 #2 팝업창을 제외한 다른 화면을 클릭한다.</t>
    <phoneticPr fontId="3" type="noConversion"/>
  </si>
  <si>
    <t>1. 귀환 용사 점핑 패키지 이미지 클릭한다.
2. 구입 가격 버튼을 클릭한다.
3. 결제 팝업창을 제외한 다른 화면을 클릭한다.
4. 결제 취소 메시지 팝업창의 확인 버튼을 클릭한다.
5. 귀환 용사 점핑 패키지 팝업창을 제외한 다른 화면을 클릭한다.</t>
    <phoneticPr fontId="3" type="noConversion"/>
  </si>
  <si>
    <t>1. 겨울 특별 점핑 패키지 이미지 클릭한다.
2. 구입 가격 버튼을 클릭한다.
3. 결제 팝업창을 제외한 다른 화면을 클릭한다.
4. 결제 취소 메시지 팝업창의 확인 버튼을 클릭한다.
5. 겨울 특별 점핑 패키지 팝업창을 제외한 다른 화면을 클릭한다.</t>
    <phoneticPr fontId="3" type="noConversion"/>
  </si>
  <si>
    <t>1. 기간 한정 스태미나 패키지 이미지 클릭한다.
2. 구입 가격 버튼을 클릭한다.
3. 결제 팝업창을 제외한 다른 화면을 클릭한다.
4. 결제 취소 메시지 팝업창의 확인 버튼을 클릭한다.
5. 기간 한정 스태미나 패키지 팝업창을 제외한 다른 화면을 클릭한다.</t>
    <phoneticPr fontId="3" type="noConversion"/>
  </si>
  <si>
    <t>1. 기간 한정 소환 패키지 이미지 클릭한다.
2. 구입 가격 버튼을 클릭한다.
3. 결제 팝업창을 제외한 다른 화면을 클릭한다.
4. 결제 취소 메시지 팝업창의 확인 버튼을 클릭한다.
5. 기간 한정 소환 패키지 팝업창을 제외한 다른 화면을 클릭한다.</t>
    <phoneticPr fontId="3" type="noConversion"/>
  </si>
  <si>
    <t>1. 시즌3 점핑 패키지 이미지 클릭한다.
2. 구입 가격 버튼을 클릭한다.
3. 결제 팝업창을 제외한 다른 화면을 클릭한다.
4. 결제 취소 메시지 팝업창의 확인 버튼을 클릭한다.
5. 시즌3 점핑 패키지 팝업창을 제외한 다른 화면을 클릭한다.</t>
    <phoneticPr fontId="3" type="noConversion"/>
  </si>
  <si>
    <t>1. 축복의 서 패키지 이미지 클릭한다.
2. 구입 가격 버튼을 클릭한다.
3. 결제 팝업창을 제외한 다른 화면을 클릭한다.
4. 결제 취소 메시지 팝업창의 확인 버튼을 클릭한다.
5. 축복의 서 패키지 팝업창을 제외한 다른 화면을 클릭한다.</t>
    <phoneticPr fontId="3" type="noConversion"/>
  </si>
  <si>
    <t>1. 부유성 카페 스페셜 구독권 이미지 클릭한다.
2. 구입 가격 버튼을 클릭한다.
3. 결제 팝업창을 제외한 다른 화면을 클릭한다.
4. 결제 취소 메시지 팝업창의 확인 버튼을 클릭한다.
5. 부유성 카페 스페셜 구독권 팝업창을 제외한 다른 화면을 클릭한다.</t>
    <phoneticPr fontId="3" type="noConversion"/>
  </si>
  <si>
    <t>1. 영웅 성장 패키지 #1 이미지 클릭한다.
2. 구입 가격 버튼을 클릭한다.
3. 결제 팝업창을 제외한 다른 화면을 클릭한다.
4. 결제 취소 메시지 팝업창의 확인 버튼을 클릭한다.
5. 영웅 성장 패키지 #1 팝업창을 제외한 다른 화면을 클릭한다.</t>
    <phoneticPr fontId="3" type="noConversion"/>
  </si>
  <si>
    <t>1. 소환 컨트롤러 패키지 이미지 클릭한다.
2. 구입 가격 버튼을 클릭한다.
3. 결제 팝업창을 제외한 다른 화면을 클릭한다.
4. 결제 취소 메시지 팝업창의 확인 버튼을 클릭한다.
5. 소환 컨트롤러 패키지팝업창을 제외한 다른 화면을 클릭한다.</t>
    <phoneticPr fontId="3" type="noConversion"/>
  </si>
  <si>
    <t>1. 한 달에 두 번 스페셜 패키지 이미지 클릭한다.
2. 구입 가격 버튼을 클릭한다.
3. 결제 팝업창을 제외한 다른 화면을 클릭한다.
4. 결제 취소 메시지 팝업창의 확인 버튼을 클릭한다.
5. 한 달에 두 번 스페셜 패키지 팝업창을 제외한 다른 화면을 클릭한다.</t>
    <phoneticPr fontId="3" type="noConversion"/>
  </si>
  <si>
    <t>1. 매월 특가 젬 패키지 이미지 클릭한다.
2. 구입 가격 버튼을 클릭한다.
3. 결제 팝업창을 제외한 다른 화면을 클릭한다.
4. 결제 취소 메시지 팝업창의 확인 버튼을 클릭한다.
5. 매월 특가 젬 패키지 팝업창을 제외한 다른 화면을 클릭한다.</t>
    <phoneticPr fontId="3" type="noConversion"/>
  </si>
  <si>
    <t>1. 카마존의 소환 지원 패키지 이미지 클릭한다.
2. 구입 가격 버튼을 클릭한다.
3. 결제 팝업창을 제외한 다른 화면을 클릭한다.
4. 결제 취소 메시지 팝업창의 확인 버튼을 클릭한다.
5. 카마존의 소환 지원 패키지 팝업창을 제외한 다른 화면을 클릭한다.</t>
    <phoneticPr fontId="3" type="noConversion"/>
  </si>
  <si>
    <t>1. NEW 각성석 구독 패키지 이미지 클릭한다.
2. 구입 가격 버튼을 클릭한다.
3. 결제 팝업창을 제외한 다른 화면을 클릭한다.
4. 결제 취소 메시지 팝업창의 확인 버튼을 클릭한다.
5. NEW 각성석 구독 패키지 팝업창을 제외한 다른 화면을 클릭한다.</t>
    <phoneticPr fontId="3" type="noConversion"/>
  </si>
  <si>
    <t>1. NEW 슈퍼 각성석 패키지 이미지 클릭한다.
2. 구입 가격 버튼을 클릭한다.
3. 결제 팝업창을 제외한 다른 화면을 클릭한다.
4. 결제 취소 메시지 팝업창의 확인 버튼을 클릭한다.
5. NEW 슈퍼 각성석 패키지 팝업창을 제외한 다른 화면을 클릭한다.</t>
    <phoneticPr fontId="3" type="noConversion"/>
  </si>
  <si>
    <t>AI 코드 에디터 커서를 활용해, 앱피움 + 단순 지정 좌표 클릭 및 스크롤로 테스트1 구현</t>
    <phoneticPr fontId="3" type="noConversion"/>
  </si>
  <si>
    <t>중분류</t>
    <phoneticPr fontId="3" type="noConversion"/>
  </si>
  <si>
    <t>소분류</t>
    <phoneticPr fontId="3" type="noConversion"/>
  </si>
  <si>
    <t>재화</t>
    <phoneticPr fontId="3" type="noConversion"/>
  </si>
  <si>
    <t>다이아</t>
    <phoneticPr fontId="3" type="noConversion"/>
  </si>
  <si>
    <t>다이아 최대값에서 정상 방법으로 +1</t>
    <phoneticPr fontId="3" type="noConversion"/>
  </si>
  <si>
    <t>■테스트 4</t>
    <phoneticPr fontId="3" type="noConversion"/>
  </si>
  <si>
    <t>■테스트 5</t>
    <phoneticPr fontId="3" type="noConversion"/>
  </si>
  <si>
    <t>업데이트 후 인앱 상점에서 정상적으로 결제 프로세스가 작동하는지 확인하는 회귀 테스트 예시</t>
    <phoneticPr fontId="3" type="noConversion"/>
  </si>
  <si>
    <t>커피</t>
    <phoneticPr fontId="3" type="noConversion"/>
  </si>
  <si>
    <t>골드</t>
    <phoneticPr fontId="3" type="noConversion"/>
  </si>
  <si>
    <t>TC2-10</t>
  </si>
  <si>
    <t>TC2-11</t>
  </si>
  <si>
    <t>TC2-12</t>
  </si>
  <si>
    <t>TC2-13</t>
  </si>
  <si>
    <t>TC2-14</t>
  </si>
  <si>
    <t>TC2-15</t>
  </si>
  <si>
    <t>TC2-16</t>
  </si>
  <si>
    <t>TC2-17</t>
  </si>
  <si>
    <t>TC2-18</t>
  </si>
  <si>
    <t>TC2-19</t>
  </si>
  <si>
    <t>초당 공격력</t>
    <phoneticPr fontId="3" type="noConversion"/>
  </si>
  <si>
    <t>영웅 스탯</t>
    <phoneticPr fontId="3" type="noConversion"/>
  </si>
  <si>
    <t>강인함</t>
    <phoneticPr fontId="3" type="noConversion"/>
  </si>
  <si>
    <t>1. 다이아 최대값에서 다이아 1를 획득한다.</t>
    <phoneticPr fontId="3" type="noConversion"/>
  </si>
  <si>
    <t>다이아 최소값에서 정상 방법으로 -1</t>
    <phoneticPr fontId="3" type="noConversion"/>
  </si>
  <si>
    <t>1. 다이아 최소값에서 다이아 1를 사용한다.</t>
    <phoneticPr fontId="3" type="noConversion"/>
  </si>
  <si>
    <t>1. '사용 가능한 다이아가 없습니다' 메시지 출력</t>
    <phoneticPr fontId="3" type="noConversion"/>
  </si>
  <si>
    <t>1. '더 이상 획득이 불가능합니다.' 메시지 출력</t>
    <phoneticPr fontId="3" type="noConversion"/>
  </si>
  <si>
    <t>다이아 최소값에서 수치 조정으로 -1</t>
    <phoneticPr fontId="3" type="noConversion"/>
  </si>
  <si>
    <t>다이아 최대값에서 수치 조정으로 +1</t>
    <phoneticPr fontId="3" type="noConversion"/>
  </si>
  <si>
    <t>1. 다이아 최대값에서 수치 조정으로 +1</t>
    <phoneticPr fontId="3" type="noConversion"/>
  </si>
  <si>
    <t>1. 에러 메시지 출력</t>
    <phoneticPr fontId="3" type="noConversion"/>
  </si>
  <si>
    <t>커피 최소값에서 정상 방법으로 -1</t>
    <phoneticPr fontId="3" type="noConversion"/>
  </si>
  <si>
    <t>커피 최대값에서 정상 방법으로 +1</t>
    <phoneticPr fontId="3" type="noConversion"/>
  </si>
  <si>
    <t>커피 최소값에서 수치 조정으로 -1</t>
    <phoneticPr fontId="3" type="noConversion"/>
  </si>
  <si>
    <t>커피 최대값에서 수치 조정으로 +1</t>
    <phoneticPr fontId="3" type="noConversion"/>
  </si>
  <si>
    <t>1. 커피 최소값에서 커피 1를 사용한다.</t>
    <phoneticPr fontId="3" type="noConversion"/>
  </si>
  <si>
    <t>1. 커피 최대값에서 커피 1를 획득한다.</t>
    <phoneticPr fontId="3" type="noConversion"/>
  </si>
  <si>
    <t>1. 커피 최대값에서 수치 조정으로 +1</t>
    <phoneticPr fontId="3" type="noConversion"/>
  </si>
  <si>
    <t>1. 커피 최소값에서 수치 조정으로 -1</t>
    <phoneticPr fontId="3" type="noConversion"/>
  </si>
  <si>
    <t>1. 다이아 최소값에서 수치 조정으로 -1</t>
    <phoneticPr fontId="3" type="noConversion"/>
  </si>
  <si>
    <t>1. '사용 가능한 커피가 없습니다' 메시지 출력</t>
    <phoneticPr fontId="3" type="noConversion"/>
  </si>
  <si>
    <t>골드 최소값에서 정상 방법으로 -1</t>
    <phoneticPr fontId="3" type="noConversion"/>
  </si>
  <si>
    <t>골드 최대값에서 정상 방법으로 +1</t>
    <phoneticPr fontId="3" type="noConversion"/>
  </si>
  <si>
    <t>골드 최소값에서 수치 조정으로 -1</t>
    <phoneticPr fontId="3" type="noConversion"/>
  </si>
  <si>
    <t>골드 최대값에서 수치 조정으로 +1</t>
    <phoneticPr fontId="3" type="noConversion"/>
  </si>
  <si>
    <t>1. 골드 최소값에서 골드 1를 사용한다.</t>
    <phoneticPr fontId="3" type="noConversion"/>
  </si>
  <si>
    <t>1. '사용 가능한 골드가 없습니다' 메시지 출력</t>
    <phoneticPr fontId="3" type="noConversion"/>
  </si>
  <si>
    <t>1. 골드 최대값에서 골드 1를 획득한다.</t>
    <phoneticPr fontId="3" type="noConversion"/>
  </si>
  <si>
    <t>1. 골드 최소값에서 수치 조정으로 -1</t>
    <phoneticPr fontId="3" type="noConversion"/>
  </si>
  <si>
    <t>1. 골드 최대값에서 수치 조정으로 +1</t>
    <phoneticPr fontId="3" type="noConversion"/>
  </si>
  <si>
    <t>초당 공격력 최소값에서 정상 방법으로 -1</t>
    <phoneticPr fontId="3" type="noConversion"/>
  </si>
  <si>
    <t>초당 공격력 최대값에서 정상 방법으로 +1</t>
    <phoneticPr fontId="3" type="noConversion"/>
  </si>
  <si>
    <t>초당 공격력 최소값에서 수치 조정으로 -1</t>
    <phoneticPr fontId="3" type="noConversion"/>
  </si>
  <si>
    <t>초당 공격력 최대값에서 수치 조정으로 +1</t>
    <phoneticPr fontId="3" type="noConversion"/>
  </si>
  <si>
    <t>1. 초당 공격력 최소값에서 1 내린다.</t>
    <phoneticPr fontId="3" type="noConversion"/>
  </si>
  <si>
    <t>1. '더 이상 불가능합니다.' 메시지 출력</t>
    <phoneticPr fontId="3" type="noConversion"/>
  </si>
  <si>
    <t>1. 초당 공격력 최대값에서 1를 올린다.</t>
    <phoneticPr fontId="3" type="noConversion"/>
  </si>
  <si>
    <t>1. 초당 공격력 최소값에서 수치 조정으로 -1</t>
    <phoneticPr fontId="3" type="noConversion"/>
  </si>
  <si>
    <t>1. 초당 공격력 최대값에서 수치 조정으로 +1</t>
    <phoneticPr fontId="3" type="noConversion"/>
  </si>
  <si>
    <t>1. '더 이상 올릴 수 없습니다.' 메시지 출력</t>
    <phoneticPr fontId="3" type="noConversion"/>
  </si>
  <si>
    <t>TC2-20</t>
    <phoneticPr fontId="3" type="noConversion"/>
  </si>
  <si>
    <t>강인함 최소값에서 정상 방법으로 -1</t>
    <phoneticPr fontId="3" type="noConversion"/>
  </si>
  <si>
    <t>강인함 최대값에서 정상 방법으로 +1</t>
    <phoneticPr fontId="3" type="noConversion"/>
  </si>
  <si>
    <t>강인함 최소값에서 수치 조정으로 -1</t>
    <phoneticPr fontId="3" type="noConversion"/>
  </si>
  <si>
    <t>강인함 최대값에서 수치 조정으로 +1</t>
    <phoneticPr fontId="3" type="noConversion"/>
  </si>
  <si>
    <t>1. 강인함 최소값에서 1 내린다.</t>
    <phoneticPr fontId="3" type="noConversion"/>
  </si>
  <si>
    <t>1. 강인함 최대값에서 1를 올린다.</t>
    <phoneticPr fontId="3" type="noConversion"/>
  </si>
  <si>
    <t>1. 강인함 최소값에서 수치 조정으로 -1</t>
    <phoneticPr fontId="3" type="noConversion"/>
  </si>
  <si>
    <t>1. 강인함 최대값에서 수치 조정으로 +1</t>
    <phoneticPr fontId="3" type="noConversion"/>
  </si>
  <si>
    <t>테스트 4</t>
    <phoneticPr fontId="3" type="noConversion"/>
  </si>
  <si>
    <t>테스트 1</t>
    <phoneticPr fontId="3" type="noConversion"/>
  </si>
  <si>
    <t>테스트 2</t>
    <phoneticPr fontId="3" type="noConversion"/>
  </si>
  <si>
    <t>테스트 3</t>
    <phoneticPr fontId="3" type="noConversion"/>
  </si>
  <si>
    <t>인터넷 불안정 상황에서 다이아 사용</t>
    <phoneticPr fontId="3" type="noConversion"/>
  </si>
  <si>
    <t>인터넷 불안정 상황에서 다이아 획득</t>
    <phoneticPr fontId="3" type="noConversion"/>
  </si>
  <si>
    <t>인터넷 불안정 상황에서 커피 획득</t>
    <phoneticPr fontId="3" type="noConversion"/>
  </si>
  <si>
    <t>인터넷 불안정 상황에서 커피 사용</t>
    <phoneticPr fontId="3" type="noConversion"/>
  </si>
  <si>
    <t>인터넷 불안정 상황에서 골드 사용</t>
    <phoneticPr fontId="3" type="noConversion"/>
  </si>
  <si>
    <t>인터넷 불안정 상황에서 골드 획득</t>
    <phoneticPr fontId="3" type="noConversion"/>
  </si>
  <si>
    <t>인터넷 불안정 상황에서 영웅 소환 진행</t>
    <phoneticPr fontId="3" type="noConversion"/>
  </si>
  <si>
    <t>인터넷 불안정 상황에서 장비 소환 진행</t>
    <phoneticPr fontId="3" type="noConversion"/>
  </si>
  <si>
    <t>인터넷 불안정 상황에서 콜로세움 진입</t>
    <phoneticPr fontId="3" type="noConversion"/>
  </si>
  <si>
    <t>인터넷 불안정 상황에서 길드 레이드 진입</t>
    <phoneticPr fontId="3" type="noConversion"/>
  </si>
  <si>
    <t>길드 레이드 진행 중 인터넷 불안정 상황</t>
    <phoneticPr fontId="3" type="noConversion"/>
  </si>
  <si>
    <t>1. 비행기 모드로 전환한 후, 챌린지 보상 수령을 통한 다이아 획득을 시도한다.
2. 비행기 모드를 해제한 후, 서버 연결 확인 버튼을 클릭한다.
2.1. 비행기 모드를 유지한 채, 서버 연결 확인 버튼을 클릭한다.</t>
    <phoneticPr fontId="3" type="noConversion"/>
  </si>
  <si>
    <t>1. 비행기 모드 진입 직후, '서버와 연결이 끊겼습니다.' 메시지 팝업
2. 팝업이 사라지면서, 이전 화면으로 정상 복귀
2.1. '서버에 접속할 수 없습니다.' 메시지 팝업</t>
    <phoneticPr fontId="3" type="noConversion"/>
  </si>
  <si>
    <t>1. 비행기 모드로 전환한 후, 다이아 상품 구매를 통한 다이아 사용을 시도한다.
2. 비행기 모드를 해제한 후, 서버 연결 확인 버튼을 클릭한다.
2.1. 비행기 모드를 유지한 채, 서버 연결 확인 버튼을 클릭한다.</t>
    <phoneticPr fontId="3" type="noConversion"/>
  </si>
  <si>
    <t>1. 비행기 모드로 전환한 후, 커피 충전을 이용한 커피 획득을 시도한다.
2. 비행기 모드를 해제한 후, 서버 연결 확인 버튼을 클릭한다.
2.1. 비행기 모드를 유지한 채, 서버 연결 확인 버튼을 클릭한다.</t>
    <phoneticPr fontId="3" type="noConversion"/>
  </si>
  <si>
    <t>1. 비행기 모드로 전환한 후, 월드맵 첫 진입을 통해 커피 사용을 시도한다.
2. 비행기 모드를 해제한 후, 서버 연결 확인 버튼을 클릭한다.
2.1. 비행기 모드를 유지한 채, 서버 연결 확인 버튼을 클릭한다.</t>
    <phoneticPr fontId="3" type="noConversion"/>
  </si>
  <si>
    <t>1. 비행기 모드로 전환한 후, 챌린지 보상 수령을 통한 골드 획득을 시도한다.
2. 비행기 모드를 해제한 후, 서버 연결 확인 버튼을 클릭한다.
2.1. 비행기 모드를 유지한 채, 서버 연결 확인 버튼을 클릭한다.</t>
    <phoneticPr fontId="3" type="noConversion"/>
  </si>
  <si>
    <t>1. 비행기 모드로 전환한 후, 골드 상품 구매를 통한 골드 사용을 시도한다.
2. 비행기 모드를 해제한 후, 서버 연결 확인 버튼을 클릭한다.
2.1. 비행기 모드를 유지한 채, 서버 연결 확인 버튼을 클릭한다.</t>
    <phoneticPr fontId="3" type="noConversion"/>
  </si>
  <si>
    <t>1. 비행기 모드로 전환한 후, 영웅 1회 소환을 시도한다.
2. 비행기 모드를 해제한 후, 서버 연결 확인 버튼을 클릭한다.
2.1. 비행기 모드를 유지한 채, 서버 연결 확인 버튼을 클릭한다.</t>
    <phoneticPr fontId="3" type="noConversion"/>
  </si>
  <si>
    <t>1. 비행기 모드로 전환한 후, 장비 1회 소환을 시도한다.
2. 비행기 모드를 해제한 후, 서버 연결 확인 버튼을 클릭한다.
2.1. 비행기 모드를 유지한 채, 서버 연결 확인 버튼을 클릭한다.</t>
    <phoneticPr fontId="3" type="noConversion"/>
  </si>
  <si>
    <t>1. 비행기 모드로 전환한 후, 콜로세움 진입을 시도한다.
2. 비행기 모드를 해제한 후, 서버 연결 확인 버튼을 클릭한다.
2.1. 비행기 모드를 유지한 채, 서버 연결 확인 버튼을 클릭한다.</t>
    <phoneticPr fontId="3" type="noConversion"/>
  </si>
  <si>
    <t>콜로세움 콘텐츠 진행 중 인터넷 불안정 상황</t>
    <phoneticPr fontId="3" type="noConversion"/>
  </si>
  <si>
    <t>1. 콜로세움 콘텐츠 진행 도중, 비행기 모드로 전환한다.
2. 비행기 모드를 해제한 후, 서버 연결 확인 버튼을 클릭한다.
2.1 비행기 모드를 유지한 채, 서버 연결 확인 버튼을 클릭한다.
2.1.1. 비행기 모드를 해제한 후, 게임에 재접속하여 콜로세움 결과를 확인한다.</t>
    <phoneticPr fontId="3" type="noConversion"/>
  </si>
  <si>
    <t>1. 비행기 모드 진입 직후, '서버와 연결이 끊겼습니다.' 메시지 팝업. 동시에 팝업 화면 뒤에서는 콜로세움 콘텐츠 진행 중.
2. 콜로세움 콘텐츠 정상 진행 완료. 게임 결과 화면으로 이동.
2.1. '서버에 접속할 수 없습니다.' 메시지 팝업
2.1.1. 콜로세움 콘텐츠 정상 진행 완료.</t>
    <phoneticPr fontId="3" type="noConversion"/>
  </si>
  <si>
    <t>1. 비행기 모드로 전환한 후, 길드 레이드 진입을 시도한다.
2. 비행기 모드를 해제한 후, 서버 연결 확인 버튼을 클릭한다.
2.1. 비행기 모드를 유지한 채, 서버 연결 확인 버튼을 클릭한다.</t>
    <phoneticPr fontId="3" type="noConversion"/>
  </si>
  <si>
    <t>1. 비행기 모드 진입 직후, '서버와 연결이 끊겼습니다.' 메시지 팝업. 동시에 팝업 화면 뒤에서는 길드 레이드 콘텐츠 진행 중.
2. 길드 레이드 콘텐츠 정상 진행 완료. 게임 결과 화면으로 이동.
2.1. '서버에 접속할 수 없습니다.' 메시지 팝업
2.1.1. 길드 레이드 콘텐츠 정상 진행 완료.</t>
    <phoneticPr fontId="3" type="noConversion"/>
  </si>
  <si>
    <t>1. 길드 레이드 콘텐츠 진행 도중, 비행기 모드로 전환한다.
2. 비행기 모드를 해제한 후, 서버 연결 확인 버튼을 클릭한다.
2.1. 비행기 모드를 유지한 채, 서버 연결 확인 버튼을 클릭한다.
2.1.1. 비행기 모드를 해제한 후, 게임에 재접속하여 길드 레이드 결과를 확인한다.</t>
    <phoneticPr fontId="3" type="noConversion"/>
  </si>
  <si>
    <t>해당 콘텐츠에 진입 시점에서 결과가 정해지는 것으로 보임</t>
    <phoneticPr fontId="3" type="noConversion"/>
  </si>
  <si>
    <t>비행기 모드 후 중간 이탈 시 재도전 횟수 차감
비행기 모드 후 시간이 다 지나고, 비행기 모드 해제 후 서버 연결을 하면 결과 기록 및 입장 횟수 차감</t>
    <phoneticPr fontId="3" type="noConversion"/>
  </si>
  <si>
    <t>라이브 서버에 영웅 프리렌 출시되기 전, 개발 서버에서 이동 조작 기능 테스트 예시</t>
    <phoneticPr fontId="3" type="noConversion"/>
  </si>
  <si>
    <t>이동 조작 기능</t>
    <phoneticPr fontId="3" type="noConversion"/>
  </si>
  <si>
    <t>프리렌</t>
    <phoneticPr fontId="3" type="noConversion"/>
  </si>
  <si>
    <t>걷기</t>
    <phoneticPr fontId="3" type="noConversion"/>
  </si>
  <si>
    <t>1. 월간 특가 패키지 팝업창 확인.
2. 결제 팝업창 확인
3. 결제 팝업창 사라지면서, 결제 취소 메시지 팝업창 확인.
4. 결제 취소 메시지 팝업창 사라지면서, 이전 1번 상태로 복귀.
5. 최초의 상점 화면 상태로 복귀.</t>
  </si>
  <si>
    <t>1. S3 스타터 패키지 #1 팝업창 확인.
2. 결제 팝업창 확인.
3. 결제 팝업창 사라지면서, 결제 취소 메시지 팝업창 확인.
4. 결제 취소 메시지 팝업창 사라지면서, 이전 1번 상태로 복귀.
5. 최초의 상점 화면 상태로 복귀.</t>
  </si>
  <si>
    <t>1. S3 스타터 패키지 #2 팝업창 확인.
2. 결제 팝업창 확인.
3. 결제 팝업창 사라지면서, 결제 취소 메시지 팝업창 확인.
4. 결제 취소 메시지 팝업창 사라지면서, 이전 1번 상태로 복귀.
5. 최초의 상점 화면 상태로 복귀.</t>
  </si>
  <si>
    <t>1. S3 귀환 용사 패키지 #1 팝업창 확인.
2. 결제 팝업창 확인.
3. 결제 팝업창 사라지면서, 결제 취소 메시지 팝업창 확인.
4. 결제 취소 메시지 팝업창 사라지면서, 이전 1번 상태로 복귀.
5. 최초의 상점 화면 상태로 복귀.</t>
  </si>
  <si>
    <t>1. S3 귀환 용사 패키지 #2 팝업창 확인.
2. 결제 팝업창 확인.
3. 결제 팝업창 사라지면서, 결제 취소 메시지 팝업창 확인.
4. 결제 취소 메시지 팝업창 사라지면서, 이전 1번 상태로 복귀.
5. 최초의 상점 화면 상태로 복귀.</t>
  </si>
  <si>
    <t>1. 귀환 용사 점핑 패키지 팝업창 확인.
2. 결제 팝업창 확인.
3. 결제 팝업창 사라지면서, 결제 취소 메시지 팝업창 확인.
4. 결제 취소 메시지 팝업창 사라지면서, 이전 1번 상태로 복귀.
5. 최초의 상점 화면 상태로 복귀.</t>
  </si>
  <si>
    <t>1. 겨울 특별 점핑 패키지 팝업창 확인.
2. 결제 팝업창 확인.
3. 결제 팝업창 사라지면서, 결제 취소 메시지 팝업창 확인.
4. 결제 취소 메시지 팝업창 사라지면서, 이전 1번 상태로 복귀.
5. 최초의 상점 화면 상태로 복귀.</t>
  </si>
  <si>
    <t>1. 기간 한정 스태미나 패키지 팝업창 확인.
2. 결제 팝업창 확인.
3. 결제 팝업창 사라지면서, 결제 취소 메시지 팝업창 확인.
4. 결제 취소 메시지 팝업창 사라지면서, 이전 1번 상태로 복귀.
5. 최초의 상점 화면 상태로 복귀.</t>
  </si>
  <si>
    <t>1. 기간 한정 소환 패키지 팝업창 확인.
2. 결제 팝업창 확인.
3. 결제 팝업창 사라지면서, 결제 취소 메시지 팝업창 확인.
4. 결제 취소 메시지 팝업창 사라지면서, 이전 1번 상태로 복귀.
5. 최초의 상점 화면 상태로 복귀.</t>
  </si>
  <si>
    <t>1. 시즌3 점핑 패키지 팝업창 확인.
2. 결제 팝업창 확인.
3. 결제 팝업창 사라지면서, 결제 취소 메시지 팝업창 확인.
4. 결제 취소 메시지 팝업창 사라지면서, 이전 1번 상태로 복귀.
5. 최초의 상점 화면 상태로 복귀.</t>
  </si>
  <si>
    <t>1. 축복의 서 패키지 팝업창 확인.
2. 결제 팝업창 확인.
3. 결제 팝업창 사라지면서, 결제 취소 메시지 팝업창 확인.
4. 결제 취소 메시지 팝업창 사라지면서, 이전 1번 상태로 복귀.
5. 최초의 상점 화면 상태로 복귀.</t>
  </si>
  <si>
    <t>1. 부유성 카페 스페셜 구독권 팝업창 확인.
2. 결제 팝업창 확인.
3. 결제 팝업창 사라지면서, 결제 취소 메시지 팝업창 확인.
4. 결제 취소 메시지 팝업창 사라지면서, 이전 1번 상태로 복귀.
5. 최초의 상점 화면 상태로 복귀.</t>
  </si>
  <si>
    <t>1. 영웅 성장 패키지 #1 팝업창 확인.
2. 결제 팝업창 확인.
3. 결제 팝업창 사라지면서, 결제 취소 메시지 팝업창 확인.
4. 결제 취소 메시지 팝업창 사라지면서, 이전 1번 상태로 복귀.
5. 최초의 상점 화면 상태로 복귀.</t>
  </si>
  <si>
    <t>1. 소환 컨트롤러 패키지 팝업창 확인.
2. 결제 팝업창 확인.
3. 결제 팝업창 사라지면서, 결제 취소 메시지 팝업창 확인.
4. 결제 취소 메시지 팝업창 사라지면서, 이전 1번 상태로 복귀.
5. 최초의 상점 화면 상태로 복귀.</t>
  </si>
  <si>
    <t>1. 한 달에 두 번 스페셜 패키지 팝업창 확인.
2. 결제 팝업창 확인.
3. 결제 팝업창 사라지면서, 결제 취소 메시지 팝업창 확인.
4. 결제 취소 메시지 팝업창 사라지면서, 이전 1번 상태로 복귀.
5. 최초의 상점 화면 상태로 복귀.</t>
  </si>
  <si>
    <t>1. 매월 특가 젬 패키지 팝업창 확인.
2. 결제 팝업창 확인.
3. 결제 팝업창 사라지면서, 결제 취소 메시지 팝업창 확인.
4. 결제 취소 메시지 팝업창 사라지면서, 이전 1번 상태로 복귀.
5. 최초의 상점 화면 상태로 복귀.</t>
  </si>
  <si>
    <t>1. 카마존의 소환 지원 패키지 팝업창 확인.
2. 결제 팝업창 확인.
3. 결제 팝업창 사라지면서, 결제 취소 메시지 팝업창 확인.
4. 결제 취소 메시지 팝업창 사라지면서, 이전 1번 상태로 복귀.
5. 최초의 상점 화면 상태로 복귀.</t>
  </si>
  <si>
    <t>1. NEW 각성석 구독 패키지 팝업창 확인.
2. 결제 팝업창 확인.
3. 결제 팝업창 사라지면서, 결제 취소 메시지 팝업창 확인.
4. 결제 취소 메시지 팝업창 사라지면서, 이전 1번 상태로 복귀.
5. 최초의 상점 화면 상태로 복귀.</t>
  </si>
  <si>
    <t>1. NEW 슈퍼 각성석 패키지 팝업창 확인.
2. 결제 팝업창 확인.
3. 결제 팝업창 사라지면서, 결제 취소 메시지 팝업창 확인.
4. 결제 취소 메시지 팝업창 사라지면서, 이전 1번 상태로 복귀.
5. 최초의 상점 화면 상태로 복귀.</t>
  </si>
  <si>
    <t>TC3-10</t>
  </si>
  <si>
    <t>TC3-11</t>
  </si>
  <si>
    <t>TC3-12</t>
  </si>
  <si>
    <t>TC3-13</t>
  </si>
  <si>
    <t>TC3-14</t>
  </si>
  <si>
    <t>TC3-15</t>
  </si>
  <si>
    <t>TC3-16</t>
  </si>
  <si>
    <t>왼쪽 방향 걷기 테스트</t>
  </si>
  <si>
    <t>오른쪽 방향 걷기 테스트</t>
  </si>
  <si>
    <t>위쪽 방향 걷기 테스트</t>
  </si>
  <si>
    <t>아래쪽 방향 걷기 테스트</t>
  </si>
  <si>
    <t>좌상향 방향 걷기 테스트</t>
  </si>
  <si>
    <t>좌하향 방향 걷기 테스트</t>
  </si>
  <si>
    <t>우하향 방향 걷기 테스트</t>
  </si>
  <si>
    <t>우상향 방향 걷기 테스트</t>
  </si>
  <si>
    <t>왼쪽 방향 달리기 테스트</t>
  </si>
  <si>
    <t>오른쪽 방향 달리기 테스트</t>
  </si>
  <si>
    <t>위쪽 방향 달리기 테스트</t>
  </si>
  <si>
    <t>아래쪽 방향 달리기 테스트</t>
  </si>
  <si>
    <t>좌상향 방향 달리기 테스트</t>
  </si>
  <si>
    <t>좌하향 방향 달리기 테스트</t>
  </si>
  <si>
    <t>우하향 방향 달리기 테스트</t>
  </si>
  <si>
    <t>우상향 방향 달리기 테스트</t>
  </si>
  <si>
    <t>1. 터치 시간만큼 왼쪽으로 걷기 이동 완료.
2. 터치가 유지되는 동안 왼쪽으로 걷기 행동 진행.
3. 상호작용 없이 왼쪽으로 걷기 행동 진행.</t>
  </si>
  <si>
    <t>콘텐츠</t>
    <phoneticPr fontId="3" type="noConversion"/>
  </si>
  <si>
    <t>달리기</t>
    <phoneticPr fontId="3" type="noConversion"/>
  </si>
  <si>
    <t>1. 터치 시간만큼 오른쪽으로 걷기 이동 완료.
2. 터치가 유지되는 동안 오른쪽으로 걷기 행동 진행.
3. 상호작용 없이 오른쪽으로 걷기 행동 진행.</t>
    <phoneticPr fontId="3" type="noConversion"/>
  </si>
  <si>
    <t>1. 터치 시간만큼 위로 걷기 이동 완료.
2. 터치가 유지되는 동안 위로 걷기 행동 진행.
3. 상호작용 없이 위쪽으로 걷기 행동 진행.</t>
    <phoneticPr fontId="3" type="noConversion"/>
  </si>
  <si>
    <t>1. 터치 시간만큼 아래로 걷기 이동 완료.
2. 터치가 유지되는 동안 아래로 걷기 행동 진행.
3. 상호작용 없이 아래쪽으로 걷기 행동 진행.</t>
    <phoneticPr fontId="3" type="noConversion"/>
  </si>
  <si>
    <t>1. 왼쪽으로 걷기 버튼을 한번 터치한다.
2. 왼쪽으로 걷기 버튼을 터치 후 클릭을 유지한다.
3. 클릭은 유지한 채, 상호작용 가능한 벽 쪽으로 부딪힌다.</t>
  </si>
  <si>
    <t>1. 오른쪽으로 걷기 버튼을 한번 터치한다.
2. 오른쪽으로 걷기 버튼을 터치 후 클릭을 유지한다.
3. 클릭은 유지한 채, 상호작용 가능한 벽 쪽으로 부딪힌다.</t>
  </si>
  <si>
    <t>1. 위로 걷기 버튼을 한번 터치한다.
2. 위로 걷기 버튼을 터치 후 클릭을 유지한다.
3. 클릭은 유지한 채, 상호작용 가능한 벽 쪽으로 부딪힌다.</t>
  </si>
  <si>
    <t>1. 아래로 걷기 버튼을 한번 터치한다.
2. 아래로 걷기 버튼을 터치 후 클릭을 유지한다.
3. 클릭은 유지한 채, 상호작용 가능한 벽 쪽으로 부딪힌다.</t>
  </si>
  <si>
    <t>1. 위로 걷기 버튼과 왼쪽으로 걷기 버튼을 한번 터치한다.
2. 위로 걷기 버튼과 왼쪽으로 걷기 버튼을 터치 후 클릭을 유지한다.
3. 클릭은 유지한 채, 상호작용 가능한 벽 쪽으로 부딪힌다.</t>
  </si>
  <si>
    <t>1. 왼쪽으로 걷기 버튼과 아래로 걷기 버튼을 한번 터치한다.
2. 왼쪽으로 걷기 버튼과 아래로 걷기 버튼을 터치 후 클릭을 유지한다.
3. 클릭은 유지한 채, 상호작용 가능한 벽 쪽으로 부딪힌다.</t>
  </si>
  <si>
    <t>1. 아래로 걷기 버튼과 오른쪽으로 걷기 버튼을 한번 터치한다.
2. 아래로 걷기 버튼과 오른쪽으로 걷기 버튼을 터치 후 클릭을 유지한다.
3. 클릭은 유지한 채, 상호작용 가능한 벽 쪽으로 부딪힌다.</t>
  </si>
  <si>
    <t>1. 오른쪽으로 걷기 버튼과 위로 걷기 버튼을 한번 터치한다.
2. 오른쪽으로 걷기 버튼과 위로 걷기 버튼을 터치 후 클릭을 유지한다.
3. 클릭은 유지한 채, 상호작용 가능한 벽 쪽으로 부딪힌다.</t>
  </si>
  <si>
    <t>1. 왼쪽으로 걷기 버튼과 달리기 버튼을 동시에 한번 터치한다.
2. 왼쪽으로 걷기 버튼과 달리비 버튼을 동시에 터치 후 클릭을 유지한다.
2.1. 왼쪽으로 걷기 버튼만 터치를 유지한다.
2.2. 달리기 버튼만 터치를 유지한다.
3. 클릭은 유지한 채, 상호작용 가능한 벽 쪽으로 부딪힌다.</t>
  </si>
  <si>
    <t>1. 터치 시간만큼 왼쪽으로 달리기 이동 완료.
2. 터치가 유지되는 동안 왼쪽으로 달리기 행동 진행.
2.1. 왼쪽으로 걷기 행동으로 바뀌고 유지.
2.2. 왼쪽으로 달리기 행동 유지.
3. 상호작용 행동 발생 그리고 다시 벽 쪽으로 부딪히기 반복.</t>
    <phoneticPr fontId="3" type="noConversion"/>
  </si>
  <si>
    <t>1. 오른쪽으로 걷기 버튼과 달리기 버튼을 동시에 한번 터치한다.
2. 오른쪽으로 걷기 버튼과 달리비 버튼을 동시에 터치 후 클릭을 유지한다.
2.1. 오른쪽으로 걷기 버튼만 터치를 유지한다.
2.2. 달리기 버튼만 터치를 유지한다.
3. 클릭은 유지한 채, 상호작용 가능한 벽 쪽으로 부딪힌다.</t>
  </si>
  <si>
    <t>1. 터치 시간만큼 오른쪽으로 달리기 이동 완료.
2. 터치가 유지되는 동안 오른쪽으로 달리기 행동 진행.
2.1. 오른쪽으로 걷기 행동으로 바뀌고 유지.
2.2. 오른쪽으로 달리기 행동 유지.
3. 상호작용 행동 발생 그리고 다시 벽 쪽으로 부딪히기 반복.</t>
  </si>
  <si>
    <t>1. 위쪽으로 걷기 버튼과 달리기 버튼을 동시에 한번 터치한다.
2. 위쪽으로 걷기 버튼과 달리비 버튼을 동시에 터치 후 클릭을 유지한다.
2.1. 위쪽으로 걷기 버튼만 터치를 유지한다.
2.2. 달리기 버튼만 터치를 유지한다.
3. 클릭은 유지한 채, 상호작용 가능한 벽 쪽으로 부딪힌다.</t>
  </si>
  <si>
    <t>1. 터치 시간만큼 위쪽으로 달리기 이동 완료.
2. 터치가 유지되는 동안 위쪽으로 달리기 행동 진행.
2.1. 위쪽으로 걷기 행동으로 바뀌고 유지.
2.2. 위쪽으로 달리기 행동 유지.
3. 상호작용 행동 발생 그리고 다시 벽 쪽으로 부딪히기 반복.</t>
  </si>
  <si>
    <t>1. 아래쪽으로 걷기 버튼과 달리기 버튼을 동시에 한번 터치한다.
2. 아래쪽으로 걷기 버튼과 달리비 버튼을 동시에 터치 후 클릭을 유지한다.
2.1. 아래쪽으로 걷기 버튼만 터치를 유지한다.
2.2. 달리기 버튼만 터치를 유지한다.
3. 클릭은 유지한 채, 상호작용 가능한 벽 쪽으로 부딪힌다.</t>
  </si>
  <si>
    <t>1. 터치 시간만큼 아래쪽으로 달리기 이동 완료.
2. 터치가 유지되는 동안 아래쪽으로 달리기 행동 진행.
2.1. 아래쪽으로 걷기 행동으로 바뀌고 유지.
2.2. 아래쪽으로 달리기 행동 유지.
3. 상호작용 행동 발생 그리고 다시 벽 쪽으로 부딪히기 반복.</t>
  </si>
  <si>
    <t>1. 터치 시간만큼 우하향으로 걷기 이동 완료.
2. 터치가 유지되는 동안 우하향으로 걷기 행동 진행.
3. 상호작용 없이 우하향으로 걷기 행동 진행.</t>
    <phoneticPr fontId="3" type="noConversion"/>
  </si>
  <si>
    <t>1. 터치 시간만큼 우상향으로 걷기 이동 완료.
2. 터치가 유지되는 동안 우상향으로 걷기 행동 진행.
3. 상호작용 없이 우상향으로 걷기 행동 진행.</t>
    <phoneticPr fontId="3" type="noConversion"/>
  </si>
  <si>
    <t>1. 터치 시간만큼 좌하향으로 걷기 이동 완료.
2. 터치가 유지되는 동안 좌하향으로 걷기 행동 진행.
3. 상호작용 없이 좌하향으로 걷기 행동 진행.</t>
    <phoneticPr fontId="3" type="noConversion"/>
  </si>
  <si>
    <t>1. 터치 시간만큼 좌상향으로 걷기 이동 완료.
2. 터치가 유지되는 동안 좌상향으로 걷기 행동 진행.
3. 상호작용 없이 좌상향으로 걷기 행동 진행.</t>
    <phoneticPr fontId="3" type="noConversion"/>
  </si>
  <si>
    <t>1. 터치 시간만큼 좌상향으로 달리기 이동 완료.
2. 터치가 유지되는 동안 좌상향으로 달리기 행동 진행.
2.1. 좌상향으로 걷기 행동으로 바뀌고 유지.
2.2. 좌상향으로 달리기 행동 유지.
3. 상호작용 행동 발생 그리고 다시 벽 쪽으로 부딪히기 반복.</t>
    <phoneticPr fontId="3" type="noConversion"/>
  </si>
  <si>
    <t>1. 위쪽+왼쪽 방향으로 걷기 버튼과 달리기 버튼을 동시에 한번 터치한다.
2. 위쪽+왼쪽 방향으로 걷기 버튼과 달리비 버튼을 동시에 터치 후 클릭을 유지한다.
2.1. 위쪽+왼쪽 방향으로 걷기 버튼만 터치를 유지한다.
2.2. 달리기 버튼만 터치를 유지한다.
3. 클릭은 유지한 채, 상호작용 가능한 벽 쪽으로 부딪힌다.</t>
    <phoneticPr fontId="3" type="noConversion"/>
  </si>
  <si>
    <t>1. 왼쪽+아래쪽으로 걷기 버튼과 달리기 버튼을 동시에 한번 터치한다.
2. 왼쪽+아래쪽으로 걷기 버튼과 달리비 버튼을 동시에 터치 후 클릭을 유지한다.
2.1. 왼쪽+아래쪽으로 걷기 버튼만 터치를 유지한다.
2.2. 달리기 버튼만 터치를 유지한다.
3. 클릭은 유지한 채, 상호작용 가능한 벽 쪽으로 부딪힌다.</t>
    <phoneticPr fontId="3" type="noConversion"/>
  </si>
  <si>
    <t>1. 오른쪽+아래쪽 방향으로 걷기 버튼과 달리기 버튼을 동시에 한번 터치한다.
2. 오른쪽+아래쪽 방향으로 걷기 버튼과 달리비 버튼을 동시에 터치 후 클릭을 유지한다.
2.1. 오른쪽+아래쪽 방향으로 걷기 버튼만 터치를 유지한다.
2.2. 달리기 버튼만 터치를 유지한다.
3. 클릭은 유지한 채, 상호작용 가능한 벽 쪽으로 부딪힌다.</t>
    <phoneticPr fontId="3" type="noConversion"/>
  </si>
  <si>
    <t>1. 오른쪽+위쪽 방향으로 걷기 버튼과 달리기 버튼을 동시에 한번 터치한다.
2. 오른쪽+위쪽 방향으로 걷기 버튼과 달리비 버튼을 동시에 터치 후 클릭을 유지한다.
2.1. 오른쪽+위쪽 방향으로 걷기 버튼만 터치를 유지한다.
2.2. 달리기 버튼만 터치를 유지한다.
3. 클릭은 유지한 채, 상호작용 가능한 벽 쪽으로 부딪힌다.</t>
    <phoneticPr fontId="3" type="noConversion"/>
  </si>
  <si>
    <t>1. 터치 시간만큼 좌하향으로 달리기 이동 완료.
2. 터치가 유지되는 동안 좌하향으로 달리기 행동 진행.
2.1. 좌하향으로 걷기 행동으로 바뀌고 유지.
2.2. 좌하향으로 달리기 행동 유지.
3. 상호작용 행동 발생 그리고 다시 벽 쪽으로 부딪히기 반복.</t>
  </si>
  <si>
    <t>1. 터치 시간만큼 우하향으로 달리기 이동 완료.
2. 터치가 유지되는 동안 우하향으로 달리기 행동 진행.
2.1. 우하향으로 걷기 행동으로 바뀌고 유지.
2.2. 우하향으로 달리기 행동 유지.
3. 상호작용 행동 발생 그리고 다시 벽 쪽으로 부딪히기 반복.</t>
  </si>
  <si>
    <t>1. 터치 시간만큼 우상향으로 달리기 이동 완료.
2. 터치가 유지되는 동안 우상향으로 달리기 행동 진행.
2.1. 우상향으로 걷기 행동으로 바뀌고 유지.
2.2. 우상향으로 달리기 행동 유지.
3. 상호작용 행동 발생 그리고 다시 벽 쪽으로 부딪히기 반복.</t>
  </si>
  <si>
    <t>△</t>
    <phoneticPr fontId="3" type="noConversion"/>
  </si>
  <si>
    <t>NO</t>
    <phoneticPr fontId="3" type="noConversion"/>
  </si>
  <si>
    <t>분류</t>
    <phoneticPr fontId="3" type="noConversion"/>
  </si>
  <si>
    <t>항목</t>
    <phoneticPr fontId="3" type="noConversion"/>
  </si>
  <si>
    <t>맵 진입 로딩은 적절한 속도로 진행되는가?</t>
    <phoneticPr fontId="3" type="noConversion"/>
  </si>
  <si>
    <t>진입</t>
    <phoneticPr fontId="3" type="noConversion"/>
  </si>
  <si>
    <t>맵 플레이</t>
    <phoneticPr fontId="3" type="noConversion"/>
  </si>
  <si>
    <t>일반 지형에서 정상적인 걷기가 진행되는가?</t>
    <phoneticPr fontId="3" type="noConversion"/>
  </si>
  <si>
    <t>일반 지형에서 정상적인 달리기가 진행되는가?</t>
    <phoneticPr fontId="3" type="noConversion"/>
  </si>
  <si>
    <t>일반 지형에서 정상적인 기본 공격이 진행되는가?</t>
    <phoneticPr fontId="3" type="noConversion"/>
  </si>
  <si>
    <t>일반 지형에서 정상적인 무기 스킬이 진행되는가?</t>
    <phoneticPr fontId="3" type="noConversion"/>
  </si>
  <si>
    <t>일반 지형에서 정상적인 이동 효과가 있는 무기 스킬이 진행되는가?</t>
    <phoneticPr fontId="3" type="noConversion"/>
  </si>
  <si>
    <t>맵 모서리에서 정상적인 걷기가 진행되는가?</t>
  </si>
  <si>
    <t>맵 모서리에서 정상적인 달리기가 진행되는가?</t>
  </si>
  <si>
    <t>맵 모서리에서 정상적인 기본 공격이 진행되는가?</t>
  </si>
  <si>
    <t>맵 모서리에서 정상적인 무기 스킬이 진행되는가?</t>
  </si>
  <si>
    <t>맵 모서리에서 정상적인 이동 효과가 있는 무기 스킬이 진행되는가?</t>
  </si>
  <si>
    <t>맵 꼭지점에서 정상적인 걷기가 진행되는가?</t>
  </si>
  <si>
    <t>맵 꼭지점에서 정상적인 달리기가 진행되는가?</t>
  </si>
  <si>
    <t>맵 꼭지점에서 정상적인 기본 공격이 진행되는가?</t>
  </si>
  <si>
    <t>맵 꼭지점에서 정상적인 무기 스킬이 진행되는가?</t>
  </si>
  <si>
    <t>맵 꼭지점에서 정상적인 이동 효과가 있는 무기 스킬이 진행되는가?</t>
  </si>
  <si>
    <t>구조물에서 정상적인 걷기가 진행되는가?</t>
  </si>
  <si>
    <t>구조물에서 정상적인 달리기가 진행되는가?</t>
  </si>
  <si>
    <t>구조물에서 정상적인 기본 공격이 진행되는가?</t>
  </si>
  <si>
    <t>구조물에서 정상적인 무기 스킬이 진행되는가?</t>
  </si>
  <si>
    <t>구조물에서 정상적인 이동 효과가 있는 무기 스킬이 진행되는가?</t>
  </si>
  <si>
    <t>기타</t>
    <phoneticPr fontId="3" type="noConversion"/>
  </si>
  <si>
    <t>사운드는 정상적으로 작동하는가?</t>
    <phoneticPr fontId="3" type="noConversion"/>
  </si>
  <si>
    <t>그래픽 표현은 정상적으로 작동하는가?</t>
    <phoneticPr fontId="3" type="noConversion"/>
  </si>
  <si>
    <t>메모리 누수나 발열 등 성능 문제없이 작동하는가?</t>
    <phoneticPr fontId="3" type="noConversion"/>
  </si>
  <si>
    <t>■체크리스트 1</t>
  </si>
  <si>
    <t>라이브 서버에 새로운 아레나 맵 출시되기 전, 개발 서버에서 맵 기능 체크리스트</t>
    <phoneticPr fontId="3" type="noConversion"/>
  </si>
  <si>
    <t>라이브 서버 업데이트 직전, 개발 서버에서 모바일 기기별 성능 테스트 예시</t>
    <phoneticPr fontId="3" type="noConversion"/>
  </si>
  <si>
    <t>https://github.com/mr-cobb-up/GTtest/blob/master/shop_test.py</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</si>
</sst>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맑은 고딕"/>
      <family val="2"/>
      <charset val="129"/>
      <scheme val="minor"/>
    </font>
    <font>
      <sz val="11"/>
      <color theme="1"/>
      <name val="맑은 고딕"/>
      <family val="2"/>
      <charset val="129"/>
      <scheme val="minor"/>
    </font>
    <font>
      <sz val="11"/>
      <color theme="0"/>
      <name val="맑은 고딕"/>
      <family val="2"/>
      <charset val="129"/>
      <scheme val="minor"/>
    </font>
    <font>
      <sz val="8"/>
      <name val="맑은 고딕"/>
      <family val="2"/>
      <charset val="129"/>
      <scheme val="minor"/>
    </font>
    <font>
      <u/>
      <sz val="11"/>
      <color theme="10"/>
      <name val="맑은 고딕"/>
      <family val="2"/>
      <charset val="129"/>
      <scheme val="minor"/>
    </font>
    <font>
      <sz val="11"/>
      <color theme="1"/>
      <name val="맑은 고딕"/>
      <family val="2"/>
      <scheme val="minor"/>
    </font>
    <font>
      <b/>
      <sz val="14"/>
      <color theme="0"/>
      <name val="맑은 고딕"/>
      <family val="3"/>
      <charset val="129"/>
      <scheme val="minor"/>
    </font>
    <font>
      <sz val="8"/>
      <name val="맑은 고딕"/>
      <family val="3"/>
      <charset val="129"/>
      <scheme val="minor"/>
    </font>
    <font>
      <sz val="11"/>
      <color theme="1"/>
      <name val="맑은 고딕"/>
      <family val="3"/>
      <charset val="129"/>
      <scheme val="minor"/>
    </font>
    <font>
      <sz val="11"/>
      <color theme="1"/>
      <name val="맑은 고딕"/>
      <family val="3"/>
      <charset val="129"/>
    </font>
    <font>
      <sz val="11"/>
      <color theme="0"/>
      <name val="맑은 고딕"/>
      <family val="3"/>
      <charset val="129"/>
      <scheme val="minor"/>
    </font>
    <font>
      <b/>
      <sz val="9"/>
      <color indexed="81"/>
      <name val="Tahoma"/>
      <family val="2"/>
    </font>
    <font>
      <b/>
      <sz val="9"/>
      <color indexed="81"/>
      <name val="돋움"/>
      <family val="3"/>
      <charset val="129"/>
    </font>
    <font>
      <sz val="11"/>
      <name val="맑은 고딕"/>
      <family val="2"/>
      <charset val="129"/>
      <scheme val="minor"/>
    </font>
    <font>
      <sz val="11"/>
      <color theme="0"/>
      <name val="맑은 고딕"/>
      <family val="2"/>
      <scheme val="minor"/>
    </font>
  </fonts>
  <fills count="11">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theme="0"/>
      </top>
      <bottom style="thin">
        <color theme="1"/>
      </bottom>
      <diagonal/>
    </border>
    <border>
      <left/>
      <right style="thin">
        <color theme="0"/>
      </right>
      <top style="thin">
        <color theme="0"/>
      </top>
      <bottom style="thin">
        <color theme="1"/>
      </bottom>
      <diagonal/>
    </border>
    <border>
      <left/>
      <right style="thin">
        <color indexed="64"/>
      </right>
      <top style="thin">
        <color indexed="64"/>
      </top>
      <bottom style="thin">
        <color indexed="64"/>
      </bottom>
      <diagonal/>
    </border>
    <border>
      <left/>
      <right/>
      <top/>
      <bottom style="thin">
        <color theme="1"/>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theme="1"/>
      </left>
      <right/>
      <top style="thin">
        <color theme="1"/>
      </top>
      <bottom/>
      <diagonal/>
    </border>
    <border>
      <left style="thin">
        <color theme="1"/>
      </left>
      <right style="thin">
        <color theme="1"/>
      </right>
      <top style="thin">
        <color theme="1"/>
      </top>
      <bottom/>
      <diagonal/>
    </border>
    <border>
      <left/>
      <right style="thin">
        <color theme="0"/>
      </right>
      <top style="thin">
        <color theme="0"/>
      </top>
      <bottom/>
      <diagonal/>
    </border>
    <border>
      <left/>
      <right/>
      <top style="thin">
        <color theme="0"/>
      </top>
      <bottom/>
      <diagonal/>
    </border>
    <border>
      <left/>
      <right/>
      <top style="thin">
        <color indexed="64"/>
      </top>
      <bottom style="thin">
        <color theme="1"/>
      </bottom>
      <diagonal/>
    </border>
    <border>
      <left/>
      <right/>
      <top style="thin">
        <color theme="1"/>
      </top>
      <bottom style="thin">
        <color theme="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left>
      <right/>
      <top style="thin">
        <color theme="0"/>
      </top>
      <bottom/>
      <diagonal/>
    </border>
    <border>
      <left style="thin">
        <color theme="0"/>
      </left>
      <right/>
      <top style="thin">
        <color theme="0"/>
      </top>
      <bottom style="thin">
        <color theme="0"/>
      </bottom>
      <diagonal/>
    </border>
    <border>
      <left style="thin">
        <color theme="1"/>
      </left>
      <right style="thin">
        <color indexed="64"/>
      </right>
      <top style="thin">
        <color theme="1"/>
      </top>
      <bottom style="thin">
        <color theme="1"/>
      </bottom>
      <diagonal/>
    </border>
  </borders>
  <cellStyleXfs count="4">
    <xf numFmtId="0" fontId="0" fillId="0" borderId="0">
      <alignment vertical="center"/>
    </xf>
    <xf numFmtId="0" fontId="4" fillId="0" borderId="0" applyNumberFormat="0" applyFill="0" applyBorder="0" applyAlignment="0" applyProtection="0">
      <alignment vertical="center"/>
    </xf>
    <xf numFmtId="0" fontId="5" fillId="0" borderId="0"/>
    <xf numFmtId="9" fontId="1" fillId="0" borderId="0" applyFont="0" applyFill="0" applyBorder="0" applyAlignment="0" applyProtection="0">
      <alignment vertical="center"/>
    </xf>
  </cellStyleXfs>
  <cellXfs count="106">
    <xf numFmtId="0" fontId="0" fillId="0" borderId="0" xfId="0">
      <alignment vertical="center"/>
    </xf>
    <xf numFmtId="0" fontId="5" fillId="0" borderId="0" xfId="2"/>
    <xf numFmtId="0" fontId="4" fillId="0" borderId="0" xfId="1" applyAlignment="1"/>
    <xf numFmtId="0" fontId="8" fillId="0" borderId="0" xfId="1" applyFont="1" applyAlignment="1"/>
    <xf numFmtId="0" fontId="9" fillId="0" borderId="0" xfId="2" applyFont="1" applyAlignment="1">
      <alignment horizontal="left" vertical="center"/>
    </xf>
    <xf numFmtId="0" fontId="4" fillId="0" borderId="0" xfId="1" applyAlignment="1">
      <alignment horizontal="left" vertical="center"/>
    </xf>
    <xf numFmtId="0" fontId="0" fillId="3" borderId="0" xfId="0" applyFill="1" applyAlignment="1">
      <alignment horizontal="left" vertical="center"/>
    </xf>
    <xf numFmtId="0" fontId="10" fillId="3" borderId="0" xfId="0" applyFont="1" applyFill="1">
      <alignment vertical="center"/>
    </xf>
    <xf numFmtId="0" fontId="5" fillId="0" borderId="0" xfId="2" applyAlignment="1">
      <alignment vertical="top"/>
    </xf>
    <xf numFmtId="0" fontId="9" fillId="0" borderId="0" xfId="2" applyFont="1" applyAlignment="1">
      <alignment vertical="center"/>
    </xf>
    <xf numFmtId="0" fontId="9" fillId="0" borderId="0" xfId="2" applyFont="1" applyAlignment="1">
      <alignment horizontal="left" vertical="top"/>
    </xf>
    <xf numFmtId="0" fontId="0" fillId="0" borderId="0" xfId="0"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vertical="center" wrapText="1"/>
    </xf>
    <xf numFmtId="0" fontId="0" fillId="0" borderId="5" xfId="0" applyBorder="1" applyAlignment="1">
      <alignment horizontal="center" vertical="center"/>
    </xf>
    <xf numFmtId="0" fontId="4" fillId="0" borderId="0" xfId="1">
      <alignment vertical="center"/>
    </xf>
    <xf numFmtId="0" fontId="0" fillId="0" borderId="5" xfId="0" applyBorder="1" applyAlignment="1">
      <alignment horizontal="center" vertical="center" wrapText="1"/>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0" fillId="0" borderId="12" xfId="0" applyBorder="1" applyAlignment="1">
      <alignment horizontal="center" vertical="center"/>
    </xf>
    <xf numFmtId="0" fontId="2" fillId="3" borderId="14" xfId="0" applyFont="1" applyFill="1" applyBorder="1">
      <alignment vertical="center"/>
    </xf>
    <xf numFmtId="0" fontId="2" fillId="3" borderId="15" xfId="0" applyFont="1" applyFill="1" applyBorder="1">
      <alignment vertical="center"/>
    </xf>
    <xf numFmtId="0" fontId="2" fillId="3" borderId="0" xfId="0" applyFont="1" applyFill="1">
      <alignment vertical="center"/>
    </xf>
    <xf numFmtId="0" fontId="2" fillId="3" borderId="16" xfId="0" applyFont="1" applyFill="1" applyBorder="1">
      <alignment vertical="center"/>
    </xf>
    <xf numFmtId="0" fontId="10" fillId="2" borderId="0" xfId="0" applyFont="1" applyFill="1" applyAlignment="1">
      <alignment horizontal="center" vertical="center"/>
    </xf>
    <xf numFmtId="0" fontId="0" fillId="0" borderId="1" xfId="0" applyBorder="1">
      <alignment vertical="center"/>
    </xf>
    <xf numFmtId="0" fontId="2" fillId="3" borderId="0" xfId="0" applyFont="1" applyFill="1" applyAlignment="1">
      <alignment horizontal="center" vertical="center"/>
    </xf>
    <xf numFmtId="0" fontId="10" fillId="3" borderId="0" xfId="0" applyFont="1" applyFill="1" applyAlignment="1">
      <alignment horizontal="center" vertical="center"/>
    </xf>
    <xf numFmtId="0" fontId="2" fillId="2" borderId="0" xfId="0" applyFont="1" applyFill="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2" fillId="0" borderId="0" xfId="0" applyFont="1" applyAlignment="1">
      <alignment horizontal="center" vertical="center"/>
    </xf>
    <xf numFmtId="0" fontId="10" fillId="0" borderId="0" xfId="0" applyFont="1" applyAlignment="1">
      <alignment horizontal="center" vertical="center"/>
    </xf>
    <xf numFmtId="0" fontId="2" fillId="2" borderId="1" xfId="0" applyFont="1" applyFill="1" applyBorder="1" applyAlignment="1">
      <alignment horizontal="center" vertical="center"/>
    </xf>
    <xf numFmtId="0" fontId="10" fillId="2" borderId="1" xfId="0" applyFont="1" applyFill="1" applyBorder="1" applyAlignment="1">
      <alignment horizontal="center" vertical="center"/>
    </xf>
    <xf numFmtId="9" fontId="0" fillId="0" borderId="0" xfId="0" applyNumberFormat="1" applyAlignment="1">
      <alignment horizontal="center" vertical="center"/>
    </xf>
    <xf numFmtId="9" fontId="0" fillId="0" borderId="1" xfId="3" applyFont="1" applyBorder="1">
      <alignment vertical="center"/>
    </xf>
    <xf numFmtId="0" fontId="0" fillId="4" borderId="12" xfId="0" applyFill="1" applyBorder="1" applyAlignment="1">
      <alignment horizontal="center" vertical="center"/>
    </xf>
    <xf numFmtId="0" fontId="0" fillId="4" borderId="1" xfId="0" applyFill="1" applyBorder="1" applyAlignment="1">
      <alignment horizontal="center" vertical="center"/>
    </xf>
    <xf numFmtId="0" fontId="0" fillId="5" borderId="12" xfId="0" applyFill="1" applyBorder="1" applyAlignment="1">
      <alignment horizontal="center" vertical="center"/>
    </xf>
    <xf numFmtId="0" fontId="0" fillId="5" borderId="1" xfId="0" applyFill="1" applyBorder="1" applyAlignment="1">
      <alignment horizontal="center" vertical="center"/>
    </xf>
    <xf numFmtId="0" fontId="0" fillId="6" borderId="12" xfId="0" applyFill="1" applyBorder="1" applyAlignment="1">
      <alignment horizontal="center" vertical="center"/>
    </xf>
    <xf numFmtId="0" fontId="0" fillId="6" borderId="1" xfId="0" applyFill="1" applyBorder="1" applyAlignment="1">
      <alignment horizontal="center" vertical="center"/>
    </xf>
    <xf numFmtId="0" fontId="13" fillId="7" borderId="12" xfId="0" applyFont="1" applyFill="1" applyBorder="1" applyAlignment="1">
      <alignment horizontal="center" vertical="center"/>
    </xf>
    <xf numFmtId="0" fontId="13" fillId="7" borderId="1" xfId="0" applyFont="1" applyFill="1" applyBorder="1" applyAlignment="1">
      <alignment horizontal="center" vertical="center"/>
    </xf>
    <xf numFmtId="0" fontId="13" fillId="3" borderId="0" xfId="0" applyFont="1" applyFill="1" applyAlignment="1">
      <alignment horizontal="center" vertical="center"/>
    </xf>
    <xf numFmtId="0" fontId="0" fillId="3" borderId="0" xfId="0" applyFill="1">
      <alignment vertical="center"/>
    </xf>
    <xf numFmtId="9" fontId="0" fillId="3" borderId="0" xfId="3" applyFont="1" applyFill="1" applyBorder="1">
      <alignment vertical="center"/>
    </xf>
    <xf numFmtId="9" fontId="0" fillId="0" borderId="0" xfId="3" applyFont="1" applyBorder="1">
      <alignment vertical="center"/>
    </xf>
    <xf numFmtId="0" fontId="0" fillId="0" borderId="1" xfId="0" applyBorder="1" applyAlignment="1">
      <alignment horizontal="center" vertical="center" wrapText="1"/>
    </xf>
    <xf numFmtId="0" fontId="4" fillId="0" borderId="0" xfId="1" applyAlignment="1">
      <alignment vertical="center" wrapText="1"/>
    </xf>
    <xf numFmtId="0" fontId="5" fillId="3" borderId="0" xfId="2" applyFill="1"/>
    <xf numFmtId="0" fontId="5" fillId="0" borderId="0" xfId="2" applyAlignment="1">
      <alignment horizontal="center"/>
    </xf>
    <xf numFmtId="9" fontId="5" fillId="0" borderId="0" xfId="3" applyFont="1" applyAlignment="1">
      <alignment horizontal="center"/>
    </xf>
    <xf numFmtId="49" fontId="0" fillId="0" borderId="1" xfId="0" applyNumberFormat="1" applyBorder="1" applyAlignment="1">
      <alignment horizontal="center" vertical="center"/>
    </xf>
    <xf numFmtId="0" fontId="0" fillId="3" borderId="0" xfId="0" applyFill="1" applyAlignment="1">
      <alignment horizontal="center" vertical="center"/>
    </xf>
    <xf numFmtId="0" fontId="2" fillId="0" borderId="0" xfId="0" applyFont="1">
      <alignment vertical="center"/>
    </xf>
    <xf numFmtId="9"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8" xfId="0" applyBorder="1" applyAlignment="1">
      <alignment horizontal="center" vertical="center" wrapText="1"/>
    </xf>
    <xf numFmtId="0" fontId="4" fillId="0" borderId="0" xfId="1" applyFill="1">
      <alignment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0" fontId="0" fillId="0" borderId="1" xfId="0" quotePrefix="1" applyBorder="1" applyAlignment="1">
      <alignment horizontal="left" vertical="center" wrapText="1"/>
    </xf>
    <xf numFmtId="0" fontId="0" fillId="0" borderId="21" xfId="0" applyBorder="1" applyAlignment="1">
      <alignment horizontal="center" vertical="center"/>
    </xf>
    <xf numFmtId="0" fontId="0" fillId="0" borderId="22" xfId="0" applyBorder="1" applyAlignment="1">
      <alignment horizontal="center" vertical="center"/>
    </xf>
    <xf numFmtId="0" fontId="10" fillId="2" borderId="24" xfId="0" applyFont="1" applyFill="1" applyBorder="1" applyAlignment="1">
      <alignment horizontal="center" vertical="center"/>
    </xf>
    <xf numFmtId="0" fontId="5" fillId="0" borderId="1" xfId="2" applyBorder="1" applyAlignment="1">
      <alignment horizontal="center"/>
    </xf>
    <xf numFmtId="9" fontId="5" fillId="0" borderId="1" xfId="3" applyFont="1" applyBorder="1" applyAlignment="1">
      <alignment horizontal="center"/>
    </xf>
    <xf numFmtId="0" fontId="5" fillId="0" borderId="5" xfId="2" applyBorder="1" applyAlignment="1">
      <alignment horizontal="center"/>
    </xf>
    <xf numFmtId="9" fontId="5" fillId="0" borderId="5" xfId="3" applyFont="1" applyBorder="1" applyAlignment="1">
      <alignment horizontal="center"/>
    </xf>
    <xf numFmtId="0" fontId="10" fillId="2" borderId="26" xfId="0" applyFont="1" applyFill="1" applyBorder="1" applyAlignment="1">
      <alignment horizontal="center" vertical="center"/>
    </xf>
    <xf numFmtId="0" fontId="0" fillId="0" borderId="0" xfId="0" quotePrefix="1" applyAlignment="1">
      <alignment vertical="center" wrapText="1" shrinkToFit="1"/>
    </xf>
    <xf numFmtId="0" fontId="0" fillId="0" borderId="0" xfId="0" applyAlignment="1">
      <alignment horizontal="left" vertical="center" wrapText="1"/>
    </xf>
    <xf numFmtId="0" fontId="0" fillId="0" borderId="0" xfId="0" quotePrefix="1" applyAlignment="1">
      <alignment horizontal="left" vertical="center" wrapText="1"/>
    </xf>
    <xf numFmtId="9" fontId="0" fillId="3" borderId="0" xfId="0" applyNumberFormat="1" applyFill="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9" fontId="5" fillId="0" borderId="0" xfId="3" applyFont="1" applyFill="1" applyBorder="1" applyAlignment="1">
      <alignment horizontal="center"/>
    </xf>
    <xf numFmtId="9" fontId="5" fillId="0" borderId="28" xfId="3" applyFont="1" applyBorder="1" applyAlignment="1">
      <alignment horizontal="center"/>
    </xf>
    <xf numFmtId="0" fontId="0" fillId="0" borderId="1" xfId="0" quotePrefix="1" applyBorder="1" applyAlignment="1">
      <alignment horizontal="center" vertical="center" wrapText="1" shrinkToFit="1"/>
    </xf>
    <xf numFmtId="0" fontId="0" fillId="0" borderId="1" xfId="0" applyBorder="1" applyAlignment="1">
      <alignment horizontal="center" vertical="center" wrapText="1" shrinkToFit="1"/>
    </xf>
    <xf numFmtId="0" fontId="6" fillId="2" borderId="0" xfId="2" applyFont="1" applyFill="1" applyAlignment="1">
      <alignment vertical="center"/>
    </xf>
    <xf numFmtId="0" fontId="14" fillId="2" borderId="23" xfId="2" applyFont="1" applyFill="1" applyBorder="1" applyAlignment="1">
      <alignment horizontal="center"/>
    </xf>
    <xf numFmtId="0" fontId="10" fillId="2" borderId="23" xfId="2" applyFont="1" applyFill="1" applyBorder="1" applyAlignment="1">
      <alignment horizontal="center"/>
    </xf>
    <xf numFmtId="0" fontId="2" fillId="2" borderId="25" xfId="0" applyFont="1" applyFill="1" applyBorder="1" applyAlignment="1">
      <alignment horizontal="center" vertical="center"/>
    </xf>
    <xf numFmtId="0" fontId="2" fillId="2" borderId="19" xfId="0" applyFont="1" applyFill="1" applyBorder="1" applyAlignment="1">
      <alignment horizontal="center" vertical="center"/>
    </xf>
    <xf numFmtId="0" fontId="14" fillId="2" borderId="27" xfId="2" applyFont="1" applyFill="1" applyBorder="1" applyAlignment="1">
      <alignment horizontal="center"/>
    </xf>
    <xf numFmtId="0" fontId="14" fillId="0" borderId="0" xfId="2" applyFont="1" applyAlignment="1">
      <alignment horizontal="center"/>
    </xf>
    <xf numFmtId="0" fontId="10" fillId="2" borderId="27" xfId="2" applyFont="1" applyFill="1" applyBorder="1" applyAlignment="1">
      <alignment horizontal="center"/>
    </xf>
    <xf numFmtId="0" fontId="10" fillId="0" borderId="0" xfId="2" applyFont="1" applyAlignment="1">
      <alignment horizontal="center"/>
    </xf>
    <xf numFmtId="0" fontId="10" fillId="2" borderId="0" xfId="0" applyFont="1" applyFill="1" applyAlignment="1">
      <alignment horizontal="center" vertical="center"/>
    </xf>
    <xf numFmtId="0" fontId="10" fillId="2" borderId="9"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13" xfId="0" applyFont="1"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2" fillId="2" borderId="0" xfId="0" applyFont="1" applyFill="1" applyAlignment="1">
      <alignment horizontal="center" vertical="center"/>
    </xf>
    <xf numFmtId="0" fontId="0" fillId="0" borderId="1" xfId="0" applyBorder="1" applyAlignment="1">
      <alignment horizontal="center" vertical="center"/>
    </xf>
    <xf numFmtId="0" fontId="10" fillId="2" borderId="13" xfId="0" applyFont="1" applyFill="1" applyBorder="1" applyAlignment="1">
      <alignment horizontal="center" vertical="center"/>
    </xf>
  </cellXfs>
  <cellStyles count="4">
    <cellStyle name="백분율" xfId="3" builtinId="5"/>
    <cellStyle name="표준" xfId="0" builtinId="0"/>
    <cellStyle name="표준 2" xfId="2" xr:uid="{9C739069-254E-4BC5-A0C4-92F60A1AC3FF}"/>
    <cellStyle name="하이퍼링크" xfId="1" builtinId="8"/>
  </cellStyles>
  <dxfs count="26">
    <dxf>
      <fill>
        <patternFill>
          <bgColor rgb="FFFF0000"/>
        </patternFill>
      </fill>
    </dxf>
    <dxf>
      <fill>
        <patternFill>
          <bgColor theme="9" tint="0.79998168889431442"/>
        </patternFill>
      </fill>
    </dxf>
    <dxf>
      <fill>
        <patternFill>
          <bgColor theme="8" tint="0.79998168889431442"/>
        </patternFill>
      </fill>
    </dxf>
    <dxf>
      <fill>
        <patternFill>
          <bgColor theme="3" tint="0.79998168889431442"/>
        </patternFill>
      </fill>
    </dxf>
    <dxf>
      <fill>
        <patternFill>
          <bgColor rgb="FFFF0000"/>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9" tint="0.59996337778862885"/>
        </patternFill>
      </fill>
    </dxf>
    <dxf>
      <fill>
        <patternFill>
          <bgColor theme="5" tint="0.39994506668294322"/>
        </patternFill>
      </fill>
    </dxf>
    <dxf>
      <fill>
        <patternFill>
          <bgColor theme="0" tint="-0.24994659260841701"/>
        </patternFill>
      </fill>
    </dxf>
    <dxf>
      <fill>
        <patternFill>
          <bgColor theme="9" tint="0.59996337778862885"/>
        </patternFill>
      </fill>
    </dxf>
    <dxf>
      <fill>
        <patternFill>
          <bgColor theme="5" tint="0.39994506668294322"/>
        </patternFill>
      </fill>
    </dxf>
    <dxf>
      <fill>
        <patternFill>
          <bgColor theme="0" tint="-0.24994659260841701"/>
        </patternFill>
      </fill>
    </dxf>
    <dxf>
      <fill>
        <patternFill>
          <bgColor theme="9" tint="0.59996337778862885"/>
        </patternFill>
      </fill>
    </dxf>
    <dxf>
      <fill>
        <patternFill>
          <bgColor theme="5" tint="0.39994506668294322"/>
        </patternFill>
      </fill>
    </dxf>
    <dxf>
      <fill>
        <patternFill>
          <bgColor theme="0" tint="-0.24994659260841701"/>
        </patternFill>
      </fill>
    </dxf>
    <dxf>
      <fill>
        <patternFill>
          <bgColor theme="9" tint="0.59996337778862885"/>
        </patternFill>
      </fill>
    </dxf>
    <dxf>
      <fill>
        <patternFill>
          <bgColor theme="5" tint="0.39994506668294322"/>
        </patternFill>
      </fill>
    </dxf>
    <dxf>
      <fill>
        <patternFill>
          <bgColor theme="0" tint="-0.24994659260841701"/>
        </patternFill>
      </fill>
    </dxf>
    <dxf>
      <fill>
        <patternFill>
          <bgColor theme="9" tint="0.59996337778862885"/>
        </patternFill>
      </fill>
    </dxf>
    <dxf>
      <fill>
        <patternFill>
          <bgColor theme="5" tint="0.39994506668294322"/>
        </patternFill>
      </fill>
    </dxf>
    <dxf>
      <fill>
        <patternFill>
          <bgColor theme="0" tint="-0.24994659260841701"/>
        </patternFill>
      </fill>
    </dxf>
    <dxf>
      <fill>
        <patternFill>
          <bgColor theme="9" tint="0.59996337778862885"/>
        </patternFill>
      </fill>
    </dxf>
    <dxf>
      <fill>
        <patternFill>
          <bgColor theme="5" tint="0.39994506668294322"/>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97118</xdr:colOff>
      <xdr:row>0</xdr:row>
      <xdr:rowOff>171824</xdr:rowOff>
    </xdr:from>
    <xdr:to>
      <xdr:col>3</xdr:col>
      <xdr:colOff>2786529</xdr:colOff>
      <xdr:row>4</xdr:row>
      <xdr:rowOff>119530</xdr:rowOff>
    </xdr:to>
    <xdr:sp macro="" textlink="">
      <xdr:nvSpPr>
        <xdr:cNvPr id="2" name="TextBox 1">
          <a:extLst>
            <a:ext uri="{FF2B5EF4-FFF2-40B4-BE49-F238E27FC236}">
              <a16:creationId xmlns:a16="http://schemas.microsoft.com/office/drawing/2014/main" id="{DB09735F-29CE-41B6-9726-2C469B1DC31B}"/>
            </a:ext>
          </a:extLst>
        </xdr:cNvPr>
        <xdr:cNvSpPr txBox="1"/>
      </xdr:nvSpPr>
      <xdr:spPr>
        <a:xfrm>
          <a:off x="97118" y="171824"/>
          <a:ext cx="6499411" cy="8142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kern="1200"/>
            <a:t>게임 버전</a:t>
          </a:r>
          <a:r>
            <a:rPr lang="en-US" altLang="ko-KR" sz="1100" kern="1200"/>
            <a:t>: v3.14.0</a:t>
          </a:r>
        </a:p>
        <a:p>
          <a:r>
            <a:rPr lang="ko-KR" altLang="en-US" sz="1100" kern="1200"/>
            <a:t>테스트 조건</a:t>
          </a:r>
          <a:r>
            <a:rPr lang="en-US" altLang="ko-KR" sz="1100" kern="1200"/>
            <a:t>:</a:t>
          </a:r>
          <a:r>
            <a:rPr lang="en-US" altLang="ko-KR" sz="1100" kern="1200" baseline="0"/>
            <a:t> </a:t>
          </a:r>
          <a:r>
            <a:rPr lang="ko-KR" altLang="en-US" sz="1100" kern="1200" baseline="0"/>
            <a:t>상점 화면에서 테스트 시작</a:t>
          </a:r>
          <a:endParaRPr lang="en-US" altLang="ko-K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112059</xdr:colOff>
      <xdr:row>0</xdr:row>
      <xdr:rowOff>104588</xdr:rowOff>
    </xdr:from>
    <xdr:to>
      <xdr:col>3</xdr:col>
      <xdr:colOff>1739152</xdr:colOff>
      <xdr:row>4</xdr:row>
      <xdr:rowOff>52294</xdr:rowOff>
    </xdr:to>
    <xdr:sp macro="" textlink="">
      <xdr:nvSpPr>
        <xdr:cNvPr id="2" name="TextBox 1">
          <a:extLst>
            <a:ext uri="{FF2B5EF4-FFF2-40B4-BE49-F238E27FC236}">
              <a16:creationId xmlns:a16="http://schemas.microsoft.com/office/drawing/2014/main" id="{08104D50-70B6-499B-B04B-DBC1F4FEF21A}"/>
            </a:ext>
          </a:extLst>
        </xdr:cNvPr>
        <xdr:cNvSpPr txBox="1"/>
      </xdr:nvSpPr>
      <xdr:spPr>
        <a:xfrm>
          <a:off x="112059" y="104588"/>
          <a:ext cx="4719917" cy="8441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ko-KR" sz="1100">
              <a:solidFill>
                <a:schemeClr val="dk1"/>
              </a:solidFill>
              <a:effectLst/>
              <a:latin typeface="+mn-lt"/>
              <a:ea typeface="+mn-ea"/>
              <a:cs typeface="+mn-cs"/>
            </a:rPr>
            <a:t>게임 버전</a:t>
          </a:r>
          <a:r>
            <a:rPr lang="en-US" altLang="ko-KR" sz="1100">
              <a:solidFill>
                <a:schemeClr val="dk1"/>
              </a:solidFill>
              <a:effectLst/>
              <a:latin typeface="+mn-lt"/>
              <a:ea typeface="+mn-ea"/>
              <a:cs typeface="+mn-cs"/>
            </a:rPr>
            <a:t>: v3.14.0</a:t>
          </a:r>
          <a:br>
            <a:rPr lang="en-US" altLang="ko-KR" sz="1100">
              <a:solidFill>
                <a:schemeClr val="dk1"/>
              </a:solidFill>
              <a:effectLst/>
              <a:latin typeface="+mn-lt"/>
              <a:ea typeface="+mn-ea"/>
              <a:cs typeface="+mn-cs"/>
            </a:rPr>
          </a:br>
          <a:r>
            <a:rPr lang="ko-KR" altLang="en-US" sz="1100">
              <a:solidFill>
                <a:schemeClr val="dk1"/>
              </a:solidFill>
              <a:effectLst/>
              <a:latin typeface="+mn-lt"/>
              <a:ea typeface="+mn-ea"/>
              <a:cs typeface="+mn-cs"/>
            </a:rPr>
            <a:t>테스트 조건</a:t>
          </a:r>
          <a:r>
            <a:rPr lang="en-US" altLang="ko-KR" sz="1100">
              <a:solidFill>
                <a:schemeClr val="dk1"/>
              </a:solidFill>
              <a:effectLst/>
              <a:latin typeface="+mn-lt"/>
              <a:ea typeface="+mn-ea"/>
              <a:cs typeface="+mn-cs"/>
            </a:rPr>
            <a:t>:  </a:t>
          </a:r>
          <a:r>
            <a:rPr lang="ko-KR" altLang="en-US" sz="1100">
              <a:solidFill>
                <a:schemeClr val="dk1"/>
              </a:solidFill>
              <a:effectLst/>
              <a:latin typeface="+mn-lt"/>
              <a:ea typeface="+mn-ea"/>
              <a:cs typeface="+mn-cs"/>
            </a:rPr>
            <a:t>각 테스트 케이스마다 알맞는 최소값</a:t>
          </a:r>
          <a:r>
            <a:rPr lang="en-US" altLang="ko-KR" sz="1100">
              <a:solidFill>
                <a:schemeClr val="dk1"/>
              </a:solidFill>
              <a:effectLst/>
              <a:latin typeface="+mn-lt"/>
              <a:ea typeface="+mn-ea"/>
              <a:cs typeface="+mn-cs"/>
            </a:rPr>
            <a:t>,</a:t>
          </a:r>
          <a:r>
            <a:rPr lang="en-US" altLang="ko-KR" sz="1100" baseline="0">
              <a:solidFill>
                <a:schemeClr val="dk1"/>
              </a:solidFill>
              <a:effectLst/>
              <a:latin typeface="+mn-lt"/>
              <a:ea typeface="+mn-ea"/>
              <a:cs typeface="+mn-cs"/>
            </a:rPr>
            <a:t> </a:t>
          </a:r>
          <a:r>
            <a:rPr lang="ko-KR" altLang="en-US" sz="1100" baseline="0">
              <a:solidFill>
                <a:schemeClr val="dk1"/>
              </a:solidFill>
              <a:effectLst/>
              <a:latin typeface="+mn-lt"/>
              <a:ea typeface="+mn-ea"/>
              <a:cs typeface="+mn-cs"/>
            </a:rPr>
            <a:t>최대값 세팅</a:t>
          </a:r>
          <a:endParaRPr lang="ko-KR" altLang="ko-KR">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164353</xdr:colOff>
      <xdr:row>0</xdr:row>
      <xdr:rowOff>127000</xdr:rowOff>
    </xdr:from>
    <xdr:to>
      <xdr:col>6</xdr:col>
      <xdr:colOff>582706</xdr:colOff>
      <xdr:row>4</xdr:row>
      <xdr:rowOff>74706</xdr:rowOff>
    </xdr:to>
    <xdr:sp macro="" textlink="">
      <xdr:nvSpPr>
        <xdr:cNvPr id="2" name="TextBox 1">
          <a:extLst>
            <a:ext uri="{FF2B5EF4-FFF2-40B4-BE49-F238E27FC236}">
              <a16:creationId xmlns:a16="http://schemas.microsoft.com/office/drawing/2014/main" id="{CFBAF3A5-1EB4-4BAD-A39E-F6A59A75D1E7}"/>
            </a:ext>
          </a:extLst>
        </xdr:cNvPr>
        <xdr:cNvSpPr txBox="1"/>
      </xdr:nvSpPr>
      <xdr:spPr>
        <a:xfrm>
          <a:off x="164353" y="127000"/>
          <a:ext cx="14627412" cy="8142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ko-KR" sz="1100">
              <a:solidFill>
                <a:schemeClr val="dk1"/>
              </a:solidFill>
              <a:effectLst/>
              <a:latin typeface="+mn-lt"/>
              <a:ea typeface="+mn-ea"/>
              <a:cs typeface="+mn-cs"/>
            </a:rPr>
            <a:t>게임 버전</a:t>
          </a:r>
          <a:r>
            <a:rPr lang="en-US" altLang="ko-KR" sz="1100">
              <a:solidFill>
                <a:schemeClr val="dk1"/>
              </a:solidFill>
              <a:effectLst/>
              <a:latin typeface="+mn-lt"/>
              <a:ea typeface="+mn-ea"/>
              <a:cs typeface="+mn-cs"/>
            </a:rPr>
            <a:t>: v3.14.0</a:t>
          </a:r>
          <a:endParaRPr lang="ko-KR" altLang="ko-KR">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164353</xdr:colOff>
      <xdr:row>0</xdr:row>
      <xdr:rowOff>127000</xdr:rowOff>
    </xdr:from>
    <xdr:to>
      <xdr:col>7</xdr:col>
      <xdr:colOff>582706</xdr:colOff>
      <xdr:row>4</xdr:row>
      <xdr:rowOff>74706</xdr:rowOff>
    </xdr:to>
    <xdr:sp macro="" textlink="">
      <xdr:nvSpPr>
        <xdr:cNvPr id="2" name="TextBox 1">
          <a:extLst>
            <a:ext uri="{FF2B5EF4-FFF2-40B4-BE49-F238E27FC236}">
              <a16:creationId xmlns:a16="http://schemas.microsoft.com/office/drawing/2014/main" id="{7EBAECE9-FEAC-4FFD-9EED-A9F29B8E341E}"/>
            </a:ext>
          </a:extLst>
        </xdr:cNvPr>
        <xdr:cNvSpPr txBox="1"/>
      </xdr:nvSpPr>
      <xdr:spPr>
        <a:xfrm>
          <a:off x="164353" y="127000"/>
          <a:ext cx="14902703" cy="811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ko-KR" sz="1100">
              <a:solidFill>
                <a:schemeClr val="dk1"/>
              </a:solidFill>
              <a:effectLst/>
              <a:latin typeface="+mn-lt"/>
              <a:ea typeface="+mn-ea"/>
              <a:cs typeface="+mn-cs"/>
            </a:rPr>
            <a:t>게임 버전</a:t>
          </a:r>
          <a:r>
            <a:rPr lang="en-US" altLang="ko-KR" sz="1100">
              <a:solidFill>
                <a:schemeClr val="dk1"/>
              </a:solidFill>
              <a:effectLst/>
              <a:latin typeface="+mn-lt"/>
              <a:ea typeface="+mn-ea"/>
              <a:cs typeface="+mn-cs"/>
            </a:rPr>
            <a:t>: v3.14.0</a:t>
          </a:r>
        </a:p>
        <a:p>
          <a:r>
            <a:rPr lang="ko-KR" altLang="en-US" sz="1100">
              <a:solidFill>
                <a:schemeClr val="dk1"/>
              </a:solidFill>
              <a:effectLst/>
              <a:latin typeface="+mn-lt"/>
              <a:ea typeface="+mn-ea"/>
              <a:cs typeface="+mn-cs"/>
            </a:rPr>
            <a:t>테스트 조건</a:t>
          </a:r>
          <a:r>
            <a:rPr lang="en-US" altLang="ko-KR" sz="1100">
              <a:solidFill>
                <a:schemeClr val="dk1"/>
              </a:solidFill>
              <a:effectLst/>
              <a:latin typeface="+mn-lt"/>
              <a:ea typeface="+mn-ea"/>
              <a:cs typeface="+mn-cs"/>
            </a:rPr>
            <a:t>: </a:t>
          </a:r>
          <a:r>
            <a:rPr lang="ko-KR" altLang="en-US" sz="1100">
              <a:solidFill>
                <a:schemeClr val="dk1"/>
              </a:solidFill>
              <a:effectLst/>
              <a:latin typeface="+mn-lt"/>
              <a:ea typeface="+mn-ea"/>
              <a:cs typeface="+mn-cs"/>
            </a:rPr>
            <a:t>길드 맵에서 진행</a:t>
          </a:r>
          <a:endParaRPr lang="ko-KR" altLang="ko-KR">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179294</xdr:colOff>
      <xdr:row>0</xdr:row>
      <xdr:rowOff>141941</xdr:rowOff>
    </xdr:from>
    <xdr:to>
      <xdr:col>12</xdr:col>
      <xdr:colOff>717177</xdr:colOff>
      <xdr:row>4</xdr:row>
      <xdr:rowOff>89647</xdr:rowOff>
    </xdr:to>
    <xdr:sp macro="" textlink="">
      <xdr:nvSpPr>
        <xdr:cNvPr id="3" name="TextBox 2">
          <a:extLst>
            <a:ext uri="{FF2B5EF4-FFF2-40B4-BE49-F238E27FC236}">
              <a16:creationId xmlns:a16="http://schemas.microsoft.com/office/drawing/2014/main" id="{C2D019DA-9C95-CCE6-F4E8-12271C3610C2}"/>
            </a:ext>
          </a:extLst>
        </xdr:cNvPr>
        <xdr:cNvSpPr txBox="1"/>
      </xdr:nvSpPr>
      <xdr:spPr>
        <a:xfrm>
          <a:off x="179294" y="141941"/>
          <a:ext cx="14627412" cy="8142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ko-KR" sz="1100">
              <a:solidFill>
                <a:schemeClr val="dk1"/>
              </a:solidFill>
              <a:effectLst/>
              <a:latin typeface="+mn-lt"/>
              <a:ea typeface="+mn-ea"/>
              <a:cs typeface="+mn-cs"/>
            </a:rPr>
            <a:t>게임 버전</a:t>
          </a:r>
          <a:r>
            <a:rPr lang="en-US" altLang="ko-KR" sz="1100">
              <a:solidFill>
                <a:schemeClr val="dk1"/>
              </a:solidFill>
              <a:effectLst/>
              <a:latin typeface="+mn-lt"/>
              <a:ea typeface="+mn-ea"/>
              <a:cs typeface="+mn-cs"/>
            </a:rPr>
            <a:t>: v3.14.0</a:t>
          </a:r>
          <a:endParaRPr lang="ko-KR" altLang="ko-KR">
            <a:effectLst/>
          </a:endParaRPr>
        </a:p>
        <a:p>
          <a:r>
            <a:rPr lang="ko-KR" altLang="en-US" sz="1100" kern="1200"/>
            <a:t>테스트 조건</a:t>
          </a:r>
          <a:r>
            <a:rPr lang="en-US" altLang="ko-KR" sz="1100" kern="1200"/>
            <a:t>: </a:t>
          </a:r>
          <a:r>
            <a:rPr lang="ko-KR" altLang="en-US"/>
            <a:t>각 기기별 </a:t>
          </a:r>
          <a:r>
            <a:rPr lang="en-US" altLang="ko-KR"/>
            <a:t>1</a:t>
          </a:r>
          <a:r>
            <a:rPr lang="ko-KR" altLang="en-US"/>
            <a:t>시간 연속 구동</a:t>
          </a:r>
          <a:r>
            <a:rPr lang="en-US" altLang="ko-KR"/>
            <a:t>, 30</a:t>
          </a:r>
          <a:r>
            <a:rPr lang="ko-KR" altLang="en-US"/>
            <a:t>분 간격 측정</a:t>
          </a:r>
          <a:r>
            <a:rPr lang="en-US" altLang="ko-KR" baseline="0"/>
            <a:t> / </a:t>
          </a:r>
          <a:r>
            <a:rPr lang="ko-KR" altLang="en-US" baseline="0"/>
            <a:t>이외의 모든 세팅 동일</a:t>
          </a:r>
          <a:endParaRPr lang="en-US" altLang="ko-K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6350</xdr:rowOff>
    </xdr:from>
    <xdr:to>
      <xdr:col>5</xdr:col>
      <xdr:colOff>6350</xdr:colOff>
      <xdr:row>4</xdr:row>
      <xdr:rowOff>12700</xdr:rowOff>
    </xdr:to>
    <xdr:sp macro="" textlink="">
      <xdr:nvSpPr>
        <xdr:cNvPr id="2" name="직사각형 1">
          <a:extLst>
            <a:ext uri="{FF2B5EF4-FFF2-40B4-BE49-F238E27FC236}">
              <a16:creationId xmlns:a16="http://schemas.microsoft.com/office/drawing/2014/main" id="{DCF6D547-B646-4395-BD61-9AFA773004B6}"/>
            </a:ext>
          </a:extLst>
        </xdr:cNvPr>
        <xdr:cNvSpPr/>
      </xdr:nvSpPr>
      <xdr:spPr>
        <a:xfrm>
          <a:off x="0" y="6350"/>
          <a:ext cx="8788400" cy="86995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ko-KR" altLang="ko-KR" sz="1100">
              <a:solidFill>
                <a:sysClr val="windowText" lastClr="000000"/>
              </a:solidFill>
              <a:effectLst/>
              <a:latin typeface="+mn-lt"/>
              <a:ea typeface="+mn-ea"/>
              <a:cs typeface="+mn-cs"/>
            </a:rPr>
            <a:t>게임 버전</a:t>
          </a:r>
          <a:r>
            <a:rPr lang="en-US" altLang="ko-KR" sz="1100">
              <a:solidFill>
                <a:sysClr val="windowText" lastClr="000000"/>
              </a:solidFill>
              <a:effectLst/>
              <a:latin typeface="+mn-lt"/>
              <a:ea typeface="+mn-ea"/>
              <a:cs typeface="+mn-cs"/>
            </a:rPr>
            <a:t>: v3.14.0</a:t>
          </a:r>
          <a:br>
            <a:rPr lang="en-US" altLang="ko-KR" sz="1100">
              <a:solidFill>
                <a:sysClr val="windowText" lastClr="000000"/>
              </a:solidFill>
              <a:effectLst/>
              <a:latin typeface="+mn-lt"/>
              <a:ea typeface="+mn-ea"/>
              <a:cs typeface="+mn-cs"/>
            </a:rPr>
          </a:br>
          <a:r>
            <a:rPr lang="ko-KR" altLang="ko-KR" sz="1100">
              <a:solidFill>
                <a:sysClr val="windowText" lastClr="000000"/>
              </a:solidFill>
              <a:effectLst/>
              <a:latin typeface="+mn-lt"/>
              <a:ea typeface="+mn-ea"/>
              <a:cs typeface="+mn-cs"/>
            </a:rPr>
            <a:t>테스트 할 새로운 아레나 맵이 직사각형 모양이며 구조물 </a:t>
          </a:r>
          <a:r>
            <a:rPr lang="en-US" altLang="ko-KR" sz="1100">
              <a:solidFill>
                <a:sysClr val="windowText" lastClr="000000"/>
              </a:solidFill>
              <a:effectLst/>
              <a:latin typeface="+mn-lt"/>
              <a:ea typeface="+mn-ea"/>
              <a:cs typeface="+mn-cs"/>
            </a:rPr>
            <a:t>4</a:t>
          </a:r>
          <a:r>
            <a:rPr lang="ko-KR" altLang="ko-KR" sz="1100">
              <a:solidFill>
                <a:sysClr val="windowText" lastClr="000000"/>
              </a:solidFill>
              <a:effectLst/>
              <a:latin typeface="+mn-lt"/>
              <a:ea typeface="+mn-ea"/>
              <a:cs typeface="+mn-cs"/>
            </a:rPr>
            <a:t>개 있다고 가정</a:t>
          </a:r>
          <a:endParaRPr lang="ko-KR" alt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22411</xdr:colOff>
      <xdr:row>0</xdr:row>
      <xdr:rowOff>22412</xdr:rowOff>
    </xdr:from>
    <xdr:to>
      <xdr:col>3</xdr:col>
      <xdr:colOff>3406960</xdr:colOff>
      <xdr:row>8</xdr:row>
      <xdr:rowOff>3362</xdr:rowOff>
    </xdr:to>
    <xdr:sp macro="" textlink="">
      <xdr:nvSpPr>
        <xdr:cNvPr id="2" name="직사각형 1">
          <a:extLst>
            <a:ext uri="{FF2B5EF4-FFF2-40B4-BE49-F238E27FC236}">
              <a16:creationId xmlns:a16="http://schemas.microsoft.com/office/drawing/2014/main" id="{A4D683C2-8624-414F-B1C6-33498C2B5313}"/>
            </a:ext>
          </a:extLst>
        </xdr:cNvPr>
        <xdr:cNvSpPr/>
      </xdr:nvSpPr>
      <xdr:spPr>
        <a:xfrm>
          <a:off x="22411" y="22412"/>
          <a:ext cx="10539729" cy="174879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a:solidFill>
                <a:schemeClr val="tx1"/>
              </a:solidFill>
            </a:rPr>
            <a:t>이전 직장에서 맡았던 게임을 베이스로 작성한 버그</a:t>
          </a:r>
          <a:r>
            <a:rPr lang="en-US" altLang="ko-KR" sz="1100">
              <a:solidFill>
                <a:schemeClr val="tx1"/>
              </a:solidFill>
            </a:rPr>
            <a:t>-</a:t>
          </a:r>
          <a:r>
            <a:rPr lang="ko-KR" altLang="en-US" sz="1100">
              <a:solidFill>
                <a:schemeClr val="tx1"/>
              </a:solidFill>
            </a:rPr>
            <a:t>이슈 추적 리포트 예시</a:t>
          </a:r>
          <a:endParaRPr lang="en-US" altLang="ko-KR" sz="1100">
            <a:solidFill>
              <a:schemeClr val="tx1"/>
            </a:solidFill>
          </a:endParaRPr>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BF94609-34F3-40E1-BB9C-38C08A4AD678}">
  <we:reference id="wa200005271" version="2.5.5.0" store="ko-KR"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github.com/mr-cobb-up/GTtest/blob/master/shop_test.p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A013-47C6-450A-895C-E914A9C21F23}">
  <dimension ref="A2:X39"/>
  <sheetViews>
    <sheetView showGridLines="0" tabSelected="1" topLeftCell="A16" zoomScale="85" zoomScaleNormal="85" workbookViewId="0">
      <selection activeCell="A30" sqref="A30:XFD30"/>
    </sheetView>
  </sheetViews>
  <sheetFormatPr defaultColWidth="8.69921875" defaultRowHeight="17.399999999999999" x14ac:dyDescent="0.4"/>
  <cols>
    <col min="1" max="1" width="8.69921875" style="1"/>
    <col min="2" max="2" width="8.69921875" style="1" customWidth="1"/>
    <col min="3" max="4" width="8.69921875" style="1"/>
    <col min="5" max="5" width="10.19921875" style="1" customWidth="1"/>
    <col min="6" max="6" width="10.59765625" style="1" customWidth="1"/>
    <col min="7" max="12" width="8.69921875" style="1"/>
    <col min="13" max="13" width="10.69921875" style="1" customWidth="1"/>
    <col min="14" max="14" width="8.69921875" style="1"/>
    <col min="15" max="15" width="10.5" style="1" customWidth="1"/>
    <col min="16" max="16384" width="8.69921875" style="1"/>
  </cols>
  <sheetData>
    <row r="2" spans="1:24" s="87" customFormat="1" ht="17.399999999999999" customHeight="1" x14ac:dyDescent="0.4">
      <c r="A2" s="87" t="s">
        <v>0</v>
      </c>
    </row>
    <row r="3" spans="1:24" s="87" customFormat="1" ht="17.399999999999999" customHeight="1" x14ac:dyDescent="0.4"/>
    <row r="5" spans="1:24" x14ac:dyDescent="0.4">
      <c r="L5" s="52"/>
      <c r="M5" s="27"/>
      <c r="N5" s="27"/>
      <c r="O5" s="27"/>
      <c r="P5" s="27"/>
    </row>
    <row r="6" spans="1:24" x14ac:dyDescent="0.4">
      <c r="B6" s="2" t="s">
        <v>80</v>
      </c>
      <c r="L6" s="90" t="s">
        <v>18</v>
      </c>
      <c r="M6" s="88" t="s">
        <v>270</v>
      </c>
      <c r="N6" s="88"/>
      <c r="O6" s="88"/>
      <c r="P6" s="88"/>
      <c r="Q6" s="88" t="s">
        <v>271</v>
      </c>
      <c r="R6" s="88"/>
      <c r="S6" s="88"/>
      <c r="T6" s="88"/>
      <c r="U6" s="88" t="s">
        <v>272</v>
      </c>
      <c r="V6" s="88"/>
      <c r="W6" s="88"/>
      <c r="X6" s="88"/>
    </row>
    <row r="7" spans="1:24" x14ac:dyDescent="0.4">
      <c r="B7" s="3" t="s">
        <v>144</v>
      </c>
      <c r="L7" s="90"/>
      <c r="M7" s="88" t="s">
        <v>10</v>
      </c>
      <c r="N7" s="89"/>
      <c r="O7" s="89" t="s">
        <v>57</v>
      </c>
      <c r="P7" s="89"/>
      <c r="Q7" s="88" t="s">
        <v>10</v>
      </c>
      <c r="R7" s="89"/>
      <c r="S7" s="89" t="s">
        <v>57</v>
      </c>
      <c r="T7" s="89"/>
      <c r="U7" s="88" t="s">
        <v>10</v>
      </c>
      <c r="V7" s="89"/>
      <c r="W7" s="89" t="s">
        <v>11</v>
      </c>
      <c r="X7" s="89"/>
    </row>
    <row r="8" spans="1:24" x14ac:dyDescent="0.4">
      <c r="B8" s="3" t="s">
        <v>206</v>
      </c>
      <c r="L8" s="91"/>
      <c r="M8" s="70" t="s">
        <v>19</v>
      </c>
      <c r="N8" s="70" t="s">
        <v>20</v>
      </c>
      <c r="O8" s="70" t="s">
        <v>19</v>
      </c>
      <c r="P8" s="70" t="s">
        <v>20</v>
      </c>
      <c r="Q8" s="70" t="s">
        <v>19</v>
      </c>
      <c r="R8" s="70" t="s">
        <v>20</v>
      </c>
      <c r="S8" s="70" t="s">
        <v>19</v>
      </c>
      <c r="T8" s="70" t="s">
        <v>20</v>
      </c>
      <c r="U8" s="70" t="s">
        <v>19</v>
      </c>
      <c r="V8" s="70" t="s">
        <v>20</v>
      </c>
      <c r="W8" s="70" t="s">
        <v>19</v>
      </c>
      <c r="X8" s="70" t="s">
        <v>20</v>
      </c>
    </row>
    <row r="9" spans="1:24" x14ac:dyDescent="0.4">
      <c r="L9" s="20" t="s">
        <v>13</v>
      </c>
      <c r="M9" s="71">
        <f>COUNTIF('테스트 1'!G8:G26,"*O*")</f>
        <v>17</v>
      </c>
      <c r="N9" s="72">
        <f>M9/(M9+M10+M11)</f>
        <v>0.89473684210526316</v>
      </c>
      <c r="O9" s="71">
        <f>COUNTIF('테스트 1'!H8:H26,"*O*")</f>
        <v>17</v>
      </c>
      <c r="P9" s="72">
        <f>O9/(O9+O10+O11)</f>
        <v>0.89473684210526316</v>
      </c>
      <c r="Q9" s="71">
        <f>COUNTIF('테스트 2'!H8:H27,"*O*")</f>
        <v>20</v>
      </c>
      <c r="R9" s="72">
        <f>Q9/(Q9+Q10+Q11)</f>
        <v>1</v>
      </c>
      <c r="S9" s="71">
        <f>COUNTIF('테스트 2'!I8:I27,"*O*")</f>
        <v>20</v>
      </c>
      <c r="T9" s="72">
        <f>S9/(S9+S10+S11)</f>
        <v>1</v>
      </c>
      <c r="U9" s="71">
        <f>COUNTIF('테스트 3'!G8:G19,"*O*")</f>
        <v>12</v>
      </c>
      <c r="V9" s="72">
        <f>U9/(U9+U10+U11)</f>
        <v>1</v>
      </c>
      <c r="W9" s="71">
        <f>COUNTIF('테스트 3'!H8:H19,"*O*")</f>
        <v>12</v>
      </c>
      <c r="X9" s="72">
        <f>W9/(W9+W10+W11)</f>
        <v>1</v>
      </c>
    </row>
    <row r="10" spans="1:24" x14ac:dyDescent="0.4">
      <c r="B10" s="2" t="s">
        <v>81</v>
      </c>
      <c r="L10" s="20" t="s">
        <v>15</v>
      </c>
      <c r="M10" s="71">
        <f>COUNTIF('테스트 1'!G8:G26,"*X*")</f>
        <v>0</v>
      </c>
      <c r="N10" s="72">
        <f>M10/(M9+M10+M11)</f>
        <v>0</v>
      </c>
      <c r="O10" s="71">
        <f>COUNTIF('테스트 1'!H8:H26,"*X*")</f>
        <v>0</v>
      </c>
      <c r="P10" s="72">
        <f>O10/(O9+O10+O11)</f>
        <v>0</v>
      </c>
      <c r="Q10" s="71">
        <f>COUNTIF('테스트 2'!H8:H27,"*X*")</f>
        <v>0</v>
      </c>
      <c r="R10" s="72">
        <f>Q10/(Q9+Q10+Q11)</f>
        <v>0</v>
      </c>
      <c r="S10" s="71">
        <f>COUNTIF('테스트 2'!I8:I27,"*X*")</f>
        <v>0</v>
      </c>
      <c r="T10" s="72">
        <f>S10/(S9+S10+S11)</f>
        <v>0</v>
      </c>
      <c r="U10" s="71">
        <f>COUNTIF('테스트 3'!G8:G19,"*X*")</f>
        <v>0</v>
      </c>
      <c r="V10" s="72">
        <f>U10/(U9+U10+U11)</f>
        <v>0</v>
      </c>
      <c r="W10" s="71">
        <f>COUNTIF('테스트 3'!H8:H19,"*X*")</f>
        <v>0</v>
      </c>
      <c r="X10" s="72">
        <f>W10/(W9+W10+W11)</f>
        <v>0</v>
      </c>
    </row>
    <row r="11" spans="1:24" x14ac:dyDescent="0.4">
      <c r="B11" s="3" t="s">
        <v>144</v>
      </c>
      <c r="L11" s="20" t="s">
        <v>17</v>
      </c>
      <c r="M11" s="71">
        <f>COUNTIF('테스트 1'!G8:G26,"*△*")</f>
        <v>2</v>
      </c>
      <c r="N11" s="72">
        <f>M11/(M9+M10+M11)</f>
        <v>0.10526315789473684</v>
      </c>
      <c r="O11" s="71">
        <f>COUNTIF('테스트 1'!H8:H26,"*△*")</f>
        <v>2</v>
      </c>
      <c r="P11" s="72">
        <f>O11/(O9+O10+O11)</f>
        <v>0.10526315789473684</v>
      </c>
      <c r="Q11" s="71">
        <f>COUNTIF('테스트 2'!H8:H27,"*△*")</f>
        <v>0</v>
      </c>
      <c r="R11" s="72">
        <f>Q11/(Q9+Q10+Q11)</f>
        <v>0</v>
      </c>
      <c r="S11" s="71">
        <f>COUNTIF('테스트 2'!I8:I27,"*△*")</f>
        <v>0</v>
      </c>
      <c r="T11" s="72">
        <f>S11/(S9+S10+S11)</f>
        <v>0</v>
      </c>
      <c r="U11" s="71">
        <f>COUNTIF('테스트 3'!G8:G19,"*△*")</f>
        <v>0</v>
      </c>
      <c r="V11" s="72">
        <f>U11/(U9+U10+U11)</f>
        <v>0</v>
      </c>
      <c r="W11" s="71">
        <f>COUNTIF('테스트 3'!H8:H19,"*△*")</f>
        <v>0</v>
      </c>
      <c r="X11" s="72">
        <f>W11/(W9+W10+W11)</f>
        <v>0</v>
      </c>
    </row>
    <row r="12" spans="1:24" x14ac:dyDescent="0.4">
      <c r="B12" s="3" t="s">
        <v>146</v>
      </c>
      <c r="L12" s="11"/>
      <c r="M12" s="53"/>
      <c r="N12" s="54"/>
      <c r="O12" s="53"/>
      <c r="P12" s="54"/>
      <c r="Q12" s="53"/>
      <c r="R12" s="54"/>
      <c r="S12" s="53"/>
      <c r="T12" s="54"/>
      <c r="U12" s="53"/>
      <c r="V12" s="54"/>
      <c r="W12" s="53"/>
      <c r="X12" s="54"/>
    </row>
    <row r="13" spans="1:24" x14ac:dyDescent="0.4">
      <c r="B13" s="2"/>
      <c r="L13" s="11"/>
      <c r="M13" s="53"/>
      <c r="N13" s="54"/>
      <c r="O13" s="53"/>
      <c r="P13" s="54"/>
      <c r="Q13" s="53"/>
      <c r="R13" s="54"/>
      <c r="S13" s="53"/>
      <c r="T13" s="54"/>
      <c r="U13" s="53"/>
      <c r="V13" s="54"/>
      <c r="W13" s="53"/>
      <c r="X13" s="54"/>
    </row>
    <row r="14" spans="1:24" x14ac:dyDescent="0.4">
      <c r="B14" s="2" t="s">
        <v>82</v>
      </c>
      <c r="L14" s="90" t="s">
        <v>18</v>
      </c>
      <c r="M14" s="88" t="s">
        <v>269</v>
      </c>
      <c r="N14" s="88"/>
      <c r="O14" s="88"/>
      <c r="P14" s="92"/>
      <c r="Q14" s="93"/>
      <c r="R14" s="93"/>
      <c r="S14" s="93"/>
      <c r="T14" s="93"/>
      <c r="U14" s="53"/>
      <c r="V14" s="54"/>
      <c r="W14" s="53"/>
      <c r="X14" s="54"/>
    </row>
    <row r="15" spans="1:24" x14ac:dyDescent="0.4">
      <c r="B15" s="3" t="s">
        <v>144</v>
      </c>
      <c r="L15" s="90"/>
      <c r="M15" s="88" t="s">
        <v>10</v>
      </c>
      <c r="N15" s="89"/>
      <c r="O15" s="89" t="s">
        <v>11</v>
      </c>
      <c r="P15" s="94"/>
      <c r="Q15" s="93"/>
      <c r="R15" s="95"/>
      <c r="S15" s="95"/>
      <c r="T15" s="95"/>
      <c r="U15" s="53"/>
      <c r="V15" s="54"/>
      <c r="W15" s="53"/>
      <c r="X15" s="54"/>
    </row>
    <row r="16" spans="1:24" x14ac:dyDescent="0.4">
      <c r="B16" s="3" t="s">
        <v>94</v>
      </c>
      <c r="L16" s="91"/>
      <c r="M16" s="70" t="s">
        <v>19</v>
      </c>
      <c r="N16" s="70" t="s">
        <v>20</v>
      </c>
      <c r="O16" s="70" t="s">
        <v>19</v>
      </c>
      <c r="P16" s="75" t="s">
        <v>20</v>
      </c>
      <c r="Q16" s="33"/>
      <c r="R16" s="33"/>
      <c r="S16" s="33"/>
      <c r="T16" s="33"/>
      <c r="U16" s="53"/>
      <c r="V16" s="54"/>
      <c r="W16" s="53"/>
      <c r="X16" s="54"/>
    </row>
    <row r="17" spans="2:24" x14ac:dyDescent="0.4">
      <c r="B17" s="3"/>
      <c r="L17" s="30" t="s">
        <v>13</v>
      </c>
      <c r="M17" s="73">
        <f>COUNTIF('테스트 4'!H8:H23,"*O*")</f>
        <v>16</v>
      </c>
      <c r="N17" s="74">
        <f>M17/(M17+M18+M19)</f>
        <v>1</v>
      </c>
      <c r="O17" s="73">
        <f>COUNTIF('테스트 4'!I8:I23,"*O*")</f>
        <v>16</v>
      </c>
      <c r="P17" s="84">
        <f>O17/(O17+O18+O19)</f>
        <v>1</v>
      </c>
      <c r="Q17" s="53"/>
      <c r="R17" s="83"/>
      <c r="S17" s="53"/>
      <c r="T17" s="83"/>
      <c r="U17" s="53"/>
      <c r="V17" s="54"/>
      <c r="W17" s="53"/>
      <c r="X17" s="54"/>
    </row>
    <row r="18" spans="2:24" x14ac:dyDescent="0.4">
      <c r="B18" s="64" t="s">
        <v>204</v>
      </c>
      <c r="L18" s="30" t="s">
        <v>15</v>
      </c>
      <c r="M18" s="73">
        <f>COUNTIF('테스트 4'!H8:H23,"*X*")</f>
        <v>0</v>
      </c>
      <c r="N18" s="74">
        <f>M18/(M17+M18+M19)</f>
        <v>0</v>
      </c>
      <c r="O18" s="73">
        <f>COUNTIF('테스트 4'!I8:I23,"*X*")</f>
        <v>0</v>
      </c>
      <c r="P18" s="84">
        <f>O18/(O17+O18+O19)</f>
        <v>0</v>
      </c>
      <c r="Q18" s="53"/>
      <c r="R18" s="83"/>
      <c r="S18" s="53"/>
      <c r="T18" s="83"/>
      <c r="U18" s="53"/>
      <c r="V18" s="54"/>
      <c r="W18" s="53"/>
      <c r="X18" s="54"/>
    </row>
    <row r="19" spans="2:24" x14ac:dyDescent="0.4">
      <c r="B19" s="3" t="s">
        <v>144</v>
      </c>
      <c r="L19" s="30" t="s">
        <v>17</v>
      </c>
      <c r="M19" s="73">
        <f>COUNTIF('테스트 4'!H8:H23,"*△*")</f>
        <v>0</v>
      </c>
      <c r="N19" s="74">
        <f>M19/(M17+M18+M19)</f>
        <v>0</v>
      </c>
      <c r="O19" s="73">
        <f>COUNTIF('테스트 4'!I8:I23,"*△*")</f>
        <v>0</v>
      </c>
      <c r="P19" s="84">
        <f>O19/(O17+O18+O19)</f>
        <v>0</v>
      </c>
      <c r="Q19" s="53"/>
      <c r="R19" s="83"/>
      <c r="S19" s="53"/>
      <c r="T19" s="83"/>
      <c r="U19" s="53"/>
      <c r="V19" s="54"/>
      <c r="W19" s="53"/>
      <c r="X19" s="54"/>
    </row>
    <row r="20" spans="2:24" x14ac:dyDescent="0.4">
      <c r="B20" s="3" t="s">
        <v>302</v>
      </c>
      <c r="L20" s="11"/>
      <c r="M20" s="53"/>
      <c r="N20" s="54"/>
      <c r="O20" s="53"/>
      <c r="P20" s="54"/>
      <c r="Q20" s="53"/>
      <c r="R20" s="54"/>
      <c r="S20" s="53"/>
      <c r="T20" s="54"/>
      <c r="U20" s="53"/>
      <c r="V20" s="54"/>
      <c r="W20" s="53"/>
      <c r="X20" s="54"/>
    </row>
    <row r="21" spans="2:24" x14ac:dyDescent="0.4">
      <c r="B21" s="3"/>
      <c r="F21" s="1" t="s">
        <v>145</v>
      </c>
    </row>
    <row r="22" spans="2:24" x14ac:dyDescent="0.4">
      <c r="B22" s="64" t="s">
        <v>205</v>
      </c>
    </row>
    <row r="23" spans="2:24" x14ac:dyDescent="0.4">
      <c r="B23" s="3" t="s">
        <v>144</v>
      </c>
    </row>
    <row r="24" spans="2:24" x14ac:dyDescent="0.4">
      <c r="B24" s="3" t="s">
        <v>415</v>
      </c>
      <c r="L24" s="2"/>
    </row>
    <row r="25" spans="2:24" x14ac:dyDescent="0.4">
      <c r="B25" s="3"/>
      <c r="L25" s="3"/>
    </row>
    <row r="26" spans="2:24" x14ac:dyDescent="0.4">
      <c r="B26" s="64" t="s">
        <v>413</v>
      </c>
      <c r="L26" s="3"/>
    </row>
    <row r="27" spans="2:24" x14ac:dyDescent="0.4">
      <c r="B27" s="3" t="s">
        <v>144</v>
      </c>
    </row>
    <row r="28" spans="2:24" x14ac:dyDescent="0.4">
      <c r="B28" s="3" t="s">
        <v>414</v>
      </c>
    </row>
    <row r="29" spans="2:24" x14ac:dyDescent="0.4">
      <c r="B29" s="3"/>
    </row>
    <row r="30" spans="2:24" x14ac:dyDescent="0.4">
      <c r="B30" s="5" t="s">
        <v>1</v>
      </c>
    </row>
    <row r="31" spans="2:24" x14ac:dyDescent="0.4">
      <c r="B31" s="6" t="s">
        <v>56</v>
      </c>
      <c r="C31" s="7"/>
      <c r="D31" s="7"/>
      <c r="E31" s="7"/>
      <c r="F31" s="7"/>
      <c r="G31" s="7"/>
      <c r="H31" s="7"/>
      <c r="I31" s="7"/>
      <c r="J31" s="7"/>
      <c r="K31" s="7"/>
      <c r="L31" s="7"/>
      <c r="M31" s="7"/>
      <c r="N31" s="7"/>
      <c r="O31" s="7"/>
      <c r="P31" s="7"/>
      <c r="Q31" s="7"/>
      <c r="R31" s="7"/>
    </row>
    <row r="32" spans="2:24" x14ac:dyDescent="0.4">
      <c r="B32"/>
      <c r="C32" s="7"/>
      <c r="D32" s="7"/>
      <c r="E32" s="7"/>
      <c r="F32" s="7"/>
      <c r="G32" s="7"/>
      <c r="H32" s="7"/>
      <c r="I32" s="7"/>
      <c r="J32" s="7"/>
      <c r="K32" s="7"/>
      <c r="L32" s="7"/>
      <c r="M32" s="7"/>
      <c r="N32" s="7"/>
      <c r="O32" s="7"/>
      <c r="P32" s="7"/>
      <c r="Q32" s="7"/>
      <c r="R32" s="7"/>
    </row>
    <row r="33" spans="2:4" x14ac:dyDescent="0.4">
      <c r="B33" s="4"/>
    </row>
    <row r="37" spans="2:4" x14ac:dyDescent="0.4">
      <c r="C37" s="8"/>
      <c r="D37" s="8"/>
    </row>
    <row r="38" spans="2:4" x14ac:dyDescent="0.4">
      <c r="B38" s="9"/>
      <c r="C38" s="8"/>
      <c r="D38" s="8"/>
    </row>
    <row r="39" spans="2:4" x14ac:dyDescent="0.4">
      <c r="B39" s="10"/>
      <c r="C39" s="8"/>
      <c r="D39" s="8"/>
    </row>
  </sheetData>
  <mergeCells count="18">
    <mergeCell ref="L14:L16"/>
    <mergeCell ref="M14:P14"/>
    <mergeCell ref="Q14:T14"/>
    <mergeCell ref="M15:N15"/>
    <mergeCell ref="O15:P15"/>
    <mergeCell ref="Q15:R15"/>
    <mergeCell ref="S15:T15"/>
    <mergeCell ref="A2:XFD3"/>
    <mergeCell ref="M7:N7"/>
    <mergeCell ref="O7:P7"/>
    <mergeCell ref="M6:P6"/>
    <mergeCell ref="Q6:T6"/>
    <mergeCell ref="Q7:R7"/>
    <mergeCell ref="S7:T7"/>
    <mergeCell ref="L6:L8"/>
    <mergeCell ref="U6:X6"/>
    <mergeCell ref="U7:V7"/>
    <mergeCell ref="W7:X7"/>
  </mergeCells>
  <phoneticPr fontId="3" type="noConversion"/>
  <conditionalFormatting sqref="L9:L13 L17:L20">
    <cfRule type="containsText" dxfId="25" priority="1" operator="containsText" text="△">
      <formula>NOT(ISERROR(SEARCH("△",L9)))</formula>
    </cfRule>
    <cfRule type="containsText" dxfId="24" priority="2" operator="containsText" text="X">
      <formula>NOT(ISERROR(SEARCH("X",L9)))</formula>
    </cfRule>
    <cfRule type="containsText" dxfId="23" priority="3" operator="containsText" text="O">
      <formula>NOT(ISERROR(SEARCH("O",L9)))</formula>
    </cfRule>
  </conditionalFormatting>
  <hyperlinks>
    <hyperlink ref="B6" location="'테스트 1'!A1" display="■테스트1" xr:uid="{53FF068C-9AE0-4CDE-B4F2-A30DF14E4D83}"/>
    <hyperlink ref="B10" location="'테스트 2'!A1" display="■테스트2" xr:uid="{87C0DD28-27D0-4753-ACCA-0F1E7210018E}"/>
    <hyperlink ref="B30" location="'버그-이슈 추적 리포트'!A1" display="■버그-이슈 추적 리포트" xr:uid="{F15228D5-C2D4-4FDF-81DF-07BF80108CE6}"/>
    <hyperlink ref="B14" location="'테스트 3'!A1" display="■테스트3" xr:uid="{7F2469F4-FC5C-4EB0-9E3B-172912D00EB3}"/>
    <hyperlink ref="B18" location="'테스트 4'!A1" display="■테스트 4" xr:uid="{FFE50CEC-EFEA-4CC8-ACC2-E0C8C42704A2}"/>
    <hyperlink ref="B22" location="'테스트 5'!A1" display="■테스트 5" xr:uid="{3F4F6DCA-814C-41E1-9195-FD035C93638A}"/>
    <hyperlink ref="B26" location="'체크리스트 1'!A1" display="■체크리스트 1" xr:uid="{BB292A8D-DEA5-4AEC-84D9-A3A6AFA7A6F5}"/>
  </hyperlinks>
  <pageMargins left="0.7" right="0.7" top="0.75" bottom="0.75" header="0.3" footer="0.3"/>
  <pageSetup paperSize="9" orientation="portrait" r:id="rId1"/>
  <ignoredErrors>
    <ignoredError sqref="O9:O11 Q9:Q11 S9:S11 U9:U11 W9:W11 O17:O19"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16305-9E0E-4CF0-8556-32F1688FB0C0}">
  <dimension ref="A1:J26"/>
  <sheetViews>
    <sheetView showGridLines="0" zoomScale="85" zoomScaleNormal="85" workbookViewId="0">
      <pane ySplit="7" topLeftCell="A26" activePane="bottomLeft" state="frozen"/>
      <selection pane="bottomLeft" activeCell="E2" sqref="E2"/>
    </sheetView>
  </sheetViews>
  <sheetFormatPr defaultRowHeight="17.399999999999999" x14ac:dyDescent="0.4"/>
  <cols>
    <col min="1" max="1" width="6.3984375" style="11" customWidth="1"/>
    <col min="2" max="2" width="15" style="11" bestFit="1" customWidth="1"/>
    <col min="3" max="3" width="28.59765625" style="11" customWidth="1"/>
    <col min="4" max="4" width="44.8984375" style="11" customWidth="1"/>
    <col min="5" max="5" width="48.09765625" customWidth="1"/>
    <col min="6" max="6" width="41.69921875" bestFit="1" customWidth="1"/>
    <col min="7" max="8" width="10" style="11" customWidth="1"/>
    <col min="9" max="9" width="16.5" style="11" customWidth="1"/>
  </cols>
  <sheetData>
    <row r="1" spans="1:10" x14ac:dyDescent="0.4">
      <c r="A1" s="21"/>
      <c r="B1" s="23"/>
      <c r="C1" s="23"/>
      <c r="D1" s="23"/>
      <c r="J1" s="23" t="s">
        <v>12</v>
      </c>
    </row>
    <row r="2" spans="1:10" x14ac:dyDescent="0.4">
      <c r="A2" s="22"/>
      <c r="B2" s="23"/>
      <c r="C2"/>
      <c r="D2" s="23"/>
      <c r="E2" s="16" t="s">
        <v>416</v>
      </c>
      <c r="J2" s="28" t="s">
        <v>14</v>
      </c>
    </row>
    <row r="3" spans="1:10" x14ac:dyDescent="0.4">
      <c r="A3" s="22"/>
      <c r="B3" s="23"/>
      <c r="C3"/>
      <c r="D3" s="47"/>
      <c r="E3" t="s">
        <v>198</v>
      </c>
      <c r="J3" s="28" t="s">
        <v>16</v>
      </c>
    </row>
    <row r="4" spans="1:10" x14ac:dyDescent="0.4">
      <c r="A4" s="22"/>
      <c r="B4" s="23"/>
      <c r="C4" s="23"/>
      <c r="D4" s="23"/>
      <c r="J4" s="28" t="s">
        <v>17</v>
      </c>
    </row>
    <row r="5" spans="1:10" x14ac:dyDescent="0.4">
      <c r="A5" s="24"/>
      <c r="B5" s="23"/>
      <c r="C5" s="23"/>
      <c r="D5" s="23"/>
    </row>
    <row r="6" spans="1:10" x14ac:dyDescent="0.4">
      <c r="A6" s="98" t="s">
        <v>2</v>
      </c>
      <c r="B6" s="96" t="s">
        <v>3</v>
      </c>
      <c r="C6" s="96" t="s">
        <v>4</v>
      </c>
      <c r="D6" s="96" t="s">
        <v>5</v>
      </c>
      <c r="E6" s="96" t="s">
        <v>6</v>
      </c>
      <c r="F6" s="96" t="s">
        <v>7</v>
      </c>
      <c r="G6" s="96" t="s">
        <v>8</v>
      </c>
      <c r="H6" s="96"/>
      <c r="I6" s="96" t="s">
        <v>9</v>
      </c>
    </row>
    <row r="7" spans="1:10" x14ac:dyDescent="0.4">
      <c r="A7" s="99"/>
      <c r="B7" s="97"/>
      <c r="C7" s="97"/>
      <c r="D7" s="97"/>
      <c r="E7" s="96"/>
      <c r="F7" s="96"/>
      <c r="G7" s="19" t="s">
        <v>10</v>
      </c>
      <c r="H7" s="18" t="s">
        <v>11</v>
      </c>
      <c r="I7" s="96"/>
    </row>
    <row r="8" spans="1:10" ht="134.55000000000001" customHeight="1" x14ac:dyDescent="0.4">
      <c r="A8" s="13" t="s">
        <v>58</v>
      </c>
      <c r="B8" s="100" t="s">
        <v>69</v>
      </c>
      <c r="C8" s="100" t="s">
        <v>149</v>
      </c>
      <c r="D8" s="12" t="s">
        <v>150</v>
      </c>
      <c r="E8" s="14" t="s">
        <v>179</v>
      </c>
      <c r="F8" s="14" t="s">
        <v>306</v>
      </c>
      <c r="G8" s="15" t="s">
        <v>13</v>
      </c>
      <c r="H8" s="15" t="s">
        <v>13</v>
      </c>
      <c r="I8" s="15"/>
      <c r="J8" s="16"/>
    </row>
    <row r="9" spans="1:10" ht="134.55000000000001" customHeight="1" x14ac:dyDescent="0.4">
      <c r="A9" s="13" t="s">
        <v>59</v>
      </c>
      <c r="B9" s="101"/>
      <c r="C9" s="101"/>
      <c r="D9" s="12" t="s">
        <v>151</v>
      </c>
      <c r="E9" s="14" t="s">
        <v>180</v>
      </c>
      <c r="F9" s="14" t="s">
        <v>307</v>
      </c>
      <c r="G9" s="15" t="s">
        <v>13</v>
      </c>
      <c r="H9" s="15" t="s">
        <v>13</v>
      </c>
      <c r="I9" s="15"/>
      <c r="J9" s="16"/>
    </row>
    <row r="10" spans="1:10" ht="134.55000000000001" customHeight="1" x14ac:dyDescent="0.4">
      <c r="A10" s="13" t="s">
        <v>60</v>
      </c>
      <c r="B10" s="101"/>
      <c r="C10" s="101"/>
      <c r="D10" s="12" t="s">
        <v>152</v>
      </c>
      <c r="E10" s="14" t="s">
        <v>181</v>
      </c>
      <c r="F10" s="14" t="s">
        <v>308</v>
      </c>
      <c r="G10" s="15" t="s">
        <v>13</v>
      </c>
      <c r="H10" s="15" t="s">
        <v>13</v>
      </c>
      <c r="I10" s="15"/>
      <c r="J10" s="16"/>
    </row>
    <row r="11" spans="1:10" ht="134.55000000000001" customHeight="1" x14ac:dyDescent="0.4">
      <c r="A11" s="13" t="s">
        <v>61</v>
      </c>
      <c r="B11" s="101"/>
      <c r="C11" s="101"/>
      <c r="D11" s="12" t="s">
        <v>153</v>
      </c>
      <c r="E11" s="14" t="s">
        <v>182</v>
      </c>
      <c r="F11" s="14" t="s">
        <v>309</v>
      </c>
      <c r="G11" s="15" t="s">
        <v>13</v>
      </c>
      <c r="H11" s="15" t="s">
        <v>13</v>
      </c>
      <c r="I11" s="15"/>
      <c r="J11" s="16"/>
    </row>
    <row r="12" spans="1:10" ht="134.55000000000001" customHeight="1" x14ac:dyDescent="0.4">
      <c r="A12" s="13" t="s">
        <v>62</v>
      </c>
      <c r="B12" s="101"/>
      <c r="C12" s="101"/>
      <c r="D12" s="12" t="s">
        <v>154</v>
      </c>
      <c r="E12" s="14" t="s">
        <v>183</v>
      </c>
      <c r="F12" s="14" t="s">
        <v>310</v>
      </c>
      <c r="G12" s="15" t="s">
        <v>13</v>
      </c>
      <c r="H12" s="15" t="s">
        <v>13</v>
      </c>
      <c r="I12" s="15"/>
      <c r="J12" s="16"/>
    </row>
    <row r="13" spans="1:10" ht="134.55000000000001" customHeight="1" x14ac:dyDescent="0.4">
      <c r="A13" s="13" t="s">
        <v>63</v>
      </c>
      <c r="B13" s="101"/>
      <c r="C13" s="101"/>
      <c r="D13" s="12" t="s">
        <v>155</v>
      </c>
      <c r="E13" s="14" t="s">
        <v>184</v>
      </c>
      <c r="F13" s="14" t="s">
        <v>311</v>
      </c>
      <c r="G13" s="15" t="s">
        <v>17</v>
      </c>
      <c r="H13" s="15" t="s">
        <v>17</v>
      </c>
      <c r="I13" s="15" t="s">
        <v>177</v>
      </c>
      <c r="J13" s="16"/>
    </row>
    <row r="14" spans="1:10" ht="134.55000000000001" customHeight="1" x14ac:dyDescent="0.4">
      <c r="A14" s="13" t="s">
        <v>64</v>
      </c>
      <c r="B14" s="101"/>
      <c r="C14" s="101"/>
      <c r="D14" s="20" t="s">
        <v>156</v>
      </c>
      <c r="E14" s="14" t="s">
        <v>185</v>
      </c>
      <c r="F14" s="14" t="s">
        <v>312</v>
      </c>
      <c r="G14" s="15" t="s">
        <v>17</v>
      </c>
      <c r="H14" s="15" t="s">
        <v>17</v>
      </c>
      <c r="I14" s="15" t="s">
        <v>177</v>
      </c>
    </row>
    <row r="15" spans="1:10" ht="134.55000000000001" customHeight="1" x14ac:dyDescent="0.4">
      <c r="A15" s="13" t="s">
        <v>65</v>
      </c>
      <c r="B15" s="101"/>
      <c r="C15" s="101"/>
      <c r="D15" s="20" t="s">
        <v>157</v>
      </c>
      <c r="E15" s="14" t="s">
        <v>186</v>
      </c>
      <c r="F15" s="14" t="s">
        <v>313</v>
      </c>
      <c r="G15" s="15" t="s">
        <v>13</v>
      </c>
      <c r="H15" s="15" t="s">
        <v>13</v>
      </c>
      <c r="I15" s="15"/>
    </row>
    <row r="16" spans="1:10" ht="134.55000000000001" customHeight="1" x14ac:dyDescent="0.4">
      <c r="A16" s="13" t="s">
        <v>66</v>
      </c>
      <c r="B16" s="101"/>
      <c r="C16" s="101"/>
      <c r="D16" s="20" t="s">
        <v>158</v>
      </c>
      <c r="E16" s="14" t="s">
        <v>187</v>
      </c>
      <c r="F16" s="14" t="s">
        <v>314</v>
      </c>
      <c r="G16" s="15" t="s">
        <v>13</v>
      </c>
      <c r="H16" s="15" t="s">
        <v>13</v>
      </c>
      <c r="I16" s="15"/>
    </row>
    <row r="17" spans="1:9" ht="134.55000000000001" customHeight="1" x14ac:dyDescent="0.4">
      <c r="A17" s="13" t="s">
        <v>67</v>
      </c>
      <c r="B17" s="101"/>
      <c r="C17" s="101"/>
      <c r="D17" s="20" t="s">
        <v>159</v>
      </c>
      <c r="E17" s="14" t="s">
        <v>188</v>
      </c>
      <c r="F17" s="14" t="s">
        <v>315</v>
      </c>
      <c r="G17" s="15" t="s">
        <v>13</v>
      </c>
      <c r="H17" s="15" t="s">
        <v>13</v>
      </c>
      <c r="I17" s="17"/>
    </row>
    <row r="18" spans="1:9" ht="134.55000000000001" customHeight="1" x14ac:dyDescent="0.4">
      <c r="A18" s="61" t="s">
        <v>68</v>
      </c>
      <c r="B18" s="101"/>
      <c r="C18" s="101"/>
      <c r="D18" s="60" t="s">
        <v>160</v>
      </c>
      <c r="E18" s="14" t="s">
        <v>189</v>
      </c>
      <c r="F18" s="14" t="s">
        <v>316</v>
      </c>
      <c r="G18" s="62" t="s">
        <v>13</v>
      </c>
      <c r="H18" s="62" t="s">
        <v>13</v>
      </c>
      <c r="I18" s="63"/>
    </row>
    <row r="19" spans="1:9" ht="134.55000000000001" customHeight="1" x14ac:dyDescent="0.4">
      <c r="A19" s="13" t="s">
        <v>169</v>
      </c>
      <c r="B19" s="101"/>
      <c r="C19" s="101"/>
      <c r="D19" s="12" t="s">
        <v>161</v>
      </c>
      <c r="E19" s="14" t="s">
        <v>190</v>
      </c>
      <c r="F19" s="14" t="s">
        <v>317</v>
      </c>
      <c r="G19" s="15" t="s">
        <v>13</v>
      </c>
      <c r="H19" s="15" t="s">
        <v>13</v>
      </c>
      <c r="I19" s="12"/>
    </row>
    <row r="20" spans="1:9" ht="134.55000000000001" customHeight="1" x14ac:dyDescent="0.4">
      <c r="A20" s="13" t="s">
        <v>170</v>
      </c>
      <c r="B20" s="101"/>
      <c r="C20" s="101"/>
      <c r="D20" s="12" t="s">
        <v>162</v>
      </c>
      <c r="E20" s="14" t="s">
        <v>191</v>
      </c>
      <c r="F20" s="14" t="s">
        <v>318</v>
      </c>
      <c r="G20" s="62" t="s">
        <v>13</v>
      </c>
      <c r="H20" s="62" t="s">
        <v>13</v>
      </c>
      <c r="I20" s="12"/>
    </row>
    <row r="21" spans="1:9" ht="134.55000000000001" customHeight="1" x14ac:dyDescent="0.4">
      <c r="A21" s="61" t="s">
        <v>171</v>
      </c>
      <c r="B21" s="101"/>
      <c r="C21" s="101"/>
      <c r="D21" s="12" t="s">
        <v>163</v>
      </c>
      <c r="E21" s="14" t="s">
        <v>192</v>
      </c>
      <c r="F21" s="14" t="s">
        <v>319</v>
      </c>
      <c r="G21" s="15" t="s">
        <v>13</v>
      </c>
      <c r="H21" s="15" t="s">
        <v>13</v>
      </c>
      <c r="I21" s="12"/>
    </row>
    <row r="22" spans="1:9" ht="134.55000000000001" customHeight="1" x14ac:dyDescent="0.4">
      <c r="A22" s="13" t="s">
        <v>172</v>
      </c>
      <c r="B22" s="101"/>
      <c r="C22" s="101"/>
      <c r="D22" s="12" t="s">
        <v>164</v>
      </c>
      <c r="E22" s="14" t="s">
        <v>193</v>
      </c>
      <c r="F22" s="14" t="s">
        <v>320</v>
      </c>
      <c r="G22" s="62" t="s">
        <v>13</v>
      </c>
      <c r="H22" s="62" t="s">
        <v>13</v>
      </c>
      <c r="I22" s="12"/>
    </row>
    <row r="23" spans="1:9" ht="134.55000000000001" customHeight="1" x14ac:dyDescent="0.4">
      <c r="A23" s="13" t="s">
        <v>173</v>
      </c>
      <c r="B23" s="101"/>
      <c r="C23" s="101"/>
      <c r="D23" s="12" t="s">
        <v>165</v>
      </c>
      <c r="E23" s="14" t="s">
        <v>194</v>
      </c>
      <c r="F23" s="14" t="s">
        <v>321</v>
      </c>
      <c r="G23" s="15" t="s">
        <v>13</v>
      </c>
      <c r="H23" s="15" t="s">
        <v>13</v>
      </c>
      <c r="I23" s="12"/>
    </row>
    <row r="24" spans="1:9" ht="134.55000000000001" customHeight="1" x14ac:dyDescent="0.4">
      <c r="A24" s="61" t="s">
        <v>174</v>
      </c>
      <c r="B24" s="101"/>
      <c r="C24" s="101"/>
      <c r="D24" s="12" t="s">
        <v>166</v>
      </c>
      <c r="E24" s="14" t="s">
        <v>195</v>
      </c>
      <c r="F24" s="14" t="s">
        <v>322</v>
      </c>
      <c r="G24" s="62" t="s">
        <v>13</v>
      </c>
      <c r="H24" s="62" t="s">
        <v>13</v>
      </c>
      <c r="I24" s="12"/>
    </row>
    <row r="25" spans="1:9" ht="134.55000000000001" customHeight="1" x14ac:dyDescent="0.4">
      <c r="A25" s="13" t="s">
        <v>175</v>
      </c>
      <c r="B25" s="101"/>
      <c r="C25" s="101"/>
      <c r="D25" s="12" t="s">
        <v>167</v>
      </c>
      <c r="E25" s="14" t="s">
        <v>196</v>
      </c>
      <c r="F25" s="14" t="s">
        <v>323</v>
      </c>
      <c r="G25" s="15" t="s">
        <v>13</v>
      </c>
      <c r="H25" s="15" t="s">
        <v>13</v>
      </c>
      <c r="I25" s="12"/>
    </row>
    <row r="26" spans="1:9" ht="134.55000000000001" customHeight="1" x14ac:dyDescent="0.4">
      <c r="A26" s="13" t="s">
        <v>176</v>
      </c>
      <c r="B26" s="102"/>
      <c r="C26" s="102"/>
      <c r="D26" s="12" t="s">
        <v>168</v>
      </c>
      <c r="E26" s="14" t="s">
        <v>197</v>
      </c>
      <c r="F26" s="14" t="s">
        <v>324</v>
      </c>
      <c r="G26" s="62" t="s">
        <v>13</v>
      </c>
      <c r="H26" s="62" t="s">
        <v>13</v>
      </c>
      <c r="I26" s="12"/>
    </row>
  </sheetData>
  <mergeCells count="10">
    <mergeCell ref="A6:A7"/>
    <mergeCell ref="C6:C7"/>
    <mergeCell ref="B6:B7"/>
    <mergeCell ref="C8:C26"/>
    <mergeCell ref="B8:B26"/>
    <mergeCell ref="I6:I7"/>
    <mergeCell ref="E6:E7"/>
    <mergeCell ref="F6:F7"/>
    <mergeCell ref="G6:H6"/>
    <mergeCell ref="D6:D7"/>
  </mergeCells>
  <phoneticPr fontId="3" type="noConversion"/>
  <conditionalFormatting sqref="G1:H5 G6 G8:H1048576">
    <cfRule type="containsText" dxfId="22" priority="1" operator="containsText" text="△">
      <formula>NOT(ISERROR(SEARCH("△",G1)))</formula>
    </cfRule>
    <cfRule type="containsText" dxfId="21" priority="2" operator="containsText" text="X">
      <formula>NOT(ISERROR(SEARCH("X",G1)))</formula>
    </cfRule>
    <cfRule type="containsText" dxfId="20" priority="3" operator="containsText" text="O">
      <formula>NOT(ISERROR(SEARCH("O",G1)))</formula>
    </cfRule>
  </conditionalFormatting>
  <dataValidations count="1">
    <dataValidation type="list" allowBlank="1" showInputMessage="1" showErrorMessage="1" sqref="G8:H26" xr:uid="{F02A1710-D5A9-4F4D-8C5F-D00B4EDD02A7}">
      <formula1>$J$2:$J$4</formula1>
    </dataValidation>
  </dataValidations>
  <hyperlinks>
    <hyperlink ref="E2" r:id="rId1" xr:uid="{D1E5A0FA-0E28-41F0-B0B0-8D3A7B9F166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1D081-BDA8-4BBC-8005-99293897F978}">
  <dimension ref="A1:K27"/>
  <sheetViews>
    <sheetView showGridLines="0" zoomScale="85" zoomScaleNormal="85" workbookViewId="0">
      <pane ySplit="7" topLeftCell="A24" activePane="bottomLeft" state="frozen"/>
      <selection pane="bottomLeft" activeCell="F20" sqref="F20"/>
    </sheetView>
  </sheetViews>
  <sheetFormatPr defaultRowHeight="17.399999999999999" x14ac:dyDescent="0.4"/>
  <cols>
    <col min="1" max="1" width="6.69921875" style="11" customWidth="1"/>
    <col min="2" max="3" width="16.8984375" style="11" customWidth="1"/>
    <col min="4" max="4" width="28.59765625" style="11" customWidth="1"/>
    <col min="5" max="5" width="36.8984375" style="11" customWidth="1"/>
    <col min="6" max="6" width="48.09765625" customWidth="1"/>
    <col min="7" max="7" width="41.69921875" bestFit="1" customWidth="1"/>
    <col min="8" max="9" width="10" style="11" customWidth="1"/>
    <col min="10" max="10" width="16.5" style="11" customWidth="1"/>
  </cols>
  <sheetData>
    <row r="1" spans="1:11" x14ac:dyDescent="0.4">
      <c r="A1" s="21"/>
      <c r="B1" s="23"/>
      <c r="C1" s="23"/>
      <c r="D1" s="23"/>
      <c r="E1" s="23"/>
      <c r="K1" s="57" t="s">
        <v>12</v>
      </c>
    </row>
    <row r="2" spans="1:11" x14ac:dyDescent="0.4">
      <c r="A2" s="22"/>
      <c r="B2" s="23"/>
      <c r="C2" s="23"/>
      <c r="D2" s="23"/>
      <c r="E2" s="23"/>
      <c r="K2" s="33" t="s">
        <v>14</v>
      </c>
    </row>
    <row r="3" spans="1:11" x14ac:dyDescent="0.4">
      <c r="A3" s="22"/>
      <c r="B3" s="23"/>
      <c r="C3" s="23"/>
      <c r="D3" s="23"/>
      <c r="E3" s="23"/>
      <c r="K3" s="33" t="s">
        <v>16</v>
      </c>
    </row>
    <row r="4" spans="1:11" x14ac:dyDescent="0.4">
      <c r="A4" s="22"/>
      <c r="B4" s="23"/>
      <c r="C4" s="23"/>
      <c r="D4" s="23"/>
      <c r="E4" s="23"/>
      <c r="K4" s="33" t="s">
        <v>17</v>
      </c>
    </row>
    <row r="5" spans="1:11" x14ac:dyDescent="0.4">
      <c r="A5" s="24"/>
      <c r="B5" s="23"/>
      <c r="C5" s="23"/>
      <c r="D5" s="23"/>
      <c r="E5" s="23"/>
    </row>
    <row r="6" spans="1:11" x14ac:dyDescent="0.4">
      <c r="A6" s="98" t="s">
        <v>2</v>
      </c>
      <c r="B6" s="96" t="s">
        <v>3</v>
      </c>
      <c r="C6" s="96" t="s">
        <v>199</v>
      </c>
      <c r="D6" s="96" t="s">
        <v>200</v>
      </c>
      <c r="E6" s="96" t="s">
        <v>79</v>
      </c>
      <c r="F6" s="96" t="s">
        <v>6</v>
      </c>
      <c r="G6" s="96" t="s">
        <v>7</v>
      </c>
      <c r="H6" s="96" t="s">
        <v>8</v>
      </c>
      <c r="I6" s="96"/>
      <c r="J6" s="96" t="s">
        <v>9</v>
      </c>
    </row>
    <row r="7" spans="1:11" x14ac:dyDescent="0.4">
      <c r="A7" s="103"/>
      <c r="B7" s="96"/>
      <c r="C7" s="96"/>
      <c r="D7" s="96"/>
      <c r="E7" s="96"/>
      <c r="F7" s="96"/>
      <c r="G7" s="96"/>
      <c r="H7" s="65" t="s">
        <v>10</v>
      </c>
      <c r="I7" s="66" t="s">
        <v>11</v>
      </c>
      <c r="J7" s="96"/>
    </row>
    <row r="8" spans="1:11" ht="84.6" customHeight="1" x14ac:dyDescent="0.4">
      <c r="A8" s="12" t="s">
        <v>70</v>
      </c>
      <c r="B8" s="100" t="s">
        <v>178</v>
      </c>
      <c r="C8" s="100" t="s">
        <v>201</v>
      </c>
      <c r="D8" s="104" t="s">
        <v>202</v>
      </c>
      <c r="E8" s="85" t="s">
        <v>223</v>
      </c>
      <c r="F8" s="14" t="s">
        <v>224</v>
      </c>
      <c r="G8" s="67" t="s">
        <v>225</v>
      </c>
      <c r="H8" s="12" t="s">
        <v>13</v>
      </c>
      <c r="I8" s="68" t="s">
        <v>13</v>
      </c>
      <c r="J8" s="12"/>
      <c r="K8" s="16"/>
    </row>
    <row r="9" spans="1:11" ht="84.6" customHeight="1" x14ac:dyDescent="0.4">
      <c r="A9" s="12" t="s">
        <v>71</v>
      </c>
      <c r="B9" s="101"/>
      <c r="C9" s="101"/>
      <c r="D9" s="104"/>
      <c r="E9" s="85" t="s">
        <v>203</v>
      </c>
      <c r="F9" s="14" t="s">
        <v>222</v>
      </c>
      <c r="G9" s="67" t="s">
        <v>226</v>
      </c>
      <c r="H9" s="12" t="s">
        <v>13</v>
      </c>
      <c r="I9" s="69" t="s">
        <v>13</v>
      </c>
      <c r="J9" s="12"/>
      <c r="K9" s="16"/>
    </row>
    <row r="10" spans="1:11" ht="84.6" customHeight="1" x14ac:dyDescent="0.4">
      <c r="A10" s="12" t="s">
        <v>72</v>
      </c>
      <c r="B10" s="101"/>
      <c r="C10" s="101"/>
      <c r="D10" s="104"/>
      <c r="E10" s="86" t="s">
        <v>227</v>
      </c>
      <c r="F10" s="14" t="s">
        <v>239</v>
      </c>
      <c r="G10" s="67" t="s">
        <v>230</v>
      </c>
      <c r="H10" s="12" t="s">
        <v>13</v>
      </c>
      <c r="I10" s="69" t="s">
        <v>13</v>
      </c>
      <c r="J10" s="12"/>
      <c r="K10" s="16"/>
    </row>
    <row r="11" spans="1:11" ht="84.6" customHeight="1" x14ac:dyDescent="0.4">
      <c r="A11" s="12" t="s">
        <v>73</v>
      </c>
      <c r="B11" s="101"/>
      <c r="C11" s="101"/>
      <c r="D11" s="104"/>
      <c r="E11" s="86" t="s">
        <v>228</v>
      </c>
      <c r="F11" s="14" t="s">
        <v>229</v>
      </c>
      <c r="G11" s="67" t="s">
        <v>230</v>
      </c>
      <c r="H11" s="12" t="s">
        <v>13</v>
      </c>
      <c r="I11" s="69" t="s">
        <v>13</v>
      </c>
      <c r="J11" s="12"/>
      <c r="K11" s="16"/>
    </row>
    <row r="12" spans="1:11" ht="84.6" customHeight="1" x14ac:dyDescent="0.4">
      <c r="A12" s="12" t="s">
        <v>74</v>
      </c>
      <c r="B12" s="101"/>
      <c r="C12" s="101"/>
      <c r="D12" s="104" t="s">
        <v>207</v>
      </c>
      <c r="E12" s="85" t="s">
        <v>231</v>
      </c>
      <c r="F12" s="14" t="s">
        <v>235</v>
      </c>
      <c r="G12" s="67" t="s">
        <v>240</v>
      </c>
      <c r="H12" s="12" t="s">
        <v>13</v>
      </c>
      <c r="I12" s="69" t="s">
        <v>13</v>
      </c>
      <c r="J12" s="12"/>
      <c r="K12" s="16"/>
    </row>
    <row r="13" spans="1:11" ht="84.6" customHeight="1" x14ac:dyDescent="0.4">
      <c r="A13" s="12" t="s">
        <v>75</v>
      </c>
      <c r="B13" s="101"/>
      <c r="C13" s="101"/>
      <c r="D13" s="104"/>
      <c r="E13" s="85" t="s">
        <v>232</v>
      </c>
      <c r="F13" s="14" t="s">
        <v>236</v>
      </c>
      <c r="G13" s="67" t="s">
        <v>226</v>
      </c>
      <c r="H13" s="12" t="s">
        <v>13</v>
      </c>
      <c r="I13" s="69" t="s">
        <v>13</v>
      </c>
      <c r="J13" s="12"/>
      <c r="K13" s="16"/>
    </row>
    <row r="14" spans="1:11" ht="84.6" customHeight="1" x14ac:dyDescent="0.4">
      <c r="A14" s="12" t="s">
        <v>76</v>
      </c>
      <c r="B14" s="101"/>
      <c r="C14" s="101"/>
      <c r="D14" s="104"/>
      <c r="E14" s="86" t="s">
        <v>233</v>
      </c>
      <c r="F14" s="14" t="s">
        <v>238</v>
      </c>
      <c r="G14" s="67" t="s">
        <v>230</v>
      </c>
      <c r="H14" s="12" t="s">
        <v>13</v>
      </c>
      <c r="I14" s="69" t="s">
        <v>13</v>
      </c>
      <c r="J14" s="12"/>
    </row>
    <row r="15" spans="1:11" ht="84.6" customHeight="1" x14ac:dyDescent="0.4">
      <c r="A15" s="12" t="s">
        <v>77</v>
      </c>
      <c r="B15" s="101"/>
      <c r="C15" s="101"/>
      <c r="D15" s="104"/>
      <c r="E15" s="86" t="s">
        <v>234</v>
      </c>
      <c r="F15" s="14" t="s">
        <v>237</v>
      </c>
      <c r="G15" s="67" t="s">
        <v>230</v>
      </c>
      <c r="H15" s="12" t="s">
        <v>13</v>
      </c>
      <c r="I15" s="69" t="s">
        <v>13</v>
      </c>
      <c r="J15" s="12"/>
    </row>
    <row r="16" spans="1:11" ht="84.6" customHeight="1" x14ac:dyDescent="0.4">
      <c r="A16" s="12" t="s">
        <v>78</v>
      </c>
      <c r="B16" s="101"/>
      <c r="C16" s="101"/>
      <c r="D16" s="104" t="s">
        <v>208</v>
      </c>
      <c r="E16" s="85" t="s">
        <v>241</v>
      </c>
      <c r="F16" s="14" t="s">
        <v>245</v>
      </c>
      <c r="G16" s="67" t="s">
        <v>246</v>
      </c>
      <c r="H16" s="12" t="s">
        <v>13</v>
      </c>
      <c r="I16" s="69" t="s">
        <v>13</v>
      </c>
      <c r="J16" s="12"/>
    </row>
    <row r="17" spans="1:10" ht="84.6" customHeight="1" x14ac:dyDescent="0.4">
      <c r="A17" s="12" t="s">
        <v>209</v>
      </c>
      <c r="B17" s="101"/>
      <c r="C17" s="101"/>
      <c r="D17" s="104"/>
      <c r="E17" s="85" t="s">
        <v>242</v>
      </c>
      <c r="F17" s="14" t="s">
        <v>247</v>
      </c>
      <c r="G17" s="67" t="s">
        <v>226</v>
      </c>
      <c r="H17" s="12" t="s">
        <v>13</v>
      </c>
      <c r="I17" s="69" t="s">
        <v>13</v>
      </c>
      <c r="J17" s="12"/>
    </row>
    <row r="18" spans="1:10" ht="84.6" customHeight="1" x14ac:dyDescent="0.4">
      <c r="A18" s="12" t="s">
        <v>210</v>
      </c>
      <c r="B18" s="101"/>
      <c r="C18" s="101"/>
      <c r="D18" s="104"/>
      <c r="E18" s="86" t="s">
        <v>243</v>
      </c>
      <c r="F18" s="14" t="s">
        <v>248</v>
      </c>
      <c r="G18" s="67" t="s">
        <v>230</v>
      </c>
      <c r="H18" s="12" t="s">
        <v>13</v>
      </c>
      <c r="I18" s="69" t="s">
        <v>13</v>
      </c>
      <c r="J18" s="12"/>
    </row>
    <row r="19" spans="1:10" ht="84.6" customHeight="1" x14ac:dyDescent="0.4">
      <c r="A19" s="12" t="s">
        <v>211</v>
      </c>
      <c r="B19" s="101"/>
      <c r="C19" s="102"/>
      <c r="D19" s="104"/>
      <c r="E19" s="86" t="s">
        <v>244</v>
      </c>
      <c r="F19" s="14" t="s">
        <v>249</v>
      </c>
      <c r="G19" s="67" t="s">
        <v>230</v>
      </c>
      <c r="H19" s="12" t="s">
        <v>13</v>
      </c>
      <c r="I19" s="69" t="s">
        <v>13</v>
      </c>
      <c r="J19" s="12"/>
    </row>
    <row r="20" spans="1:10" ht="84.6" customHeight="1" x14ac:dyDescent="0.4">
      <c r="A20" s="12" t="s">
        <v>212</v>
      </c>
      <c r="B20" s="101"/>
      <c r="C20" s="104" t="s">
        <v>220</v>
      </c>
      <c r="D20" s="104" t="s">
        <v>219</v>
      </c>
      <c r="E20" s="85" t="s">
        <v>250</v>
      </c>
      <c r="F20" s="14" t="s">
        <v>254</v>
      </c>
      <c r="G20" s="67" t="s">
        <v>255</v>
      </c>
      <c r="H20" s="12" t="s">
        <v>13</v>
      </c>
      <c r="I20" s="69" t="s">
        <v>13</v>
      </c>
      <c r="J20" s="12"/>
    </row>
    <row r="21" spans="1:10" ht="84.6" customHeight="1" x14ac:dyDescent="0.4">
      <c r="A21" s="12" t="s">
        <v>213</v>
      </c>
      <c r="B21" s="101"/>
      <c r="C21" s="104"/>
      <c r="D21" s="104"/>
      <c r="E21" s="85" t="s">
        <v>251</v>
      </c>
      <c r="F21" s="14" t="s">
        <v>256</v>
      </c>
      <c r="G21" s="67" t="s">
        <v>259</v>
      </c>
      <c r="H21" s="12" t="s">
        <v>13</v>
      </c>
      <c r="I21" s="69" t="s">
        <v>13</v>
      </c>
      <c r="J21" s="12"/>
    </row>
    <row r="22" spans="1:10" ht="84.6" customHeight="1" x14ac:dyDescent="0.4">
      <c r="A22" s="12" t="s">
        <v>214</v>
      </c>
      <c r="B22" s="101"/>
      <c r="C22" s="104"/>
      <c r="D22" s="104"/>
      <c r="E22" s="86" t="s">
        <v>252</v>
      </c>
      <c r="F22" s="14" t="s">
        <v>257</v>
      </c>
      <c r="G22" s="67" t="s">
        <v>230</v>
      </c>
      <c r="H22" s="12" t="s">
        <v>13</v>
      </c>
      <c r="I22" s="69" t="s">
        <v>13</v>
      </c>
      <c r="J22" s="12"/>
    </row>
    <row r="23" spans="1:10" ht="84.6" customHeight="1" x14ac:dyDescent="0.4">
      <c r="A23" s="12" t="s">
        <v>215</v>
      </c>
      <c r="B23" s="101"/>
      <c r="C23" s="104"/>
      <c r="D23" s="104"/>
      <c r="E23" s="86" t="s">
        <v>253</v>
      </c>
      <c r="F23" s="14" t="s">
        <v>258</v>
      </c>
      <c r="G23" s="67" t="s">
        <v>230</v>
      </c>
      <c r="H23" s="12" t="s">
        <v>13</v>
      </c>
      <c r="I23" s="69" t="s">
        <v>13</v>
      </c>
      <c r="J23" s="12"/>
    </row>
    <row r="24" spans="1:10" ht="84.6" customHeight="1" x14ac:dyDescent="0.4">
      <c r="A24" s="12" t="s">
        <v>216</v>
      </c>
      <c r="B24" s="101"/>
      <c r="C24" s="104"/>
      <c r="D24" s="104" t="s">
        <v>221</v>
      </c>
      <c r="E24" s="85" t="s">
        <v>261</v>
      </c>
      <c r="F24" s="14" t="s">
        <v>265</v>
      </c>
      <c r="G24" s="67" t="s">
        <v>255</v>
      </c>
      <c r="H24" s="12" t="s">
        <v>13</v>
      </c>
      <c r="I24" s="69" t="s">
        <v>13</v>
      </c>
      <c r="J24" s="12"/>
    </row>
    <row r="25" spans="1:10" ht="84.6" customHeight="1" x14ac:dyDescent="0.4">
      <c r="A25" s="12" t="s">
        <v>217</v>
      </c>
      <c r="B25" s="101"/>
      <c r="C25" s="104"/>
      <c r="D25" s="104"/>
      <c r="E25" s="85" t="s">
        <v>262</v>
      </c>
      <c r="F25" s="14" t="s">
        <v>266</v>
      </c>
      <c r="G25" s="67" t="s">
        <v>259</v>
      </c>
      <c r="H25" s="12" t="s">
        <v>13</v>
      </c>
      <c r="I25" s="69" t="s">
        <v>13</v>
      </c>
      <c r="J25" s="12"/>
    </row>
    <row r="26" spans="1:10" ht="89.4" customHeight="1" x14ac:dyDescent="0.4">
      <c r="A26" s="12" t="s">
        <v>218</v>
      </c>
      <c r="B26" s="101"/>
      <c r="C26" s="104"/>
      <c r="D26" s="104"/>
      <c r="E26" s="86" t="s">
        <v>263</v>
      </c>
      <c r="F26" s="14" t="s">
        <v>267</v>
      </c>
      <c r="G26" s="67" t="s">
        <v>230</v>
      </c>
      <c r="H26" s="12" t="s">
        <v>13</v>
      </c>
      <c r="I26" s="69" t="s">
        <v>13</v>
      </c>
      <c r="J26" s="12"/>
    </row>
    <row r="27" spans="1:10" ht="89.4" customHeight="1" x14ac:dyDescent="0.4">
      <c r="A27" s="12" t="s">
        <v>260</v>
      </c>
      <c r="B27" s="102"/>
      <c r="C27" s="104"/>
      <c r="D27" s="104"/>
      <c r="E27" s="86" t="s">
        <v>264</v>
      </c>
      <c r="F27" s="14" t="s">
        <v>268</v>
      </c>
      <c r="G27" s="67" t="s">
        <v>230</v>
      </c>
      <c r="H27" s="12" t="s">
        <v>13</v>
      </c>
      <c r="I27" s="69" t="s">
        <v>13</v>
      </c>
      <c r="J27" s="12"/>
    </row>
  </sheetData>
  <mergeCells count="17">
    <mergeCell ref="H6:I6"/>
    <mergeCell ref="J6:J7"/>
    <mergeCell ref="F6:F7"/>
    <mergeCell ref="G6:G7"/>
    <mergeCell ref="D8:D11"/>
    <mergeCell ref="E6:E7"/>
    <mergeCell ref="B8:B27"/>
    <mergeCell ref="C8:C19"/>
    <mergeCell ref="A6:A7"/>
    <mergeCell ref="B6:B7"/>
    <mergeCell ref="D6:D7"/>
    <mergeCell ref="C6:C7"/>
    <mergeCell ref="D20:D23"/>
    <mergeCell ref="D24:D27"/>
    <mergeCell ref="C20:C27"/>
    <mergeCell ref="D12:D15"/>
    <mergeCell ref="D16:D19"/>
  </mergeCells>
  <phoneticPr fontId="3" type="noConversion"/>
  <conditionalFormatting sqref="H1:I5 H6 H8:I1048576">
    <cfRule type="containsText" dxfId="19" priority="1" operator="containsText" text="△">
      <formula>NOT(ISERROR(SEARCH("△",H1)))</formula>
    </cfRule>
    <cfRule type="containsText" dxfId="18" priority="2" operator="containsText" text="X">
      <formula>NOT(ISERROR(SEARCH("X",H1)))</formula>
    </cfRule>
    <cfRule type="containsText" dxfId="17" priority="3" operator="containsText" text="O">
      <formula>NOT(ISERROR(SEARCH("O",H1)))</formula>
    </cfRule>
  </conditionalFormatting>
  <dataValidations count="1">
    <dataValidation type="list" allowBlank="1" showInputMessage="1" showErrorMessage="1" sqref="H8:I27" xr:uid="{5E3014DE-B64D-41A9-AF9A-E1783F688349}">
      <formula1>$K$2:$K$4</formula1>
    </dataValidation>
  </dataValidations>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707DB-01BC-42BF-8146-D7B2904ABB48}">
  <dimension ref="A1:J20"/>
  <sheetViews>
    <sheetView showGridLines="0" zoomScale="85" zoomScaleNormal="85" workbookViewId="0">
      <pane ySplit="7" topLeftCell="A8" activePane="bottomLeft" state="frozen"/>
      <selection pane="bottomLeft" activeCell="D8" sqref="D8:D19"/>
    </sheetView>
  </sheetViews>
  <sheetFormatPr defaultRowHeight="17.399999999999999" x14ac:dyDescent="0.4"/>
  <cols>
    <col min="1" max="1" width="6.19921875" style="11" customWidth="1"/>
    <col min="2" max="2" width="16.8984375" style="11" customWidth="1"/>
    <col min="3" max="3" width="28.59765625" style="11" customWidth="1"/>
    <col min="4" max="4" width="48.69921875" style="11" customWidth="1"/>
    <col min="5" max="5" width="48.09765625" customWidth="1"/>
    <col min="6" max="6" width="41.69921875" bestFit="1" customWidth="1"/>
    <col min="7" max="8" width="10" style="11" customWidth="1"/>
    <col min="9" max="9" width="16.5" style="11" customWidth="1"/>
  </cols>
  <sheetData>
    <row r="1" spans="1:10" x14ac:dyDescent="0.4">
      <c r="A1" s="21"/>
      <c r="B1" s="23"/>
      <c r="C1" s="23"/>
      <c r="D1" s="23"/>
      <c r="J1" s="23" t="s">
        <v>12</v>
      </c>
    </row>
    <row r="2" spans="1:10" x14ac:dyDescent="0.4">
      <c r="A2" s="22"/>
      <c r="B2" s="23"/>
      <c r="C2" s="23"/>
      <c r="D2" s="23"/>
      <c r="J2" s="28" t="s">
        <v>14</v>
      </c>
    </row>
    <row r="3" spans="1:10" x14ac:dyDescent="0.4">
      <c r="A3" s="22"/>
      <c r="B3" s="23"/>
      <c r="C3" s="23"/>
      <c r="D3" s="23"/>
      <c r="J3" s="28" t="s">
        <v>16</v>
      </c>
    </row>
    <row r="4" spans="1:10" x14ac:dyDescent="0.4">
      <c r="A4" s="22"/>
      <c r="B4" s="23"/>
      <c r="C4" s="23"/>
      <c r="D4" s="23"/>
      <c r="J4" s="28" t="s">
        <v>17</v>
      </c>
    </row>
    <row r="5" spans="1:10" x14ac:dyDescent="0.4">
      <c r="A5" s="24"/>
      <c r="B5" s="23"/>
      <c r="C5" s="23"/>
      <c r="D5" s="23"/>
    </row>
    <row r="6" spans="1:10" x14ac:dyDescent="0.4">
      <c r="A6" s="98" t="s">
        <v>2</v>
      </c>
      <c r="B6" s="96" t="s">
        <v>3</v>
      </c>
      <c r="C6" s="96" t="s">
        <v>4</v>
      </c>
      <c r="D6" s="96" t="s">
        <v>79</v>
      </c>
      <c r="E6" s="96" t="s">
        <v>6</v>
      </c>
      <c r="F6" s="96" t="s">
        <v>7</v>
      </c>
      <c r="G6" s="96" t="s">
        <v>8</v>
      </c>
      <c r="H6" s="96"/>
      <c r="I6" s="96" t="s">
        <v>9</v>
      </c>
    </row>
    <row r="7" spans="1:10" x14ac:dyDescent="0.4">
      <c r="A7" s="103"/>
      <c r="B7" s="96"/>
      <c r="C7" s="96"/>
      <c r="D7" s="96"/>
      <c r="E7" s="96"/>
      <c r="F7" s="96"/>
      <c r="G7" s="65" t="s">
        <v>10</v>
      </c>
      <c r="H7" s="66" t="s">
        <v>11</v>
      </c>
      <c r="I7" s="96"/>
    </row>
    <row r="8" spans="1:10" ht="93.6" customHeight="1" x14ac:dyDescent="0.4">
      <c r="A8" s="12" t="s">
        <v>83</v>
      </c>
      <c r="B8" s="100" t="s">
        <v>143</v>
      </c>
      <c r="C8" s="100" t="s">
        <v>201</v>
      </c>
      <c r="D8" s="85" t="s">
        <v>274</v>
      </c>
      <c r="E8" s="59" t="s">
        <v>284</v>
      </c>
      <c r="F8" s="67" t="s">
        <v>285</v>
      </c>
      <c r="G8" s="12" t="s">
        <v>13</v>
      </c>
      <c r="H8" s="12" t="s">
        <v>13</v>
      </c>
      <c r="I8" s="12"/>
      <c r="J8" s="16"/>
    </row>
    <row r="9" spans="1:10" ht="93.6" customHeight="1" x14ac:dyDescent="0.4">
      <c r="A9" s="12" t="s">
        <v>84</v>
      </c>
      <c r="B9" s="101"/>
      <c r="C9" s="101"/>
      <c r="D9" s="86" t="s">
        <v>273</v>
      </c>
      <c r="E9" s="59" t="s">
        <v>286</v>
      </c>
      <c r="F9" s="67" t="s">
        <v>285</v>
      </c>
      <c r="G9" s="12" t="s">
        <v>13</v>
      </c>
      <c r="H9" s="12" t="s">
        <v>13</v>
      </c>
      <c r="I9" s="12"/>
      <c r="J9" s="16"/>
    </row>
    <row r="10" spans="1:10" ht="121.8" customHeight="1" x14ac:dyDescent="0.4">
      <c r="A10" s="12" t="s">
        <v>85</v>
      </c>
      <c r="B10" s="101"/>
      <c r="C10" s="101"/>
      <c r="D10" s="86" t="s">
        <v>275</v>
      </c>
      <c r="E10" s="59" t="s">
        <v>287</v>
      </c>
      <c r="F10" s="67" t="s">
        <v>285</v>
      </c>
      <c r="G10" s="12" t="s">
        <v>13</v>
      </c>
      <c r="H10" s="12" t="s">
        <v>13</v>
      </c>
      <c r="I10" s="12"/>
      <c r="J10" s="16"/>
    </row>
    <row r="11" spans="1:10" ht="144.6" customHeight="1" x14ac:dyDescent="0.4">
      <c r="A11" s="12" t="s">
        <v>86</v>
      </c>
      <c r="B11" s="101"/>
      <c r="C11" s="101"/>
      <c r="D11" s="86" t="s">
        <v>276</v>
      </c>
      <c r="E11" s="59" t="s">
        <v>288</v>
      </c>
      <c r="F11" s="67" t="s">
        <v>285</v>
      </c>
      <c r="G11" s="12" t="s">
        <v>13</v>
      </c>
      <c r="H11" s="12" t="s">
        <v>13</v>
      </c>
      <c r="I11" s="12"/>
      <c r="J11" s="16"/>
    </row>
    <row r="12" spans="1:10" ht="110.4" customHeight="1" x14ac:dyDescent="0.4">
      <c r="A12" s="12" t="s">
        <v>87</v>
      </c>
      <c r="B12" s="101"/>
      <c r="C12" s="101"/>
      <c r="D12" s="86" t="s">
        <v>278</v>
      </c>
      <c r="E12" s="59" t="s">
        <v>289</v>
      </c>
      <c r="F12" s="67" t="s">
        <v>285</v>
      </c>
      <c r="G12" s="12" t="s">
        <v>13</v>
      </c>
      <c r="H12" s="12" t="s">
        <v>13</v>
      </c>
      <c r="I12" s="12"/>
      <c r="J12" s="16"/>
    </row>
    <row r="13" spans="1:10" ht="126" customHeight="1" x14ac:dyDescent="0.4">
      <c r="A13" s="12" t="s">
        <v>88</v>
      </c>
      <c r="B13" s="101"/>
      <c r="C13" s="101"/>
      <c r="D13" s="86" t="s">
        <v>277</v>
      </c>
      <c r="E13" s="59" t="s">
        <v>290</v>
      </c>
      <c r="F13" s="67" t="s">
        <v>285</v>
      </c>
      <c r="G13" s="12" t="s">
        <v>13</v>
      </c>
      <c r="H13" s="12" t="s">
        <v>13</v>
      </c>
      <c r="I13" s="12"/>
      <c r="J13" s="16"/>
    </row>
    <row r="14" spans="1:10" ht="135.6" customHeight="1" x14ac:dyDescent="0.4">
      <c r="A14" s="12" t="s">
        <v>89</v>
      </c>
      <c r="B14" s="101"/>
      <c r="C14" s="101"/>
      <c r="D14" s="85" t="s">
        <v>279</v>
      </c>
      <c r="E14" s="59" t="s">
        <v>291</v>
      </c>
      <c r="F14" s="67" t="s">
        <v>285</v>
      </c>
      <c r="G14" s="12" t="s">
        <v>13</v>
      </c>
      <c r="H14" s="12" t="s">
        <v>13</v>
      </c>
      <c r="I14" s="12"/>
    </row>
    <row r="15" spans="1:10" ht="135.6" customHeight="1" x14ac:dyDescent="0.4">
      <c r="A15" s="12" t="s">
        <v>90</v>
      </c>
      <c r="B15" s="101"/>
      <c r="C15" s="102"/>
      <c r="D15" s="85" t="s">
        <v>280</v>
      </c>
      <c r="E15" s="59" t="s">
        <v>292</v>
      </c>
      <c r="F15" s="67" t="s">
        <v>285</v>
      </c>
      <c r="G15" s="12" t="s">
        <v>13</v>
      </c>
      <c r="H15" s="12" t="s">
        <v>13</v>
      </c>
      <c r="I15" s="12"/>
    </row>
    <row r="16" spans="1:10" ht="135.6" customHeight="1" x14ac:dyDescent="0.4">
      <c r="A16" s="12" t="s">
        <v>91</v>
      </c>
      <c r="B16" s="101"/>
      <c r="C16" s="100" t="s">
        <v>349</v>
      </c>
      <c r="D16" s="85" t="s">
        <v>281</v>
      </c>
      <c r="E16" s="59" t="s">
        <v>293</v>
      </c>
      <c r="F16" s="67" t="s">
        <v>285</v>
      </c>
      <c r="G16" s="12" t="s">
        <v>13</v>
      </c>
      <c r="H16" s="12" t="s">
        <v>13</v>
      </c>
      <c r="I16" s="12"/>
    </row>
    <row r="17" spans="1:9" ht="121.8" x14ac:dyDescent="0.4">
      <c r="A17" s="12" t="s">
        <v>325</v>
      </c>
      <c r="B17" s="101"/>
      <c r="C17" s="101"/>
      <c r="D17" s="12" t="s">
        <v>294</v>
      </c>
      <c r="E17" s="59" t="s">
        <v>295</v>
      </c>
      <c r="F17" s="67" t="s">
        <v>296</v>
      </c>
      <c r="G17" s="12" t="s">
        <v>13</v>
      </c>
      <c r="H17" s="12" t="s">
        <v>13</v>
      </c>
      <c r="I17" s="50" t="s">
        <v>300</v>
      </c>
    </row>
    <row r="18" spans="1:9" ht="87" x14ac:dyDescent="0.4">
      <c r="A18" s="12" t="s">
        <v>326</v>
      </c>
      <c r="B18" s="101"/>
      <c r="C18" s="101"/>
      <c r="D18" s="85" t="s">
        <v>282</v>
      </c>
      <c r="E18" s="59" t="s">
        <v>297</v>
      </c>
      <c r="F18" s="67" t="s">
        <v>285</v>
      </c>
      <c r="G18" s="12" t="s">
        <v>13</v>
      </c>
      <c r="H18" s="12" t="s">
        <v>13</v>
      </c>
      <c r="I18" s="12"/>
    </row>
    <row r="19" spans="1:9" ht="174" x14ac:dyDescent="0.4">
      <c r="A19" s="12" t="s">
        <v>327</v>
      </c>
      <c r="B19" s="102"/>
      <c r="C19" s="102"/>
      <c r="D19" s="12" t="s">
        <v>283</v>
      </c>
      <c r="E19" s="59" t="s">
        <v>299</v>
      </c>
      <c r="F19" s="67" t="s">
        <v>298</v>
      </c>
      <c r="G19" s="12" t="s">
        <v>13</v>
      </c>
      <c r="H19" s="12" t="s">
        <v>13</v>
      </c>
      <c r="I19" s="50" t="s">
        <v>301</v>
      </c>
    </row>
    <row r="20" spans="1:9" x14ac:dyDescent="0.4">
      <c r="D20" s="76"/>
      <c r="E20" s="77"/>
      <c r="F20" s="78"/>
    </row>
  </sheetData>
  <mergeCells count="11">
    <mergeCell ref="B8:B19"/>
    <mergeCell ref="G6:H6"/>
    <mergeCell ref="I6:I7"/>
    <mergeCell ref="F6:F7"/>
    <mergeCell ref="C8:C15"/>
    <mergeCell ref="C16:C19"/>
    <mergeCell ref="A6:A7"/>
    <mergeCell ref="B6:B7"/>
    <mergeCell ref="C6:C7"/>
    <mergeCell ref="D6:D7"/>
    <mergeCell ref="E6:E7"/>
  </mergeCells>
  <phoneticPr fontId="3" type="noConversion"/>
  <conditionalFormatting sqref="G1:H5 G6 G8:H1048576">
    <cfRule type="containsText" dxfId="16" priority="1" operator="containsText" text="△">
      <formula>NOT(ISERROR(SEARCH("△",G1)))</formula>
    </cfRule>
    <cfRule type="containsText" dxfId="15" priority="2" operator="containsText" text="X">
      <formula>NOT(ISERROR(SEARCH("X",G1)))</formula>
    </cfRule>
    <cfRule type="containsText" dxfId="14" priority="3" operator="containsText" text="O">
      <formula>NOT(ISERROR(SEARCH("O",G1)))</formula>
    </cfRule>
  </conditionalFormatting>
  <dataValidations count="1">
    <dataValidation type="list" allowBlank="1" showInputMessage="1" showErrorMessage="1" sqref="G8:H19" xr:uid="{6D8D31CD-4C9E-43A1-9B8B-C3A9585C2E0D}">
      <formula1>$J$2:$J$4</formula1>
    </dataValidation>
  </dataValidations>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65800-A5FF-4519-B1A0-91ED0BEF7A39}">
  <dimension ref="A1:K23"/>
  <sheetViews>
    <sheetView showGridLines="0" zoomScale="85" zoomScaleNormal="85" workbookViewId="0">
      <pane ySplit="7" topLeftCell="A14" activePane="bottomLeft" state="frozen"/>
      <selection pane="bottomLeft" activeCell="E8" sqref="E8:E23"/>
    </sheetView>
  </sheetViews>
  <sheetFormatPr defaultRowHeight="17.399999999999999" x14ac:dyDescent="0.4"/>
  <cols>
    <col min="1" max="1" width="6.19921875" style="11" customWidth="1"/>
    <col min="2" max="3" width="16.8984375" style="11" customWidth="1"/>
    <col min="4" max="4" width="28.59765625" style="11" customWidth="1"/>
    <col min="5" max="5" width="48.69921875" style="11" customWidth="1"/>
    <col min="6" max="6" width="48.09765625" customWidth="1"/>
    <col min="7" max="7" width="41.69921875" bestFit="1" customWidth="1"/>
    <col min="8" max="9" width="10" style="11" customWidth="1"/>
    <col min="10" max="10" width="16.5" style="11" customWidth="1"/>
  </cols>
  <sheetData>
    <row r="1" spans="1:11" x14ac:dyDescent="0.4">
      <c r="A1" s="21"/>
      <c r="B1" s="23"/>
      <c r="C1" s="23"/>
      <c r="D1" s="23"/>
      <c r="E1" s="23"/>
      <c r="K1" s="23" t="s">
        <v>12</v>
      </c>
    </row>
    <row r="2" spans="1:11" x14ac:dyDescent="0.4">
      <c r="A2" s="22"/>
      <c r="B2" s="23"/>
      <c r="C2" s="23"/>
      <c r="D2" s="23"/>
      <c r="E2" s="23"/>
      <c r="K2" s="28" t="s">
        <v>14</v>
      </c>
    </row>
    <row r="3" spans="1:11" x14ac:dyDescent="0.4">
      <c r="A3" s="22"/>
      <c r="B3" s="23"/>
      <c r="C3" s="23"/>
      <c r="D3" s="23"/>
      <c r="E3" s="23"/>
      <c r="K3" s="28" t="s">
        <v>16</v>
      </c>
    </row>
    <row r="4" spans="1:11" x14ac:dyDescent="0.4">
      <c r="A4" s="22"/>
      <c r="B4" s="23"/>
      <c r="C4" s="23"/>
      <c r="D4" s="23"/>
      <c r="E4" s="23"/>
      <c r="K4" s="28" t="s">
        <v>17</v>
      </c>
    </row>
    <row r="5" spans="1:11" x14ac:dyDescent="0.4">
      <c r="A5" s="24"/>
      <c r="B5" s="23"/>
      <c r="C5" s="23"/>
      <c r="D5" s="23"/>
      <c r="E5" s="23"/>
    </row>
    <row r="6" spans="1:11" x14ac:dyDescent="0.4">
      <c r="A6" s="98" t="s">
        <v>2</v>
      </c>
      <c r="B6" s="96" t="s">
        <v>3</v>
      </c>
      <c r="C6" s="96" t="s">
        <v>4</v>
      </c>
      <c r="D6" s="96" t="s">
        <v>200</v>
      </c>
      <c r="E6" s="96" t="s">
        <v>79</v>
      </c>
      <c r="F6" s="96" t="s">
        <v>6</v>
      </c>
      <c r="G6" s="96" t="s">
        <v>7</v>
      </c>
      <c r="H6" s="96" t="s">
        <v>8</v>
      </c>
      <c r="I6" s="96"/>
      <c r="J6" s="96" t="s">
        <v>9</v>
      </c>
    </row>
    <row r="7" spans="1:11" x14ac:dyDescent="0.4">
      <c r="A7" s="103"/>
      <c r="B7" s="96"/>
      <c r="C7" s="96"/>
      <c r="D7" s="96"/>
      <c r="E7" s="96"/>
      <c r="F7" s="96"/>
      <c r="G7" s="96"/>
      <c r="H7" s="65" t="s">
        <v>10</v>
      </c>
      <c r="I7" s="66" t="s">
        <v>11</v>
      </c>
      <c r="J7" s="96"/>
    </row>
    <row r="8" spans="1:11" ht="93.6" customHeight="1" x14ac:dyDescent="0.4">
      <c r="A8" s="12" t="s">
        <v>83</v>
      </c>
      <c r="B8" s="100" t="s">
        <v>304</v>
      </c>
      <c r="C8" s="100" t="s">
        <v>303</v>
      </c>
      <c r="D8" s="104" t="s">
        <v>305</v>
      </c>
      <c r="E8" s="85" t="s">
        <v>332</v>
      </c>
      <c r="F8" s="59" t="s">
        <v>354</v>
      </c>
      <c r="G8" s="67" t="s">
        <v>348</v>
      </c>
      <c r="H8" s="12" t="s">
        <v>13</v>
      </c>
      <c r="I8" s="12" t="s">
        <v>13</v>
      </c>
      <c r="J8" s="12"/>
      <c r="K8" s="16"/>
    </row>
    <row r="9" spans="1:11" ht="93.6" customHeight="1" x14ac:dyDescent="0.4">
      <c r="A9" s="12" t="s">
        <v>84</v>
      </c>
      <c r="B9" s="101"/>
      <c r="C9" s="101"/>
      <c r="D9" s="104"/>
      <c r="E9" s="86" t="s">
        <v>333</v>
      </c>
      <c r="F9" s="59" t="s">
        <v>355</v>
      </c>
      <c r="G9" s="67" t="s">
        <v>351</v>
      </c>
      <c r="H9" s="12" t="s">
        <v>13</v>
      </c>
      <c r="I9" s="12" t="s">
        <v>13</v>
      </c>
      <c r="J9" s="12"/>
      <c r="K9" s="16"/>
    </row>
    <row r="10" spans="1:11" ht="121.8" customHeight="1" x14ac:dyDescent="0.4">
      <c r="A10" s="12" t="s">
        <v>85</v>
      </c>
      <c r="B10" s="101"/>
      <c r="C10" s="101"/>
      <c r="D10" s="104"/>
      <c r="E10" s="86" t="s">
        <v>334</v>
      </c>
      <c r="F10" s="59" t="s">
        <v>356</v>
      </c>
      <c r="G10" s="67" t="s">
        <v>352</v>
      </c>
      <c r="H10" s="12" t="s">
        <v>13</v>
      </c>
      <c r="I10" s="12" t="s">
        <v>13</v>
      </c>
      <c r="J10" s="12"/>
      <c r="K10" s="16"/>
    </row>
    <row r="11" spans="1:11" ht="144.6" customHeight="1" x14ac:dyDescent="0.4">
      <c r="A11" s="12" t="s">
        <v>86</v>
      </c>
      <c r="B11" s="101"/>
      <c r="C11" s="101"/>
      <c r="D11" s="104"/>
      <c r="E11" s="86" t="s">
        <v>335</v>
      </c>
      <c r="F11" s="59" t="s">
        <v>357</v>
      </c>
      <c r="G11" s="67" t="s">
        <v>353</v>
      </c>
      <c r="H11" s="12" t="s">
        <v>13</v>
      </c>
      <c r="I11" s="12" t="s">
        <v>13</v>
      </c>
      <c r="J11" s="12"/>
      <c r="K11" s="16"/>
    </row>
    <row r="12" spans="1:11" ht="110.4" customHeight="1" x14ac:dyDescent="0.4">
      <c r="A12" s="12" t="s">
        <v>87</v>
      </c>
      <c r="B12" s="101"/>
      <c r="C12" s="101"/>
      <c r="D12" s="104"/>
      <c r="E12" s="86" t="s">
        <v>336</v>
      </c>
      <c r="F12" s="14" t="s">
        <v>358</v>
      </c>
      <c r="G12" s="67" t="s">
        <v>373</v>
      </c>
      <c r="H12" s="12" t="s">
        <v>13</v>
      </c>
      <c r="I12" s="12" t="s">
        <v>13</v>
      </c>
      <c r="J12" s="12"/>
      <c r="K12" s="16"/>
    </row>
    <row r="13" spans="1:11" ht="126" customHeight="1" x14ac:dyDescent="0.4">
      <c r="A13" s="12" t="s">
        <v>88</v>
      </c>
      <c r="B13" s="101"/>
      <c r="C13" s="101"/>
      <c r="D13" s="104"/>
      <c r="E13" s="86" t="s">
        <v>337</v>
      </c>
      <c r="F13" s="59" t="s">
        <v>359</v>
      </c>
      <c r="G13" s="67" t="s">
        <v>372</v>
      </c>
      <c r="H13" s="12" t="s">
        <v>13</v>
      </c>
      <c r="I13" s="12" t="s">
        <v>13</v>
      </c>
      <c r="J13" s="12"/>
      <c r="K13" s="16"/>
    </row>
    <row r="14" spans="1:11" ht="135.6" customHeight="1" x14ac:dyDescent="0.4">
      <c r="A14" s="12" t="s">
        <v>89</v>
      </c>
      <c r="B14" s="101"/>
      <c r="C14" s="101"/>
      <c r="D14" s="104"/>
      <c r="E14" s="50" t="s">
        <v>338</v>
      </c>
      <c r="F14" s="59" t="s">
        <v>360</v>
      </c>
      <c r="G14" s="67" t="s">
        <v>370</v>
      </c>
      <c r="H14" s="12" t="s">
        <v>13</v>
      </c>
      <c r="I14" s="12" t="s">
        <v>13</v>
      </c>
      <c r="J14" s="12"/>
    </row>
    <row r="15" spans="1:11" ht="135.6" customHeight="1" x14ac:dyDescent="0.4">
      <c r="A15" s="12" t="s">
        <v>90</v>
      </c>
      <c r="B15" s="101"/>
      <c r="C15" s="101"/>
      <c r="D15" s="104"/>
      <c r="E15" s="85" t="s">
        <v>339</v>
      </c>
      <c r="F15" s="59" t="s">
        <v>361</v>
      </c>
      <c r="G15" s="67" t="s">
        <v>371</v>
      </c>
      <c r="H15" s="12" t="s">
        <v>13</v>
      </c>
      <c r="I15" s="12" t="s">
        <v>13</v>
      </c>
      <c r="J15" s="12"/>
    </row>
    <row r="16" spans="1:11" ht="135.6" customHeight="1" x14ac:dyDescent="0.4">
      <c r="A16" s="12" t="s">
        <v>91</v>
      </c>
      <c r="B16" s="101"/>
      <c r="C16" s="101"/>
      <c r="D16" s="100" t="s">
        <v>350</v>
      </c>
      <c r="E16" s="85" t="s">
        <v>340</v>
      </c>
      <c r="F16" s="59" t="s">
        <v>362</v>
      </c>
      <c r="G16" s="67" t="s">
        <v>363</v>
      </c>
      <c r="H16" s="12" t="s">
        <v>13</v>
      </c>
      <c r="I16" s="12" t="s">
        <v>13</v>
      </c>
      <c r="J16" s="12"/>
    </row>
    <row r="17" spans="1:10" ht="121.8" x14ac:dyDescent="0.4">
      <c r="A17" s="12" t="s">
        <v>325</v>
      </c>
      <c r="B17" s="101"/>
      <c r="C17" s="101"/>
      <c r="D17" s="101"/>
      <c r="E17" s="86" t="s">
        <v>341</v>
      </c>
      <c r="F17" s="59" t="s">
        <v>364</v>
      </c>
      <c r="G17" s="67" t="s">
        <v>365</v>
      </c>
      <c r="H17" s="12" t="s">
        <v>13</v>
      </c>
      <c r="I17" s="12" t="s">
        <v>13</v>
      </c>
      <c r="J17" s="12"/>
    </row>
    <row r="18" spans="1:10" ht="121.8" x14ac:dyDescent="0.4">
      <c r="A18" s="12" t="s">
        <v>326</v>
      </c>
      <c r="B18" s="101"/>
      <c r="C18" s="101"/>
      <c r="D18" s="101"/>
      <c r="E18" s="86" t="s">
        <v>342</v>
      </c>
      <c r="F18" s="59" t="s">
        <v>366</v>
      </c>
      <c r="G18" s="67" t="s">
        <v>367</v>
      </c>
      <c r="H18" s="12" t="s">
        <v>13</v>
      </c>
      <c r="I18" s="12" t="s">
        <v>13</v>
      </c>
      <c r="J18" s="12"/>
    </row>
    <row r="19" spans="1:10" ht="121.8" x14ac:dyDescent="0.4">
      <c r="A19" s="12" t="s">
        <v>327</v>
      </c>
      <c r="B19" s="101"/>
      <c r="C19" s="101"/>
      <c r="D19" s="101"/>
      <c r="E19" s="86" t="s">
        <v>343</v>
      </c>
      <c r="F19" s="59" t="s">
        <v>368</v>
      </c>
      <c r="G19" s="67" t="s">
        <v>369</v>
      </c>
      <c r="H19" s="12" t="s">
        <v>13</v>
      </c>
      <c r="I19" s="12" t="s">
        <v>13</v>
      </c>
      <c r="J19" s="12"/>
    </row>
    <row r="20" spans="1:10" ht="121.8" x14ac:dyDescent="0.4">
      <c r="A20" s="12" t="s">
        <v>328</v>
      </c>
      <c r="B20" s="101"/>
      <c r="C20" s="101"/>
      <c r="D20" s="101"/>
      <c r="E20" s="86" t="s">
        <v>344</v>
      </c>
      <c r="F20" s="59" t="s">
        <v>375</v>
      </c>
      <c r="G20" s="67" t="s">
        <v>374</v>
      </c>
      <c r="H20" s="12" t="s">
        <v>13</v>
      </c>
      <c r="I20" s="12" t="s">
        <v>13</v>
      </c>
      <c r="J20" s="12"/>
    </row>
    <row r="21" spans="1:10" ht="121.8" x14ac:dyDescent="0.4">
      <c r="A21" s="12" t="s">
        <v>329</v>
      </c>
      <c r="B21" s="101"/>
      <c r="C21" s="101"/>
      <c r="D21" s="101"/>
      <c r="E21" s="86" t="s">
        <v>345</v>
      </c>
      <c r="F21" s="59" t="s">
        <v>376</v>
      </c>
      <c r="G21" s="67" t="s">
        <v>379</v>
      </c>
      <c r="H21" s="12" t="s">
        <v>13</v>
      </c>
      <c r="I21" s="12" t="s">
        <v>13</v>
      </c>
      <c r="J21" s="12"/>
    </row>
    <row r="22" spans="1:10" ht="139.19999999999999" x14ac:dyDescent="0.4">
      <c r="A22" s="12" t="s">
        <v>330</v>
      </c>
      <c r="B22" s="101"/>
      <c r="C22" s="101"/>
      <c r="D22" s="101"/>
      <c r="E22" s="50" t="s">
        <v>346</v>
      </c>
      <c r="F22" s="59" t="s">
        <v>377</v>
      </c>
      <c r="G22" s="67" t="s">
        <v>380</v>
      </c>
      <c r="H22" s="12" t="s">
        <v>13</v>
      </c>
      <c r="I22" s="12" t="s">
        <v>13</v>
      </c>
      <c r="J22" s="12"/>
    </row>
    <row r="23" spans="1:10" ht="121.8" x14ac:dyDescent="0.4">
      <c r="A23" s="12" t="s">
        <v>331</v>
      </c>
      <c r="B23" s="102"/>
      <c r="C23" s="102"/>
      <c r="D23" s="102"/>
      <c r="E23" s="85" t="s">
        <v>347</v>
      </c>
      <c r="F23" s="59" t="s">
        <v>378</v>
      </c>
      <c r="G23" s="67" t="s">
        <v>381</v>
      </c>
      <c r="H23" s="12" t="s">
        <v>13</v>
      </c>
      <c r="I23" s="12" t="s">
        <v>13</v>
      </c>
      <c r="J23" s="12"/>
    </row>
  </sheetData>
  <mergeCells count="13">
    <mergeCell ref="D16:D23"/>
    <mergeCell ref="C8:C23"/>
    <mergeCell ref="B8:B23"/>
    <mergeCell ref="A6:A7"/>
    <mergeCell ref="B6:B7"/>
    <mergeCell ref="D6:D7"/>
    <mergeCell ref="H6:I6"/>
    <mergeCell ref="J6:J7"/>
    <mergeCell ref="G6:G7"/>
    <mergeCell ref="C6:C7"/>
    <mergeCell ref="D8:D15"/>
    <mergeCell ref="E6:E7"/>
    <mergeCell ref="F6:F7"/>
  </mergeCells>
  <phoneticPr fontId="3" type="noConversion"/>
  <conditionalFormatting sqref="H1:I5 H6 H8:I1048576">
    <cfRule type="containsText" dxfId="13" priority="1" operator="containsText" text="△">
      <formula>NOT(ISERROR(SEARCH("△",H1)))</formula>
    </cfRule>
    <cfRule type="containsText" dxfId="12" priority="2" operator="containsText" text="X">
      <formula>NOT(ISERROR(SEARCH("X",H1)))</formula>
    </cfRule>
    <cfRule type="containsText" dxfId="11" priority="3" operator="containsText" text="O">
      <formula>NOT(ISERROR(SEARCH("O",H1)))</formula>
    </cfRule>
  </conditionalFormatting>
  <dataValidations count="1">
    <dataValidation type="list" allowBlank="1" showInputMessage="1" showErrorMessage="1" sqref="H8:I23" xr:uid="{25959173-CDB7-4138-89F8-E11186063AC4}">
      <formula1>$K$2:$K$4</formula1>
    </dataValidation>
  </dataValidations>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C0CE3-FB56-4F14-9A2A-23876CD98700}">
  <dimension ref="A1:O14"/>
  <sheetViews>
    <sheetView showGridLines="0" zoomScale="85" zoomScaleNormal="85" workbookViewId="0">
      <pane ySplit="8" topLeftCell="A9" activePane="bottomLeft" state="frozen"/>
      <selection pane="bottomLeft" activeCell="F21" sqref="F21"/>
    </sheetView>
  </sheetViews>
  <sheetFormatPr defaultRowHeight="17.399999999999999" x14ac:dyDescent="0.4"/>
  <cols>
    <col min="1" max="1" width="16.8984375" style="11" customWidth="1"/>
    <col min="2" max="2" width="28.59765625" style="11" customWidth="1"/>
    <col min="3" max="3" width="15.09765625" style="11" customWidth="1"/>
    <col min="4" max="6" width="13.3984375" customWidth="1"/>
    <col min="7" max="7" width="15.09765625" style="11" customWidth="1"/>
    <col min="8" max="10" width="13.3984375" customWidth="1"/>
    <col min="11" max="11" width="15.09765625" style="11" customWidth="1"/>
    <col min="12" max="14" width="13.3984375" customWidth="1"/>
    <col min="15" max="15" width="15.59765625" customWidth="1"/>
  </cols>
  <sheetData>
    <row r="1" spans="1:15" x14ac:dyDescent="0.4">
      <c r="A1" s="23"/>
      <c r="B1" s="23"/>
      <c r="C1" s="23"/>
      <c r="G1" s="23"/>
      <c r="K1" s="23"/>
    </row>
    <row r="2" spans="1:15" x14ac:dyDescent="0.4">
      <c r="A2" s="23"/>
      <c r="B2" s="23"/>
      <c r="C2" s="23"/>
      <c r="G2" s="23"/>
      <c r="K2" s="23"/>
    </row>
    <row r="3" spans="1:15" x14ac:dyDescent="0.4">
      <c r="A3" s="23"/>
      <c r="B3" s="23"/>
      <c r="C3" s="23"/>
      <c r="G3" s="23"/>
      <c r="K3" s="23"/>
    </row>
    <row r="4" spans="1:15" x14ac:dyDescent="0.4">
      <c r="A4" s="23"/>
      <c r="B4" s="23"/>
      <c r="C4" s="23"/>
      <c r="G4" s="23"/>
      <c r="K4" s="23"/>
    </row>
    <row r="5" spans="1:15" x14ac:dyDescent="0.4">
      <c r="A5" s="23"/>
      <c r="B5" s="23"/>
      <c r="C5" s="23"/>
      <c r="G5" s="23"/>
      <c r="K5" s="23"/>
    </row>
    <row r="6" spans="1:15" x14ac:dyDescent="0.4">
      <c r="A6" s="96" t="s">
        <v>92</v>
      </c>
      <c r="B6" s="96" t="s">
        <v>93</v>
      </c>
      <c r="C6" s="96" t="s">
        <v>99</v>
      </c>
      <c r="D6" s="96"/>
      <c r="E6" s="96"/>
      <c r="F6" s="96"/>
      <c r="G6" s="96"/>
      <c r="H6" s="96"/>
      <c r="I6" s="96"/>
      <c r="J6" s="96"/>
      <c r="K6" s="96"/>
      <c r="L6" s="96"/>
      <c r="M6" s="96"/>
      <c r="N6" s="96"/>
      <c r="O6" s="96" t="s">
        <v>102</v>
      </c>
    </row>
    <row r="7" spans="1:15" x14ac:dyDescent="0.4">
      <c r="A7" s="96"/>
      <c r="B7" s="96"/>
      <c r="C7" s="96" t="s">
        <v>95</v>
      </c>
      <c r="D7" s="96"/>
      <c r="E7" s="96"/>
      <c r="F7" s="96"/>
      <c r="G7" s="96" t="s">
        <v>100</v>
      </c>
      <c r="H7" s="96"/>
      <c r="I7" s="96"/>
      <c r="J7" s="96"/>
      <c r="K7" s="96" t="s">
        <v>101</v>
      </c>
      <c r="L7" s="96"/>
      <c r="M7" s="96"/>
      <c r="N7" s="96"/>
      <c r="O7" s="96"/>
    </row>
    <row r="8" spans="1:15" x14ac:dyDescent="0.4">
      <c r="A8" s="96"/>
      <c r="B8" s="96"/>
      <c r="C8" s="25" t="s">
        <v>96</v>
      </c>
      <c r="D8" s="25" t="s">
        <v>97</v>
      </c>
      <c r="E8" s="25" t="s">
        <v>98</v>
      </c>
      <c r="F8" s="25" t="s">
        <v>147</v>
      </c>
      <c r="G8" s="25" t="s">
        <v>96</v>
      </c>
      <c r="H8" s="25" t="s">
        <v>97</v>
      </c>
      <c r="I8" s="25" t="s">
        <v>98</v>
      </c>
      <c r="J8" s="25" t="s">
        <v>147</v>
      </c>
      <c r="K8" s="25" t="s">
        <v>96</v>
      </c>
      <c r="L8" s="25" t="s">
        <v>97</v>
      </c>
      <c r="M8" s="25" t="s">
        <v>98</v>
      </c>
      <c r="N8" s="25" t="s">
        <v>147</v>
      </c>
      <c r="O8" s="96"/>
    </row>
    <row r="9" spans="1:15" ht="40.049999999999997" customHeight="1" x14ac:dyDescent="0.4">
      <c r="A9" s="12" t="s">
        <v>103</v>
      </c>
      <c r="B9" s="55" t="s">
        <v>108</v>
      </c>
      <c r="C9" s="12" t="s">
        <v>113</v>
      </c>
      <c r="D9" s="12" t="s">
        <v>116</v>
      </c>
      <c r="E9" s="58">
        <v>0.15</v>
      </c>
      <c r="F9" s="58">
        <v>0.95</v>
      </c>
      <c r="G9" s="12" t="s">
        <v>114</v>
      </c>
      <c r="H9" s="12" t="s">
        <v>118</v>
      </c>
      <c r="I9" s="58">
        <v>0.3</v>
      </c>
      <c r="J9" s="58">
        <v>0.95</v>
      </c>
      <c r="K9" s="12" t="s">
        <v>115</v>
      </c>
      <c r="L9" s="12" t="s">
        <v>120</v>
      </c>
      <c r="M9" s="58">
        <v>0.42</v>
      </c>
      <c r="N9" s="58">
        <v>0.95</v>
      </c>
      <c r="O9" s="100" t="s">
        <v>148</v>
      </c>
    </row>
    <row r="10" spans="1:15" ht="40.049999999999997" customHeight="1" x14ac:dyDescent="0.4">
      <c r="A10" s="12" t="s">
        <v>104</v>
      </c>
      <c r="B10" s="55" t="s">
        <v>108</v>
      </c>
      <c r="C10" s="12" t="s">
        <v>121</v>
      </c>
      <c r="D10" s="12" t="s">
        <v>117</v>
      </c>
      <c r="E10" s="58">
        <v>0.15</v>
      </c>
      <c r="F10" s="58">
        <v>0.8</v>
      </c>
      <c r="G10" s="12" t="s">
        <v>129</v>
      </c>
      <c r="H10" s="12" t="s">
        <v>126</v>
      </c>
      <c r="I10" s="58">
        <v>0.31</v>
      </c>
      <c r="J10" s="58">
        <v>0.8</v>
      </c>
      <c r="K10" s="12" t="s">
        <v>135</v>
      </c>
      <c r="L10" s="12" t="s">
        <v>128</v>
      </c>
      <c r="M10" s="58">
        <v>0.44</v>
      </c>
      <c r="N10" s="58">
        <v>0.8</v>
      </c>
      <c r="O10" s="101"/>
    </row>
    <row r="11" spans="1:15" ht="40.049999999999997" customHeight="1" x14ac:dyDescent="0.4">
      <c r="A11" s="12" t="s">
        <v>105</v>
      </c>
      <c r="B11" s="12" t="s">
        <v>109</v>
      </c>
      <c r="C11" s="12" t="s">
        <v>122</v>
      </c>
      <c r="D11" s="12" t="s">
        <v>126</v>
      </c>
      <c r="E11" s="58">
        <v>0.15</v>
      </c>
      <c r="F11" s="58">
        <v>0.65</v>
      </c>
      <c r="G11" s="12" t="s">
        <v>130</v>
      </c>
      <c r="H11" s="12" t="s">
        <v>127</v>
      </c>
      <c r="I11" s="58">
        <v>0.32</v>
      </c>
      <c r="J11" s="58">
        <v>0.65</v>
      </c>
      <c r="K11" s="12" t="s">
        <v>136</v>
      </c>
      <c r="L11" s="12" t="s">
        <v>134</v>
      </c>
      <c r="M11" s="58">
        <v>0.46</v>
      </c>
      <c r="N11" s="58">
        <v>0.65</v>
      </c>
      <c r="O11" s="101"/>
    </row>
    <row r="12" spans="1:15" ht="40.049999999999997" customHeight="1" x14ac:dyDescent="0.4">
      <c r="A12" s="12" t="s">
        <v>106</v>
      </c>
      <c r="B12" s="12" t="s">
        <v>110</v>
      </c>
      <c r="C12" s="12" t="s">
        <v>123</v>
      </c>
      <c r="D12" s="12" t="s">
        <v>127</v>
      </c>
      <c r="E12" s="58">
        <v>0.15</v>
      </c>
      <c r="F12" s="58">
        <v>0.5</v>
      </c>
      <c r="G12" s="12" t="s">
        <v>131</v>
      </c>
      <c r="H12" s="12" t="s">
        <v>119</v>
      </c>
      <c r="I12" s="58">
        <v>0.33</v>
      </c>
      <c r="J12" s="58">
        <v>0.5</v>
      </c>
      <c r="K12" s="12" t="s">
        <v>137</v>
      </c>
      <c r="L12" s="12" t="s">
        <v>140</v>
      </c>
      <c r="M12" s="58">
        <v>0.48</v>
      </c>
      <c r="N12" s="58">
        <v>0.5</v>
      </c>
      <c r="O12" s="101"/>
    </row>
    <row r="13" spans="1:15" ht="40.049999999999997" customHeight="1" x14ac:dyDescent="0.4">
      <c r="A13" s="12" t="s">
        <v>107</v>
      </c>
      <c r="B13" s="12" t="s">
        <v>110</v>
      </c>
      <c r="C13" s="12" t="s">
        <v>124</v>
      </c>
      <c r="D13" s="12" t="s">
        <v>119</v>
      </c>
      <c r="E13" s="58">
        <v>0.15</v>
      </c>
      <c r="F13" s="58">
        <v>0.35</v>
      </c>
      <c r="G13" s="12" t="s">
        <v>132</v>
      </c>
      <c r="H13" s="12" t="s">
        <v>128</v>
      </c>
      <c r="I13" s="58">
        <v>0.34</v>
      </c>
      <c r="J13" s="58">
        <v>0.35</v>
      </c>
      <c r="K13" s="12" t="s">
        <v>138</v>
      </c>
      <c r="L13" s="12" t="s">
        <v>141</v>
      </c>
      <c r="M13" s="58">
        <v>0.5</v>
      </c>
      <c r="N13" s="58">
        <v>0.35</v>
      </c>
      <c r="O13" s="101"/>
    </row>
    <row r="14" spans="1:15" ht="40.049999999999997" customHeight="1" x14ac:dyDescent="0.4">
      <c r="A14" s="12" t="s">
        <v>112</v>
      </c>
      <c r="B14" s="12" t="s">
        <v>111</v>
      </c>
      <c r="C14" s="12" t="s">
        <v>125</v>
      </c>
      <c r="D14" s="12" t="s">
        <v>128</v>
      </c>
      <c r="E14" s="58">
        <v>0.15</v>
      </c>
      <c r="F14" s="58">
        <v>0.2</v>
      </c>
      <c r="G14" s="12" t="s">
        <v>133</v>
      </c>
      <c r="H14" s="12" t="s">
        <v>134</v>
      </c>
      <c r="I14" s="58">
        <v>0.35</v>
      </c>
      <c r="J14" s="58">
        <v>0.2</v>
      </c>
      <c r="K14" s="12" t="s">
        <v>139</v>
      </c>
      <c r="L14" s="12" t="s">
        <v>142</v>
      </c>
      <c r="M14" s="58">
        <v>0.52</v>
      </c>
      <c r="N14" s="58">
        <v>0.2</v>
      </c>
      <c r="O14" s="102"/>
    </row>
  </sheetData>
  <mergeCells count="8">
    <mergeCell ref="O9:O14"/>
    <mergeCell ref="O6:O8"/>
    <mergeCell ref="K7:N7"/>
    <mergeCell ref="G7:J7"/>
    <mergeCell ref="A6:A8"/>
    <mergeCell ref="B6:B8"/>
    <mergeCell ref="C7:F7"/>
    <mergeCell ref="C6:N6"/>
  </mergeCells>
  <phoneticPr fontId="3" type="noConversion"/>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E07EB-F00F-4AAC-A951-EB985755CF04}">
  <dimension ref="A1:H54"/>
  <sheetViews>
    <sheetView showGridLines="0" workbookViewId="0">
      <pane ySplit="6" topLeftCell="A13" activePane="bottomLeft" state="frozen"/>
      <selection pane="bottomLeft" activeCell="K27" sqref="K27"/>
    </sheetView>
  </sheetViews>
  <sheetFormatPr defaultRowHeight="17.399999999999999" x14ac:dyDescent="0.4"/>
  <cols>
    <col min="1" max="1" width="4" style="11" customWidth="1"/>
    <col min="2" max="2" width="12.19921875" style="11" customWidth="1"/>
    <col min="3" max="3" width="72.59765625" style="11" customWidth="1"/>
    <col min="4" max="4" width="10" style="11" customWidth="1"/>
    <col min="5" max="5" width="16.5" style="11" customWidth="1"/>
  </cols>
  <sheetData>
    <row r="1" spans="1:8" x14ac:dyDescent="0.4">
      <c r="A1" s="27"/>
      <c r="B1" s="27"/>
      <c r="C1" s="28"/>
      <c r="F1" s="29" t="s">
        <v>18</v>
      </c>
      <c r="G1" s="25" t="s">
        <v>19</v>
      </c>
      <c r="H1" s="25" t="s">
        <v>20</v>
      </c>
    </row>
    <row r="2" spans="1:8" x14ac:dyDescent="0.4">
      <c r="A2" s="56"/>
      <c r="B2" s="56"/>
      <c r="C2" s="79"/>
      <c r="F2" s="80" t="s">
        <v>14</v>
      </c>
      <c r="G2" s="12">
        <f>COUNTIF(D:D,"*O*")</f>
        <v>0</v>
      </c>
      <c r="H2" s="58">
        <f>G2/(G2+G3+G4)</f>
        <v>0</v>
      </c>
    </row>
    <row r="3" spans="1:8" x14ac:dyDescent="0.4">
      <c r="A3" s="56"/>
      <c r="B3" s="56"/>
      <c r="C3" s="79"/>
      <c r="F3" s="81" t="s">
        <v>16</v>
      </c>
      <c r="G3" s="12">
        <f>COUNTIF(D:D,"*X*")</f>
        <v>0</v>
      </c>
      <c r="H3" s="58">
        <f>G3/(G2+G3+G4)</f>
        <v>0</v>
      </c>
    </row>
    <row r="4" spans="1:8" x14ac:dyDescent="0.4">
      <c r="A4" s="56"/>
      <c r="B4" s="56"/>
      <c r="C4" s="79"/>
      <c r="F4" s="82" t="s">
        <v>382</v>
      </c>
      <c r="G4" s="12">
        <f>COUNTIF(D:D,"*△*")</f>
        <v>24</v>
      </c>
      <c r="H4" s="58">
        <f>G4/(G2+G3+G4)</f>
        <v>1</v>
      </c>
    </row>
    <row r="5" spans="1:8" x14ac:dyDescent="0.4">
      <c r="A5" s="103" t="s">
        <v>383</v>
      </c>
      <c r="B5" s="103" t="s">
        <v>384</v>
      </c>
      <c r="C5" s="96" t="s">
        <v>385</v>
      </c>
      <c r="D5" s="25" t="s">
        <v>8</v>
      </c>
      <c r="E5" s="96" t="s">
        <v>9</v>
      </c>
    </row>
    <row r="6" spans="1:8" x14ac:dyDescent="0.4">
      <c r="A6" s="103"/>
      <c r="B6" s="103"/>
      <c r="C6" s="96"/>
      <c r="D6" s="66" t="s">
        <v>10</v>
      </c>
      <c r="E6" s="96"/>
    </row>
    <row r="7" spans="1:8" x14ac:dyDescent="0.4">
      <c r="A7" s="12">
        <v>1</v>
      </c>
      <c r="B7" s="12" t="s">
        <v>387</v>
      </c>
      <c r="C7" s="26" t="s">
        <v>386</v>
      </c>
      <c r="D7" s="12" t="s">
        <v>17</v>
      </c>
      <c r="E7" s="12"/>
      <c r="F7" s="16"/>
    </row>
    <row r="8" spans="1:8" x14ac:dyDescent="0.4">
      <c r="A8" s="12">
        <v>2</v>
      </c>
      <c r="B8" s="104" t="s">
        <v>388</v>
      </c>
      <c r="C8" s="26" t="s">
        <v>389</v>
      </c>
      <c r="D8" s="12" t="s">
        <v>17</v>
      </c>
      <c r="E8" s="12"/>
      <c r="F8" s="16"/>
    </row>
    <row r="9" spans="1:8" x14ac:dyDescent="0.4">
      <c r="A9" s="12">
        <v>3</v>
      </c>
      <c r="B9" s="104"/>
      <c r="C9" s="26" t="s">
        <v>390</v>
      </c>
      <c r="D9" s="12" t="s">
        <v>17</v>
      </c>
      <c r="E9" s="12"/>
      <c r="F9" s="16"/>
    </row>
    <row r="10" spans="1:8" x14ac:dyDescent="0.4">
      <c r="A10" s="12">
        <v>4</v>
      </c>
      <c r="B10" s="104"/>
      <c r="C10" s="26" t="s">
        <v>391</v>
      </c>
      <c r="D10" s="12" t="s">
        <v>17</v>
      </c>
      <c r="E10" s="12"/>
      <c r="F10" s="16"/>
    </row>
    <row r="11" spans="1:8" x14ac:dyDescent="0.4">
      <c r="A11" s="12">
        <v>5</v>
      </c>
      <c r="B11" s="104"/>
      <c r="C11" s="26" t="s">
        <v>392</v>
      </c>
      <c r="D11" s="12" t="s">
        <v>17</v>
      </c>
      <c r="E11" s="12"/>
      <c r="F11" s="16"/>
    </row>
    <row r="12" spans="1:8" x14ac:dyDescent="0.4">
      <c r="A12" s="12">
        <v>6</v>
      </c>
      <c r="B12" s="104"/>
      <c r="C12" s="26" t="s">
        <v>393</v>
      </c>
      <c r="D12" s="12" t="s">
        <v>17</v>
      </c>
      <c r="E12" s="12"/>
      <c r="F12" s="16"/>
    </row>
    <row r="13" spans="1:8" x14ac:dyDescent="0.4">
      <c r="A13" s="12">
        <v>7</v>
      </c>
      <c r="B13" s="104"/>
      <c r="C13" s="26" t="s">
        <v>394</v>
      </c>
      <c r="D13" s="12" t="s">
        <v>17</v>
      </c>
      <c r="E13" s="12"/>
    </row>
    <row r="14" spans="1:8" x14ac:dyDescent="0.4">
      <c r="A14" s="12">
        <v>8</v>
      </c>
      <c r="B14" s="104"/>
      <c r="C14" s="26" t="s">
        <v>395</v>
      </c>
      <c r="D14" s="12" t="s">
        <v>17</v>
      </c>
      <c r="E14" s="12"/>
    </row>
    <row r="15" spans="1:8" x14ac:dyDescent="0.4">
      <c r="A15" s="12">
        <v>9</v>
      </c>
      <c r="B15" s="104"/>
      <c r="C15" s="26" t="s">
        <v>396</v>
      </c>
      <c r="D15" s="12" t="s">
        <v>17</v>
      </c>
      <c r="E15" s="12"/>
    </row>
    <row r="16" spans="1:8" x14ac:dyDescent="0.4">
      <c r="A16" s="12">
        <v>10</v>
      </c>
      <c r="B16" s="104"/>
      <c r="C16" s="26" t="s">
        <v>397</v>
      </c>
      <c r="D16" s="12" t="s">
        <v>17</v>
      </c>
      <c r="E16" s="12"/>
    </row>
    <row r="17" spans="1:8" x14ac:dyDescent="0.4">
      <c r="A17" s="12">
        <v>11</v>
      </c>
      <c r="B17" s="104"/>
      <c r="C17" s="26" t="s">
        <v>398</v>
      </c>
      <c r="D17" s="12" t="s">
        <v>17</v>
      </c>
      <c r="E17" s="12"/>
    </row>
    <row r="18" spans="1:8" x14ac:dyDescent="0.4">
      <c r="A18" s="12">
        <v>12</v>
      </c>
      <c r="B18" s="104"/>
      <c r="C18" s="26" t="s">
        <v>399</v>
      </c>
      <c r="D18" s="12" t="s">
        <v>17</v>
      </c>
      <c r="E18" s="12"/>
    </row>
    <row r="19" spans="1:8" x14ac:dyDescent="0.4">
      <c r="A19" s="12">
        <v>13</v>
      </c>
      <c r="B19" s="104"/>
      <c r="C19" s="26" t="s">
        <v>400</v>
      </c>
      <c r="D19" s="12" t="s">
        <v>17</v>
      </c>
      <c r="E19" s="12"/>
    </row>
    <row r="20" spans="1:8" x14ac:dyDescent="0.4">
      <c r="A20" s="12">
        <v>14</v>
      </c>
      <c r="B20" s="104"/>
      <c r="C20" s="26" t="s">
        <v>401</v>
      </c>
      <c r="D20" s="12" t="s">
        <v>17</v>
      </c>
      <c r="E20" s="12"/>
    </row>
    <row r="21" spans="1:8" x14ac:dyDescent="0.4">
      <c r="A21" s="12">
        <v>15</v>
      </c>
      <c r="B21" s="104"/>
      <c r="C21" s="26" t="s">
        <v>402</v>
      </c>
      <c r="D21" s="12" t="s">
        <v>17</v>
      </c>
      <c r="E21" s="50"/>
    </row>
    <row r="22" spans="1:8" x14ac:dyDescent="0.4">
      <c r="A22" s="12">
        <v>16</v>
      </c>
      <c r="B22" s="104"/>
      <c r="C22" s="26" t="s">
        <v>403</v>
      </c>
      <c r="D22" s="12" t="s">
        <v>17</v>
      </c>
      <c r="E22" s="50"/>
    </row>
    <row r="23" spans="1:8" x14ac:dyDescent="0.4">
      <c r="A23" s="12">
        <v>17</v>
      </c>
      <c r="B23" s="104"/>
      <c r="C23" s="26" t="s">
        <v>404</v>
      </c>
      <c r="D23" s="12" t="s">
        <v>17</v>
      </c>
      <c r="E23" s="50"/>
    </row>
    <row r="24" spans="1:8" x14ac:dyDescent="0.4">
      <c r="A24" s="12">
        <v>18</v>
      </c>
      <c r="B24" s="104"/>
      <c r="C24" s="26" t="s">
        <v>405</v>
      </c>
      <c r="D24" s="12" t="s">
        <v>17</v>
      </c>
      <c r="E24" s="50"/>
    </row>
    <row r="25" spans="1:8" x14ac:dyDescent="0.4">
      <c r="A25" s="12">
        <v>19</v>
      </c>
      <c r="B25" s="104"/>
      <c r="C25" s="26" t="s">
        <v>406</v>
      </c>
      <c r="D25" s="12" t="s">
        <v>17</v>
      </c>
      <c r="E25" s="12"/>
    </row>
    <row r="26" spans="1:8" x14ac:dyDescent="0.4">
      <c r="A26" s="12">
        <v>20</v>
      </c>
      <c r="B26" s="104"/>
      <c r="C26" s="26" t="s">
        <v>407</v>
      </c>
      <c r="D26" s="12" t="s">
        <v>17</v>
      </c>
      <c r="E26" s="12"/>
    </row>
    <row r="27" spans="1:8" x14ac:dyDescent="0.4">
      <c r="A27" s="12">
        <v>21</v>
      </c>
      <c r="B27" s="104"/>
      <c r="C27" s="26" t="s">
        <v>408</v>
      </c>
      <c r="D27" s="12" t="s">
        <v>17</v>
      </c>
      <c r="E27" s="12"/>
    </row>
    <row r="28" spans="1:8" x14ac:dyDescent="0.4">
      <c r="A28" s="12">
        <v>22</v>
      </c>
      <c r="B28" s="100" t="s">
        <v>409</v>
      </c>
      <c r="C28" s="26" t="s">
        <v>410</v>
      </c>
      <c r="D28" s="12" t="s">
        <v>17</v>
      </c>
      <c r="E28" s="12"/>
    </row>
    <row r="29" spans="1:8" x14ac:dyDescent="0.4">
      <c r="A29" s="12">
        <v>23</v>
      </c>
      <c r="B29" s="101"/>
      <c r="C29" s="26" t="s">
        <v>411</v>
      </c>
      <c r="D29" s="12" t="s">
        <v>17</v>
      </c>
      <c r="E29" s="12"/>
    </row>
    <row r="30" spans="1:8" s="11" customFormat="1" x14ac:dyDescent="0.4">
      <c r="A30" s="12">
        <v>24</v>
      </c>
      <c r="B30" s="102"/>
      <c r="C30" s="26" t="s">
        <v>412</v>
      </c>
      <c r="D30" s="12" t="s">
        <v>17</v>
      </c>
      <c r="E30" s="12"/>
      <c r="F30"/>
      <c r="G30"/>
      <c r="H30"/>
    </row>
    <row r="31" spans="1:8" s="11" customFormat="1" x14ac:dyDescent="0.4">
      <c r="C31"/>
      <c r="F31"/>
      <c r="G31"/>
      <c r="H31"/>
    </row>
    <row r="32" spans="1:8" s="11" customFormat="1" x14ac:dyDescent="0.4">
      <c r="C32"/>
      <c r="F32"/>
      <c r="G32"/>
      <c r="H32"/>
    </row>
    <row r="33" spans="3:8" s="11" customFormat="1" x14ac:dyDescent="0.4">
      <c r="C33"/>
      <c r="F33"/>
      <c r="G33"/>
      <c r="H33"/>
    </row>
    <row r="34" spans="3:8" s="11" customFormat="1" x14ac:dyDescent="0.4">
      <c r="C34"/>
      <c r="F34"/>
      <c r="G34"/>
      <c r="H34"/>
    </row>
    <row r="35" spans="3:8" s="11" customFormat="1" x14ac:dyDescent="0.4">
      <c r="C35"/>
      <c r="F35"/>
      <c r="G35"/>
      <c r="H35"/>
    </row>
    <row r="36" spans="3:8" s="11" customFormat="1" x14ac:dyDescent="0.4">
      <c r="C36"/>
      <c r="F36"/>
      <c r="G36"/>
      <c r="H36"/>
    </row>
    <row r="37" spans="3:8" s="11" customFormat="1" x14ac:dyDescent="0.4">
      <c r="C37"/>
      <c r="F37"/>
      <c r="G37"/>
      <c r="H37"/>
    </row>
    <row r="38" spans="3:8" s="11" customFormat="1" x14ac:dyDescent="0.4">
      <c r="C38"/>
      <c r="F38"/>
      <c r="G38"/>
      <c r="H38"/>
    </row>
    <row r="39" spans="3:8" s="11" customFormat="1" x14ac:dyDescent="0.4">
      <c r="C39"/>
      <c r="F39"/>
      <c r="G39"/>
      <c r="H39"/>
    </row>
    <row r="40" spans="3:8" s="11" customFormat="1" x14ac:dyDescent="0.4">
      <c r="C40"/>
      <c r="F40"/>
      <c r="G40"/>
      <c r="H40"/>
    </row>
    <row r="41" spans="3:8" s="11" customFormat="1" x14ac:dyDescent="0.4">
      <c r="C41"/>
      <c r="F41"/>
      <c r="G41"/>
      <c r="H41"/>
    </row>
    <row r="42" spans="3:8" s="11" customFormat="1" x14ac:dyDescent="0.4">
      <c r="C42"/>
      <c r="F42"/>
      <c r="G42"/>
      <c r="H42"/>
    </row>
    <row r="43" spans="3:8" s="11" customFormat="1" x14ac:dyDescent="0.4">
      <c r="C43"/>
      <c r="F43"/>
      <c r="G43"/>
      <c r="H43"/>
    </row>
    <row r="44" spans="3:8" s="11" customFormat="1" x14ac:dyDescent="0.4">
      <c r="C44"/>
      <c r="F44"/>
      <c r="G44"/>
      <c r="H44"/>
    </row>
    <row r="45" spans="3:8" s="11" customFormat="1" x14ac:dyDescent="0.4">
      <c r="C45"/>
      <c r="F45"/>
      <c r="G45"/>
      <c r="H45"/>
    </row>
    <row r="46" spans="3:8" s="11" customFormat="1" x14ac:dyDescent="0.4">
      <c r="C46"/>
      <c r="F46"/>
      <c r="G46"/>
      <c r="H46"/>
    </row>
    <row r="47" spans="3:8" s="11" customFormat="1" x14ac:dyDescent="0.4">
      <c r="C47"/>
      <c r="F47"/>
      <c r="G47"/>
      <c r="H47"/>
    </row>
    <row r="48" spans="3:8" s="11" customFormat="1" x14ac:dyDescent="0.4">
      <c r="C48"/>
      <c r="F48"/>
      <c r="G48"/>
      <c r="H48"/>
    </row>
    <row r="49" spans="3:8" s="11" customFormat="1" x14ac:dyDescent="0.4">
      <c r="C49"/>
      <c r="F49"/>
      <c r="G49"/>
      <c r="H49"/>
    </row>
    <row r="50" spans="3:8" s="11" customFormat="1" x14ac:dyDescent="0.4">
      <c r="C50"/>
      <c r="F50"/>
      <c r="G50"/>
      <c r="H50"/>
    </row>
    <row r="51" spans="3:8" s="11" customFormat="1" x14ac:dyDescent="0.4">
      <c r="C51"/>
      <c r="F51"/>
      <c r="G51"/>
      <c r="H51"/>
    </row>
    <row r="52" spans="3:8" s="11" customFormat="1" x14ac:dyDescent="0.4">
      <c r="C52"/>
      <c r="F52"/>
      <c r="G52"/>
      <c r="H52"/>
    </row>
    <row r="53" spans="3:8" s="11" customFormat="1" x14ac:dyDescent="0.4">
      <c r="C53"/>
      <c r="F53"/>
      <c r="G53"/>
      <c r="H53"/>
    </row>
    <row r="54" spans="3:8" s="11" customFormat="1" x14ac:dyDescent="0.4">
      <c r="C54"/>
      <c r="F54"/>
      <c r="G54"/>
      <c r="H54"/>
    </row>
  </sheetData>
  <mergeCells count="6">
    <mergeCell ref="E5:E6"/>
    <mergeCell ref="B8:B27"/>
    <mergeCell ref="B28:B30"/>
    <mergeCell ref="A5:A6"/>
    <mergeCell ref="B5:B6"/>
    <mergeCell ref="C5:C6"/>
  </mergeCells>
  <phoneticPr fontId="3" type="noConversion"/>
  <conditionalFormatting sqref="D1:D5 D7:D1048576">
    <cfRule type="containsText" dxfId="10" priority="1" operator="containsText" text="△">
      <formula>NOT(ISERROR(SEARCH("△",D1)))</formula>
    </cfRule>
    <cfRule type="containsText" dxfId="9" priority="2" operator="containsText" text="X">
      <formula>NOT(ISERROR(SEARCH("X",D1)))</formula>
    </cfRule>
    <cfRule type="containsText" dxfId="8" priority="3" operator="containsText" text="O">
      <formula>NOT(ISERROR(SEARCH("O",D1)))</formula>
    </cfRule>
  </conditionalFormatting>
  <dataValidations count="1">
    <dataValidation type="list" allowBlank="1" showInputMessage="1" showErrorMessage="1" sqref="D7:D30" xr:uid="{9AEAAE4F-D271-4013-88F2-1A012B368922}">
      <formula1>$F$2:$F$4</formula1>
    </dataValidation>
  </dataValidations>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D66F6-F3BF-4EBC-915D-BDA2FE4F30C5}">
  <dimension ref="A1:M20"/>
  <sheetViews>
    <sheetView showGridLines="0" zoomScale="85" zoomScaleNormal="85" workbookViewId="0">
      <pane ySplit="10" topLeftCell="A11" activePane="bottomLeft" state="frozen"/>
      <selection pane="bottomLeft" activeCell="J9" sqref="J9"/>
    </sheetView>
  </sheetViews>
  <sheetFormatPr defaultRowHeight="17.399999999999999" x14ac:dyDescent="0.4"/>
  <cols>
    <col min="1" max="1" width="5.69921875" style="11" customWidth="1"/>
    <col min="2" max="2" width="45.69921875" style="11" customWidth="1"/>
    <col min="3" max="3" width="42.5" style="11" customWidth="1"/>
    <col min="4" max="4" width="44.8984375" style="11" customWidth="1"/>
    <col min="5" max="5" width="11.3984375" customWidth="1"/>
    <col min="6" max="6" width="13.296875" customWidth="1"/>
    <col min="7" max="7" width="12.3984375" customWidth="1"/>
    <col min="8" max="8" width="16.5" style="11" customWidth="1"/>
  </cols>
  <sheetData>
    <row r="1" spans="1:13" x14ac:dyDescent="0.4">
      <c r="A1" s="32"/>
      <c r="B1" s="33"/>
      <c r="C1" s="33"/>
      <c r="D1" s="28"/>
      <c r="E1" s="34" t="s">
        <v>21</v>
      </c>
      <c r="F1" s="35" t="s">
        <v>19</v>
      </c>
      <c r="G1" s="35" t="s">
        <v>20</v>
      </c>
      <c r="H1" s="29" t="s">
        <v>22</v>
      </c>
      <c r="I1" s="25" t="s">
        <v>19</v>
      </c>
      <c r="J1" s="25" t="s">
        <v>20</v>
      </c>
      <c r="K1" s="29" t="s">
        <v>23</v>
      </c>
      <c r="L1" s="25" t="s">
        <v>19</v>
      </c>
      <c r="M1" s="25" t="s">
        <v>20</v>
      </c>
    </row>
    <row r="2" spans="1:13" x14ac:dyDescent="0.4">
      <c r="C2" s="36"/>
      <c r="D2" s="36"/>
      <c r="E2" s="26" t="s">
        <v>24</v>
      </c>
      <c r="F2" s="26">
        <f>COUNTIF(G11:G20,"*New*")</f>
        <v>3</v>
      </c>
      <c r="G2" s="37">
        <f>F2/(F2+F3+F4+F5+F6+F7+F8)</f>
        <v>0.75</v>
      </c>
      <c r="H2" s="38" t="s">
        <v>25</v>
      </c>
      <c r="I2" s="26">
        <f>COUNTIF(E11:E20,"*즉시*")</f>
        <v>3</v>
      </c>
      <c r="J2" s="37">
        <f>I2/(I2+I3+I4+I5)</f>
        <v>0.75</v>
      </c>
      <c r="K2" s="39" t="s">
        <v>25</v>
      </c>
      <c r="L2" s="26">
        <f>COUNTIF(F11:F20,"*즉시*")</f>
        <v>2</v>
      </c>
      <c r="M2" s="37">
        <f>L2/(L2+L3+L4+L5)</f>
        <v>0.5</v>
      </c>
    </row>
    <row r="3" spans="1:13" x14ac:dyDescent="0.4">
      <c r="C3" s="36"/>
      <c r="D3" s="36"/>
      <c r="E3" s="26" t="s">
        <v>26</v>
      </c>
      <c r="F3" s="26">
        <f>COUNTIF(G11:G20,"*Open*")</f>
        <v>1</v>
      </c>
      <c r="G3" s="37">
        <f>F3/(F2+F3+F4+F5+F6+F7+F8)</f>
        <v>0.25</v>
      </c>
      <c r="H3" s="40" t="s">
        <v>27</v>
      </c>
      <c r="I3" s="26">
        <f>COUNTIF(E11:E20,"*상*")</f>
        <v>0</v>
      </c>
      <c r="J3" s="37">
        <f>I3/(I2+I3+I4+I5)</f>
        <v>0</v>
      </c>
      <c r="K3" s="41" t="s">
        <v>27</v>
      </c>
      <c r="L3" s="26">
        <f>COUNTIF(F11:F20,"*상*")</f>
        <v>1</v>
      </c>
      <c r="M3" s="37">
        <f>L3/(L2+L3+L4+L5)</f>
        <v>0.25</v>
      </c>
    </row>
    <row r="4" spans="1:13" x14ac:dyDescent="0.4">
      <c r="C4" s="36"/>
      <c r="D4" s="36"/>
      <c r="E4" s="26" t="s">
        <v>28</v>
      </c>
      <c r="F4" s="26">
        <f>COUNTIF(G11:G20,"*In progress*")</f>
        <v>0</v>
      </c>
      <c r="G4" s="37">
        <f>F4/(F2+F3+F4+F5+F6+F7+F8)</f>
        <v>0</v>
      </c>
      <c r="H4" s="42" t="s">
        <v>29</v>
      </c>
      <c r="I4" s="26">
        <f>COUNTIF(E11:E20,"*중*")</f>
        <v>0</v>
      </c>
      <c r="J4" s="37">
        <f>I4/(I2+I3+I4+I5)</f>
        <v>0</v>
      </c>
      <c r="K4" s="43" t="s">
        <v>29</v>
      </c>
      <c r="L4" s="26">
        <f>COUNTIF(F11:F20,"*중*")</f>
        <v>0</v>
      </c>
      <c r="M4" s="37">
        <f>L4/(L2+L3+L4+L5)</f>
        <v>0</v>
      </c>
    </row>
    <row r="5" spans="1:13" x14ac:dyDescent="0.4">
      <c r="C5" s="36"/>
      <c r="D5" s="36"/>
      <c r="E5" s="26" t="s">
        <v>30</v>
      </c>
      <c r="F5" s="26">
        <f>COUNTIF(G11:G20,"*Fixed*")</f>
        <v>0</v>
      </c>
      <c r="G5" s="37">
        <f>F5/(F2+F3+F4+F5+F6+F7+F8)</f>
        <v>0</v>
      </c>
      <c r="H5" s="44" t="s">
        <v>31</v>
      </c>
      <c r="I5" s="26">
        <f>COUNTIF(E11:E20,"*하*")</f>
        <v>1</v>
      </c>
      <c r="J5" s="37">
        <f>I5/(I2+I3+I4+I5)</f>
        <v>0.25</v>
      </c>
      <c r="K5" s="45" t="s">
        <v>31</v>
      </c>
      <c r="L5" s="26">
        <f>COUNTIF(F11:F20,"*하*")</f>
        <v>1</v>
      </c>
      <c r="M5" s="37">
        <f>L5/(L2+L3+L4+L5)</f>
        <v>0.25</v>
      </c>
    </row>
    <row r="6" spans="1:13" x14ac:dyDescent="0.4">
      <c r="C6" s="36"/>
      <c r="D6" s="36"/>
      <c r="E6" s="26" t="s">
        <v>32</v>
      </c>
      <c r="F6" s="26">
        <f>COUNTIF(G11:G20,"*Verified*")</f>
        <v>0</v>
      </c>
      <c r="G6" s="37">
        <f>F6/(F2+F3+F4+F5+F6+F7+F8)</f>
        <v>0</v>
      </c>
      <c r="H6" s="46"/>
      <c r="I6" s="47"/>
      <c r="J6" s="48"/>
      <c r="K6" s="46"/>
      <c r="M6" s="49"/>
    </row>
    <row r="7" spans="1:13" x14ac:dyDescent="0.4">
      <c r="C7" s="36"/>
      <c r="D7" s="36"/>
      <c r="E7" s="26" t="s">
        <v>33</v>
      </c>
      <c r="F7" s="26">
        <f>COUNTIF(G11:G20,"*Closed*")</f>
        <v>0</v>
      </c>
      <c r="G7" s="37">
        <f>F7/(F2+F3+F4+F5+F6+F7+F8)</f>
        <v>0</v>
      </c>
      <c r="H7" s="46"/>
      <c r="I7" s="47"/>
      <c r="J7" s="48"/>
      <c r="K7" s="46"/>
      <c r="M7" s="49"/>
    </row>
    <row r="8" spans="1:13" x14ac:dyDescent="0.4">
      <c r="C8" s="36"/>
      <c r="D8" s="36"/>
      <c r="E8" s="26" t="s">
        <v>34</v>
      </c>
      <c r="F8" s="26">
        <f>COUNTIF(G11:G20,"*Reopened*")</f>
        <v>0</v>
      </c>
      <c r="G8" s="37">
        <f>F8/(F2+F3+F4+F5+F6+F7+F8)</f>
        <v>0</v>
      </c>
      <c r="H8" s="46"/>
      <c r="I8" s="47"/>
      <c r="J8" s="48"/>
      <c r="K8" s="46"/>
      <c r="M8" s="49"/>
    </row>
    <row r="9" spans="1:13" x14ac:dyDescent="0.4">
      <c r="A9" s="103" t="s">
        <v>2</v>
      </c>
      <c r="B9" s="96" t="s">
        <v>35</v>
      </c>
      <c r="C9" s="96" t="s">
        <v>36</v>
      </c>
      <c r="D9" s="96" t="s">
        <v>37</v>
      </c>
      <c r="E9" s="96" t="s">
        <v>22</v>
      </c>
      <c r="F9" s="96" t="s">
        <v>23</v>
      </c>
      <c r="G9" s="96" t="s">
        <v>21</v>
      </c>
      <c r="H9" s="96" t="s">
        <v>9</v>
      </c>
    </row>
    <row r="10" spans="1:13" x14ac:dyDescent="0.4">
      <c r="A10" s="103"/>
      <c r="B10" s="96"/>
      <c r="C10" s="96"/>
      <c r="D10" s="96"/>
      <c r="E10" s="96"/>
      <c r="F10" s="105"/>
      <c r="G10" s="96"/>
      <c r="H10" s="96"/>
    </row>
    <row r="11" spans="1:13" ht="87" x14ac:dyDescent="0.4">
      <c r="A11" s="13">
        <v>1</v>
      </c>
      <c r="B11" s="14" t="s">
        <v>38</v>
      </c>
      <c r="C11" s="14" t="s">
        <v>39</v>
      </c>
      <c r="D11" s="14" t="s">
        <v>40</v>
      </c>
      <c r="E11" s="50" t="s">
        <v>41</v>
      </c>
      <c r="F11" s="50" t="s">
        <v>41</v>
      </c>
      <c r="G11" s="50" t="s">
        <v>42</v>
      </c>
      <c r="H11" s="30"/>
      <c r="I11" s="16"/>
    </row>
    <row r="12" spans="1:13" ht="191.4" x14ac:dyDescent="0.4">
      <c r="A12" s="13">
        <v>2</v>
      </c>
      <c r="B12" s="14" t="s">
        <v>43</v>
      </c>
      <c r="C12" s="14" t="s">
        <v>44</v>
      </c>
      <c r="D12" s="14" t="s">
        <v>45</v>
      </c>
      <c r="E12" s="50" t="s">
        <v>46</v>
      </c>
      <c r="F12" s="50" t="s">
        <v>46</v>
      </c>
      <c r="G12" s="50" t="s">
        <v>42</v>
      </c>
      <c r="H12" s="30"/>
      <c r="I12" s="16"/>
    </row>
    <row r="13" spans="1:13" ht="121.8" x14ac:dyDescent="0.4">
      <c r="A13" s="13">
        <v>3</v>
      </c>
      <c r="B13" s="14" t="s">
        <v>47</v>
      </c>
      <c r="C13" s="14" t="s">
        <v>48</v>
      </c>
      <c r="D13" s="14" t="s">
        <v>49</v>
      </c>
      <c r="E13" s="50" t="s">
        <v>41</v>
      </c>
      <c r="F13" s="50" t="s">
        <v>50</v>
      </c>
      <c r="G13" s="50" t="s">
        <v>42</v>
      </c>
      <c r="H13" s="31" t="s">
        <v>51</v>
      </c>
      <c r="I13" s="16"/>
    </row>
    <row r="14" spans="1:13" ht="87" x14ac:dyDescent="0.4">
      <c r="A14" s="13">
        <v>4</v>
      </c>
      <c r="B14" s="14" t="s">
        <v>52</v>
      </c>
      <c r="C14" s="14" t="s">
        <v>53</v>
      </c>
      <c r="D14" s="14" t="s">
        <v>54</v>
      </c>
      <c r="E14" s="50" t="s">
        <v>41</v>
      </c>
      <c r="F14" s="50" t="s">
        <v>41</v>
      </c>
      <c r="G14" s="50" t="s">
        <v>26</v>
      </c>
      <c r="H14" s="31" t="s">
        <v>55</v>
      </c>
      <c r="I14" s="51"/>
    </row>
    <row r="15" spans="1:13" x14ac:dyDescent="0.4">
      <c r="A15" s="13">
        <v>5</v>
      </c>
      <c r="B15" s="26"/>
      <c r="C15" s="26"/>
      <c r="D15" s="14"/>
      <c r="E15" s="50"/>
      <c r="F15" s="50"/>
      <c r="G15" s="50"/>
      <c r="H15" s="30"/>
      <c r="I15" s="16"/>
    </row>
    <row r="16" spans="1:13" x14ac:dyDescent="0.4">
      <c r="A16" s="13">
        <v>6</v>
      </c>
      <c r="B16" s="26"/>
      <c r="C16" s="26"/>
      <c r="D16" s="26"/>
      <c r="E16" s="50"/>
      <c r="F16" s="50"/>
      <c r="G16" s="50"/>
      <c r="H16" s="30"/>
      <c r="I16" s="16"/>
    </row>
    <row r="17" spans="1:8" x14ac:dyDescent="0.4">
      <c r="A17" s="13">
        <v>7</v>
      </c>
      <c r="B17" s="26"/>
      <c r="C17" s="26"/>
      <c r="D17" s="26"/>
      <c r="E17" s="50"/>
      <c r="F17" s="50"/>
      <c r="G17" s="50"/>
      <c r="H17" s="30"/>
    </row>
    <row r="18" spans="1:8" x14ac:dyDescent="0.4">
      <c r="A18" s="13">
        <v>8</v>
      </c>
      <c r="B18" s="26"/>
      <c r="C18" s="26"/>
      <c r="D18" s="26"/>
      <c r="E18" s="50"/>
      <c r="F18" s="50"/>
      <c r="G18" s="50"/>
      <c r="H18" s="30"/>
    </row>
    <row r="19" spans="1:8" x14ac:dyDescent="0.4">
      <c r="A19" s="13">
        <v>9</v>
      </c>
      <c r="B19" s="26"/>
      <c r="C19" s="26"/>
      <c r="D19" s="26"/>
      <c r="E19" s="50"/>
      <c r="F19" s="50"/>
      <c r="G19" s="50"/>
      <c r="H19" s="30"/>
    </row>
    <row r="20" spans="1:8" x14ac:dyDescent="0.4">
      <c r="A20" s="13">
        <v>10</v>
      </c>
      <c r="B20" s="26"/>
      <c r="C20" s="26"/>
      <c r="D20" s="26"/>
      <c r="E20" s="12"/>
      <c r="F20" s="50"/>
      <c r="G20" s="50"/>
      <c r="H20" s="31"/>
    </row>
  </sheetData>
  <mergeCells count="8">
    <mergeCell ref="G9:G10"/>
    <mergeCell ref="H9:H10"/>
    <mergeCell ref="A9:A10"/>
    <mergeCell ref="B9:B10"/>
    <mergeCell ref="C9:C10"/>
    <mergeCell ref="D9:D10"/>
    <mergeCell ref="E9:E10"/>
    <mergeCell ref="F9:F10"/>
  </mergeCells>
  <phoneticPr fontId="3" type="noConversion"/>
  <conditionalFormatting sqref="E1:F2 F3:F8 E9:F1048576">
    <cfRule type="containsText" dxfId="7" priority="1" operator="containsText" text="하">
      <formula>NOT(ISERROR(SEARCH("하",E1)))</formula>
    </cfRule>
    <cfRule type="endsWith" dxfId="6" priority="2" operator="endsWith" text="중">
      <formula>RIGHT(E1,LEN("중"))="중"</formula>
    </cfRule>
    <cfRule type="endsWith" dxfId="5" priority="3" operator="endsWith" text="상">
      <formula>RIGHT(E1,LEN("상"))="상"</formula>
    </cfRule>
    <cfRule type="containsText" dxfId="4" priority="4" operator="containsText" text="즉시">
      <formula>NOT(ISERROR(SEARCH("즉시",E1)))</formula>
    </cfRule>
  </conditionalFormatting>
  <conditionalFormatting sqref="H1:I1">
    <cfRule type="containsText" dxfId="3" priority="5" operator="containsText" text="하">
      <formula>NOT(ISERROR(SEARCH("하",H1)))</formula>
    </cfRule>
    <cfRule type="endsWith" dxfId="2" priority="6" operator="endsWith" text="중">
      <formula>RIGHT(H1,LEN("중"))="중"</formula>
    </cfRule>
    <cfRule type="containsText" dxfId="1" priority="7" operator="containsText" text="상">
      <formula>NOT(ISERROR(SEARCH("상",H1)))</formula>
    </cfRule>
    <cfRule type="containsText" dxfId="0" priority="8" operator="containsText" text="즉시">
      <formula>NOT(ISERROR(SEARCH("즉시",H1)))</formula>
    </cfRule>
  </conditionalFormatting>
  <dataValidations count="2">
    <dataValidation type="list" allowBlank="1" showInputMessage="1" showErrorMessage="1" sqref="G11:G20" xr:uid="{F0289FB8-3FED-40E3-BEB9-AE9E0C1A3DD3}">
      <formula1>"New, Open, In Progress, Fixed, Verified, Closed, Reopened"</formula1>
    </dataValidation>
    <dataValidation type="list" allowBlank="1" showInputMessage="1" showErrorMessage="1" sqref="E11:F20" xr:uid="{B478977C-48F8-4A1B-91EB-A6E14CA6ADC1}">
      <formula1>"즉시, 상, 중, 하"</formula1>
    </dataValidation>
  </dataValidation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설명</vt:lpstr>
      <vt:lpstr>테스트 1</vt:lpstr>
      <vt:lpstr>테스트 2</vt:lpstr>
      <vt:lpstr>테스트 3</vt:lpstr>
      <vt:lpstr>테스트 4</vt:lpstr>
      <vt:lpstr>테스트 5</vt:lpstr>
      <vt:lpstr>체크리스트 1</vt:lpstr>
      <vt:lpstr>버그-이슈 추적 리포트</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Yooseong Kim</dc:creator>
  <cp:keywords/>
  <dc:description/>
  <cp:lastModifiedBy>Yooseong Kim</cp:lastModifiedBy>
  <cp:revision/>
  <dcterms:created xsi:type="dcterms:W3CDTF">2024-10-21T17:29:30Z</dcterms:created>
  <dcterms:modified xsi:type="dcterms:W3CDTF">2024-12-22T22:58:43Z</dcterms:modified>
  <cp:category/>
  <cp:contentStatus/>
</cp:coreProperties>
</file>