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rge.oviedo\source\repos\webPrueba1\ArchivosDB_SQL\_AAA_Migracion_FULL\"/>
    </mc:Choice>
  </mc:AlternateContent>
  <xr:revisionPtr revIDLastSave="0" documentId="13_ncr:1_{0D30727D-E1F8-4D9F-8203-F2D1125E46A1}" xr6:coauthVersionLast="47" xr6:coauthVersionMax="47" xr10:uidLastSave="{00000000-0000-0000-0000-000000000000}"/>
  <bookViews>
    <workbookView xWindow="-120" yWindow="-120" windowWidth="38640" windowHeight="15720" xr2:uid="{FEAC9218-5A0D-42E4-97DC-78E785057A1B}"/>
  </bookViews>
  <sheets>
    <sheet name="Menu" sheetId="1" r:id="rId1"/>
    <sheet name="MenuDTl" sheetId="2" r:id="rId2"/>
    <sheet name="MenuXUsuario" sheetId="3" r:id="rId3"/>
    <sheet name="Notificaciones" sheetId="4" r:id="rId4"/>
    <sheet name="Roles" sheetId="5" r:id="rId5"/>
    <sheet name="Dr" sheetId="6" r:id="rId6"/>
    <sheet name="TipoProtesis" sheetId="7" r:id="rId7"/>
    <sheet name="TipoTrabajo" sheetId="8" r:id="rId8"/>
    <sheet name="TGasto" sheetId="9" r:id="rId9"/>
    <sheet name="Proceso" sheetId="10" r:id="rId10"/>
    <sheet name="Material" sheetId="11" r:id="rId11"/>
    <sheet name="Color" sheetId="12" r:id="rId12"/>
    <sheet name="Colorimetro" sheetId="13" r:id="rId13"/>
  </sheets>
  <definedNames>
    <definedName name="_xlnm._FilterDatabase" localSheetId="5" hidden="1">Dr!$A$1:$P$1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3" l="1"/>
  <c r="G4" i="13"/>
  <c r="G2" i="13"/>
  <c r="G3" i="12"/>
  <c r="G4" i="12"/>
  <c r="G5" i="12"/>
  <c r="G6" i="12"/>
  <c r="G7" i="12"/>
  <c r="G8" i="12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34" i="12"/>
  <c r="G35" i="12"/>
  <c r="G36" i="12"/>
  <c r="G37" i="12"/>
  <c r="G38" i="12"/>
  <c r="G39" i="12"/>
  <c r="G40" i="12"/>
  <c r="G2" i="12"/>
  <c r="I3" i="11"/>
  <c r="I4" i="11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" i="11"/>
  <c r="N3" i="10"/>
  <c r="N4" i="10"/>
  <c r="N5" i="10"/>
  <c r="N6" i="10"/>
  <c r="N7" i="10"/>
  <c r="N8" i="10"/>
  <c r="N9" i="10"/>
  <c r="N10" i="10"/>
  <c r="N11" i="10"/>
  <c r="N12" i="10"/>
  <c r="N13" i="10"/>
  <c r="N14" i="10"/>
  <c r="N15" i="10"/>
  <c r="N16" i="10"/>
  <c r="N17" i="10"/>
  <c r="N18" i="10"/>
  <c r="N19" i="10"/>
  <c r="N20" i="10"/>
  <c r="N21" i="10"/>
  <c r="N22" i="10"/>
  <c r="N23" i="10"/>
  <c r="N24" i="10"/>
  <c r="N25" i="10"/>
  <c r="N26" i="10"/>
  <c r="N27" i="10"/>
  <c r="N28" i="10"/>
  <c r="N29" i="10"/>
  <c r="N30" i="10"/>
  <c r="N31" i="10"/>
  <c r="N32" i="10"/>
  <c r="N33" i="10"/>
  <c r="N34" i="10"/>
  <c r="N35" i="10"/>
  <c r="N36" i="10"/>
  <c r="N37" i="10"/>
  <c r="N38" i="10"/>
  <c r="N39" i="10"/>
  <c r="N40" i="10"/>
  <c r="N41" i="10"/>
  <c r="N42" i="10"/>
  <c r="N2" i="10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" i="9"/>
  <c r="K3" i="8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50" i="8"/>
  <c r="K51" i="8"/>
  <c r="K52" i="8"/>
  <c r="K53" i="8"/>
  <c r="K54" i="8"/>
  <c r="K55" i="8"/>
  <c r="K56" i="8"/>
  <c r="K57" i="8"/>
  <c r="K58" i="8"/>
  <c r="K59" i="8"/>
  <c r="K60" i="8"/>
  <c r="K61" i="8"/>
  <c r="K62" i="8"/>
  <c r="K63" i="8"/>
  <c r="K2" i="8"/>
  <c r="N3" i="7"/>
  <c r="N4" i="7"/>
  <c r="N5" i="7"/>
  <c r="N6" i="7"/>
  <c r="N7" i="7"/>
  <c r="N8" i="7"/>
  <c r="N9" i="7"/>
  <c r="N2" i="7"/>
  <c r="Q3" i="6"/>
  <c r="Q4" i="6"/>
  <c r="Q5" i="6"/>
  <c r="Q6" i="6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26" i="6"/>
  <c r="Q27" i="6"/>
  <c r="Q28" i="6"/>
  <c r="Q29" i="6"/>
  <c r="Q30" i="6"/>
  <c r="Q31" i="6"/>
  <c r="Q32" i="6"/>
  <c r="Q33" i="6"/>
  <c r="Q34" i="6"/>
  <c r="Q35" i="6"/>
  <c r="Q36" i="6"/>
  <c r="Q37" i="6"/>
  <c r="Q38" i="6"/>
  <c r="Q39" i="6"/>
  <c r="Q40" i="6"/>
  <c r="Q41" i="6"/>
  <c r="Q42" i="6"/>
  <c r="Q43" i="6"/>
  <c r="Q44" i="6"/>
  <c r="Q45" i="6"/>
  <c r="Q46" i="6"/>
  <c r="Q47" i="6"/>
  <c r="Q48" i="6"/>
  <c r="Q49" i="6"/>
  <c r="Q50" i="6"/>
  <c r="Q51" i="6"/>
  <c r="Q52" i="6"/>
  <c r="Q53" i="6"/>
  <c r="Q54" i="6"/>
  <c r="Q55" i="6"/>
  <c r="Q56" i="6"/>
  <c r="Q57" i="6"/>
  <c r="Q58" i="6"/>
  <c r="Q59" i="6"/>
  <c r="Q60" i="6"/>
  <c r="Q61" i="6"/>
  <c r="Q62" i="6"/>
  <c r="Q63" i="6"/>
  <c r="Q64" i="6"/>
  <c r="Q65" i="6"/>
  <c r="Q66" i="6"/>
  <c r="Q67" i="6"/>
  <c r="Q68" i="6"/>
  <c r="Q69" i="6"/>
  <c r="Q70" i="6"/>
  <c r="Q71" i="6"/>
  <c r="Q72" i="6"/>
  <c r="Q73" i="6"/>
  <c r="Q74" i="6"/>
  <c r="Q75" i="6"/>
  <c r="Q76" i="6"/>
  <c r="Q77" i="6"/>
  <c r="Q78" i="6"/>
  <c r="Q79" i="6"/>
  <c r="Q80" i="6"/>
  <c r="Q81" i="6"/>
  <c r="Q82" i="6"/>
  <c r="Q83" i="6"/>
  <c r="Q84" i="6"/>
  <c r="Q85" i="6"/>
  <c r="Q86" i="6"/>
  <c r="Q87" i="6"/>
  <c r="Q88" i="6"/>
  <c r="Q89" i="6"/>
  <c r="Q90" i="6"/>
  <c r="Q91" i="6"/>
  <c r="Q92" i="6"/>
  <c r="Q93" i="6"/>
  <c r="Q94" i="6"/>
  <c r="Q95" i="6"/>
  <c r="Q96" i="6"/>
  <c r="Q97" i="6"/>
  <c r="Q98" i="6"/>
  <c r="Q99" i="6"/>
  <c r="Q100" i="6"/>
  <c r="Q101" i="6"/>
  <c r="Q102" i="6"/>
  <c r="Q103" i="6"/>
  <c r="Q104" i="6"/>
  <c r="Q105" i="6"/>
  <c r="Q106" i="6"/>
  <c r="Q107" i="6"/>
  <c r="Q108" i="6"/>
  <c r="Q109" i="6"/>
  <c r="Q110" i="6"/>
  <c r="Q111" i="6"/>
  <c r="Q112" i="6"/>
  <c r="Q113" i="6"/>
  <c r="Q114" i="6"/>
  <c r="Q115" i="6"/>
  <c r="Q116" i="6"/>
  <c r="Q117" i="6"/>
  <c r="Q118" i="6"/>
  <c r="Q119" i="6"/>
  <c r="Q120" i="6"/>
  <c r="Q121" i="6"/>
  <c r="Q122" i="6"/>
  <c r="Q123" i="6"/>
  <c r="Q124" i="6"/>
  <c r="Q125" i="6"/>
  <c r="Q126" i="6"/>
  <c r="Q127" i="6"/>
  <c r="Q128" i="6"/>
  <c r="Q129" i="6"/>
  <c r="Q130" i="6"/>
  <c r="Q131" i="6"/>
  <c r="Q132" i="6"/>
  <c r="Q133" i="6"/>
  <c r="Q134" i="6"/>
  <c r="Q135" i="6"/>
  <c r="Q136" i="6"/>
  <c r="Q137" i="6"/>
  <c r="Q138" i="6"/>
  <c r="Q139" i="6"/>
  <c r="Q140" i="6"/>
  <c r="Q141" i="6"/>
  <c r="Q142" i="6"/>
  <c r="Q143" i="6"/>
  <c r="Q144" i="6"/>
  <c r="Q145" i="6"/>
  <c r="Q146" i="6"/>
  <c r="Q147" i="6"/>
  <c r="Q148" i="6"/>
  <c r="Q149" i="6"/>
  <c r="Q150" i="6"/>
  <c r="Q151" i="6"/>
  <c r="Q152" i="6"/>
  <c r="Q153" i="6"/>
  <c r="Q154" i="6"/>
  <c r="Q155" i="6"/>
  <c r="Q156" i="6"/>
  <c r="Q157" i="6"/>
  <c r="Q158" i="6"/>
  <c r="Q159" i="6"/>
  <c r="Q160" i="6"/>
  <c r="Q161" i="6"/>
  <c r="Q162" i="6"/>
  <c r="Q163" i="6"/>
  <c r="Q164" i="6"/>
  <c r="Q165" i="6"/>
  <c r="Q166" i="6"/>
  <c r="Q167" i="6"/>
  <c r="Q168" i="6"/>
  <c r="Q169" i="6"/>
  <c r="Q170" i="6"/>
  <c r="Q171" i="6"/>
  <c r="Q172" i="6"/>
  <c r="Q173" i="6"/>
  <c r="Q174" i="6"/>
  <c r="Q175" i="6"/>
  <c r="Q176" i="6"/>
  <c r="Q177" i="6"/>
  <c r="Q178" i="6"/>
  <c r="Q179" i="6"/>
  <c r="Q180" i="6"/>
  <c r="Q181" i="6"/>
  <c r="Q182" i="6"/>
  <c r="Q183" i="6"/>
  <c r="Q184" i="6"/>
  <c r="Q185" i="6"/>
  <c r="Q186" i="6"/>
  <c r="Q187" i="6"/>
  <c r="Q188" i="6"/>
  <c r="Q189" i="6"/>
  <c r="Q190" i="6"/>
  <c r="Q191" i="6"/>
  <c r="Q192" i="6"/>
  <c r="Q193" i="6"/>
  <c r="Q194" i="6"/>
  <c r="Q195" i="6"/>
  <c r="Q196" i="6"/>
  <c r="Q197" i="6"/>
  <c r="Q198" i="6"/>
  <c r="Q199" i="6"/>
  <c r="Q200" i="6"/>
  <c r="Q201" i="6"/>
  <c r="Q202" i="6"/>
  <c r="Q203" i="6"/>
  <c r="Q204" i="6"/>
  <c r="Q2" i="6"/>
  <c r="H3" i="5"/>
  <c r="H4" i="5"/>
  <c r="H5" i="5"/>
  <c r="H6" i="5"/>
  <c r="H7" i="5"/>
  <c r="H8" i="5"/>
  <c r="H9" i="5"/>
  <c r="H2" i="5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2" i="4"/>
  <c r="G3" i="3"/>
  <c r="G4" i="3"/>
  <c r="G5" i="3"/>
  <c r="G2" i="3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2" i="2"/>
  <c r="E35" i="1"/>
  <c r="E36" i="1"/>
  <c r="E37" i="1"/>
  <c r="E38" i="1"/>
  <c r="E39" i="1"/>
  <c r="E40" i="1"/>
  <c r="E34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2" i="1"/>
</calcChain>
</file>

<file path=xl/sharedStrings.xml><?xml version="1.0" encoding="utf-8"?>
<sst xmlns="http://schemas.openxmlformats.org/spreadsheetml/2006/main" count="2840" uniqueCount="897">
  <si>
    <t>intMenu</t>
  </si>
  <si>
    <t>strDescripcion</t>
  </si>
  <si>
    <t>Vista</t>
  </si>
  <si>
    <t>Controlador</t>
  </si>
  <si>
    <t>Parametro</t>
  </si>
  <si>
    <t>Nivel</t>
  </si>
  <si>
    <t>IsNodo</t>
  </si>
  <si>
    <t>strIcono</t>
  </si>
  <si>
    <t>IsActivo</t>
  </si>
  <si>
    <t>strUsuarioAlta</t>
  </si>
  <si>
    <t>strMaquinaAlta</t>
  </si>
  <si>
    <t>Inicio</t>
  </si>
  <si>
    <t>Index</t>
  </si>
  <si>
    <t>Home</t>
  </si>
  <si>
    <t>fas fa-home</t>
  </si>
  <si>
    <t>NULL</t>
  </si>
  <si>
    <t>Seguridad</t>
  </si>
  <si>
    <t>icon-lock</t>
  </si>
  <si>
    <t>Sesión</t>
  </si>
  <si>
    <t>icon-social-dropbox</t>
  </si>
  <si>
    <t>Salir</t>
  </si>
  <si>
    <t>LogOff</t>
  </si>
  <si>
    <t>Account</t>
  </si>
  <si>
    <t>fas fa-power-off</t>
  </si>
  <si>
    <t>Administrar Usuarios</t>
  </si>
  <si>
    <t>Usuario</t>
  </si>
  <si>
    <t>Administrar Permisos</t>
  </si>
  <si>
    <t>AdministrarMenu</t>
  </si>
  <si>
    <t>Administrar Perfiles</t>
  </si>
  <si>
    <t>Rol</t>
  </si>
  <si>
    <t>Cambiar Contraseña</t>
  </si>
  <si>
    <t>CambiarPassWord</t>
  </si>
  <si>
    <t>Impresión de Etiquetas</t>
  </si>
  <si>
    <t>ImpresionEtiquetas</t>
  </si>
  <si>
    <t>Operacion</t>
  </si>
  <si>
    <t>Principal</t>
  </si>
  <si>
    <t>icon-note</t>
  </si>
  <si>
    <t>Catálogos</t>
  </si>
  <si>
    <t>Materiales</t>
  </si>
  <si>
    <t>Material</t>
  </si>
  <si>
    <t>Tipos de Trabajo</t>
  </si>
  <si>
    <t>TipoTrabajo</t>
  </si>
  <si>
    <t>Cuentas por Cobrar</t>
  </si>
  <si>
    <t>SubirOrdenCompra</t>
  </si>
  <si>
    <t>Inventario</t>
  </si>
  <si>
    <t>Colorímetros</t>
  </si>
  <si>
    <t>Colorimetro</t>
  </si>
  <si>
    <t>Reporte de Pagos</t>
  </si>
  <si>
    <t>IngresoArticulo</t>
  </si>
  <si>
    <t>Transferencias</t>
  </si>
  <si>
    <t>Crear</t>
  </si>
  <si>
    <t>Tipos de Gasto</t>
  </si>
  <si>
    <t>TipoGasto</t>
  </si>
  <si>
    <t>Opciones</t>
  </si>
  <si>
    <t>Orden de Trabajo</t>
  </si>
  <si>
    <t>OrdenCompra</t>
  </si>
  <si>
    <t>Reportes</t>
  </si>
  <si>
    <t>Entrada Miscelánea</t>
  </si>
  <si>
    <t>EntradaMiscelanea</t>
  </si>
  <si>
    <t>Consumos</t>
  </si>
  <si>
    <t>Materiales y Trabajos</t>
  </si>
  <si>
    <t>Packing</t>
  </si>
  <si>
    <t>Doctores</t>
  </si>
  <si>
    <t>Doctor</t>
  </si>
  <si>
    <t>Ajuste Inventario</t>
  </si>
  <si>
    <t>AjusteInventario</t>
  </si>
  <si>
    <t>Mover Jobs (Sincronía)</t>
  </si>
  <si>
    <t>AsignarJobsSincronia</t>
  </si>
  <si>
    <t>Production</t>
  </si>
  <si>
    <t>Nosotros</t>
  </si>
  <si>
    <t>About</t>
  </si>
  <si>
    <t>icon-notebook</t>
  </si>
  <si>
    <t>Colores</t>
  </si>
  <si>
    <t>Color</t>
  </si>
  <si>
    <t>intRol</t>
  </si>
  <si>
    <t>subMenu</t>
  </si>
  <si>
    <t>intOrden</t>
  </si>
  <si>
    <t>IDMenuXUsuario</t>
  </si>
  <si>
    <t>InternalIDUser</t>
  </si>
  <si>
    <t>IDMenu</t>
  </si>
  <si>
    <t>btAgregar</t>
  </si>
  <si>
    <t>InternalID</t>
  </si>
  <si>
    <t>RolID</t>
  </si>
  <si>
    <t>strTitulo</t>
  </si>
  <si>
    <t>strsubTitulo</t>
  </si>
  <si>
    <t>strEnlace</t>
  </si>
  <si>
    <t>datFechaInicia</t>
  </si>
  <si>
    <t>datFechaVigencia</t>
  </si>
  <si>
    <t>Plan ERP</t>
  </si>
  <si>
    <t>Conoce el documento inicial de Produccion</t>
  </si>
  <si>
    <t>https://configurador.gacsa.online/Produccion/PlanERP.pdf</t>
  </si>
  <si>
    <t>fab fa-twitter fa-2x text-info</t>
  </si>
  <si>
    <t>Prueba 2.1</t>
  </si>
  <si>
    <t>Es aviso y no tenemos Documento a mostrar 1</t>
  </si>
  <si>
    <t>fa fa-envelope fa-2x text-warning</t>
  </si>
  <si>
    <t>Prueba 2.2</t>
  </si>
  <si>
    <t>Es aviso y no tenemos Documento a mostrar 2</t>
  </si>
  <si>
    <t>fa fa-tasks fa-2x text-success</t>
  </si>
  <si>
    <t>Prueba 2.3</t>
  </si>
  <si>
    <t>Es aviso y no tenemos Documento a mostrar 3</t>
  </si>
  <si>
    <t>Prueba 3</t>
  </si>
  <si>
    <t>Este solo es aviso y no tiene icono</t>
  </si>
  <si>
    <t>otro Aviso</t>
  </si>
  <si>
    <t>Este ya no esta vigente, solo debe verse el 03 de Enero</t>
  </si>
  <si>
    <t>fas fa-id-badge</t>
  </si>
  <si>
    <t>Nueva línea agregada</t>
  </si>
  <si>
    <t>CORTINERO-MOTORIZADA-NACIONAL</t>
  </si>
  <si>
    <t>fa fa-envelope fa-2x text-success</t>
  </si>
  <si>
    <t>ENRO-MOTORIZADA-NACIONAL</t>
  </si>
  <si>
    <t>ROMAN-MOTORIZADA-NACIONAL</t>
  </si>
  <si>
    <t>SHEER-MOTORIZADA-NACIONAL</t>
  </si>
  <si>
    <t>TOLDO-MANUAL-NACIONAL</t>
  </si>
  <si>
    <t>TOLDO-MOTORIZADA-NACIONAL</t>
  </si>
  <si>
    <t>CORTINERO-MOTORIZADA-NACIONAL&lt;br/&gt;Esta línea se agregó&lt;br/&gt;el día de hoy&lt;br/&gt;se prueban los saltos de línea&lt;br/&gt;Saludos</t>
  </si>
  <si>
    <t>Generación de Guías</t>
  </si>
  <si>
    <t>Revisa aquí el manual para la generación de guías</t>
  </si>
  <si>
    <t>https://configurador.gacsa.online/Produccion/ManualGeneracionGuias.pdf</t>
  </si>
  <si>
    <t>fa-2x mr-2 fas fa-book text-success</t>
  </si>
  <si>
    <t>Guía Rápida</t>
  </si>
  <si>
    <t>Ayuda a comprender el funcionamiento del sistema</t>
  </si>
  <si>
    <t>https://configurador.gacsa.online/Produccion/GuiarapidaProduccion.pdf</t>
  </si>
  <si>
    <t>2023-01-02</t>
  </si>
  <si>
    <t>2023-01-03</t>
  </si>
  <si>
    <t>2023-01-05</t>
  </si>
  <si>
    <t>2023-01-30</t>
  </si>
  <si>
    <t>2052-12-31</t>
  </si>
  <si>
    <t>2023-01-04</t>
  </si>
  <si>
    <t>2023-01-15</t>
  </si>
  <si>
    <t>2023-01-10</t>
  </si>
  <si>
    <t>2030-03-30</t>
  </si>
  <si>
    <t>strNombre</t>
  </si>
  <si>
    <t>isAdministrativo</t>
  </si>
  <si>
    <t>isOperativo</t>
  </si>
  <si>
    <t>isActivo</t>
  </si>
  <si>
    <t>IsBorrado</t>
  </si>
  <si>
    <t>SISTEMAS</t>
  </si>
  <si>
    <t>Director General</t>
  </si>
  <si>
    <t>ALGO MÁS</t>
  </si>
  <si>
    <t>CAJA</t>
  </si>
  <si>
    <t>TÉCNICO DENTAL</t>
  </si>
  <si>
    <t>CORTADOR</t>
  </si>
  <si>
    <t>ENSAMBLADOR</t>
  </si>
  <si>
    <t>ADMINISTRACION</t>
  </si>
  <si>
    <t>intEmpresa</t>
  </si>
  <si>
    <t>intSucursal</t>
  </si>
  <si>
    <t>intDoctor</t>
  </si>
  <si>
    <t>strApPaterno</t>
  </si>
  <si>
    <t>strApMaterno</t>
  </si>
  <si>
    <t>strDireccion</t>
  </si>
  <si>
    <t>strColonia</t>
  </si>
  <si>
    <t>strRFC</t>
  </si>
  <si>
    <t>strNombreFiscal</t>
  </si>
  <si>
    <t>intCP</t>
  </si>
  <si>
    <t>strTelefono</t>
  </si>
  <si>
    <t>strCelular</t>
  </si>
  <si>
    <t>strDireccionFiscal</t>
  </si>
  <si>
    <t>intActivo</t>
  </si>
  <si>
    <t>datFechaAlta</t>
  </si>
  <si>
    <t>strUsuarioMod</t>
  </si>
  <si>
    <t>strMaquinaMod</t>
  </si>
  <si>
    <t>datFechaMod</t>
  </si>
  <si>
    <t>strEMail</t>
  </si>
  <si>
    <t>JESSICA DE JESUS GUERRERO</t>
  </si>
  <si>
    <t>GUERRERO</t>
  </si>
  <si>
    <t>OLIVA</t>
  </si>
  <si>
    <t>CORCEGA 128</t>
  </si>
  <si>
    <t>LOS ANGELES</t>
  </si>
  <si>
    <t>GUOJ7801153C7</t>
  </si>
  <si>
    <t>NOMBRE FISCALJESSICA DE JESUS GUERRERO_GUERRERO_OLIVA</t>
  </si>
  <si>
    <t>CORCEGA</t>
  </si>
  <si>
    <t>JORGE</t>
  </si>
  <si>
    <t xml:space="preserve">PERLA </t>
  </si>
  <si>
    <t>EDUARDO ALONSO JIMENEZ</t>
  </si>
  <si>
    <t>ALONSO</t>
  </si>
  <si>
    <t>.</t>
  </si>
  <si>
    <t>NOMBRE FISCALEDUARDO ALONSO JIMENEZ_ALONSO_.</t>
  </si>
  <si>
    <t>NO ME LA SE</t>
  </si>
  <si>
    <t>ALAN TIJERINA</t>
  </si>
  <si>
    <t>TIJERINA</t>
  </si>
  <si>
    <t>NOMBRE FISCALALAN TIJERINA_TIJERINA_.</t>
  </si>
  <si>
    <t>ALEJANDRO  GARCIA DE LEON</t>
  </si>
  <si>
    <t>GARCIA</t>
  </si>
  <si>
    <t>NOMBRE FISCALALEJANDRO  GARCIA DE LEON_GARCIA_.</t>
  </si>
  <si>
    <t>ALFONSO   SALAZAR</t>
  </si>
  <si>
    <t>SALAZAR</t>
  </si>
  <si>
    <t>NOMBRE FISCALALFONSO   SALAZAR_SALAZAR_.</t>
  </si>
  <si>
    <t>ANA VIOLETA</t>
  </si>
  <si>
    <t>VIOLETA</t>
  </si>
  <si>
    <t>NOMBRE FISCALANA VIOLETA_VIOLETA_.</t>
  </si>
  <si>
    <t>ANTONIO MONTEMAYOR</t>
  </si>
  <si>
    <t>MONTEMAYOR</t>
  </si>
  <si>
    <t>NOMBRE FISCALANTONIO MONTEMAYOR_MONTEMAYOR_.</t>
  </si>
  <si>
    <t>@</t>
  </si>
  <si>
    <t>ANTONIO</t>
  </si>
  <si>
    <t>NOMBRE FISCALANTONIO_._.</t>
  </si>
  <si>
    <t>ARTURO  IBARRA</t>
  </si>
  <si>
    <t>IBARRA</t>
  </si>
  <si>
    <t>NOMBRE FISCALARTURO  IBARRA_IBARRA_.</t>
  </si>
  <si>
    <t>DAVID  LEYVA</t>
  </si>
  <si>
    <t>LEYVA</t>
  </si>
  <si>
    <t>NOMBRE FISCALDAVID  LEYVA_LEYVA_.</t>
  </si>
  <si>
    <t xml:space="preserve">GILBERTO  MONTELONGO </t>
  </si>
  <si>
    <t>MONTELONGO</t>
  </si>
  <si>
    <t>NOMBRE FISCALGILBERTO  MONTELONGO _MONTELONGO_.</t>
  </si>
  <si>
    <t>EDUARDO (MATEHUALA)</t>
  </si>
  <si>
    <t>MATEHUALA</t>
  </si>
  <si>
    <t>NOMBRE FISCALEDUARDO (MATEHUALA)_MATEHUALA_.</t>
  </si>
  <si>
    <t>GERARDO</t>
  </si>
  <si>
    <t>NOMBRE FISCALGERARDO_._.</t>
  </si>
  <si>
    <t>JOEL  SOLDEVILLA</t>
  </si>
  <si>
    <t>SOLDEVILLA</t>
  </si>
  <si>
    <t>NOMBRE FISCALJOEL  SOLDEVILLA_SOLDEVILLA_.</t>
  </si>
  <si>
    <t>LORENZO FLORES</t>
  </si>
  <si>
    <t>FLORES</t>
  </si>
  <si>
    <t>NOMBRE FISCALLORENZO FLORES_FLORES_.</t>
  </si>
  <si>
    <t>MARCO ALONSO</t>
  </si>
  <si>
    <t>NOMBRE FISCALMARCO ALONSO_ALONSO_.</t>
  </si>
  <si>
    <t>MARIO GARCIA</t>
  </si>
  <si>
    <t>NOMBRE FISCALMARIO GARCIA_GARCIA_.</t>
  </si>
  <si>
    <t>RAMIRO ARANDA</t>
  </si>
  <si>
    <t xml:space="preserve">ARANDA </t>
  </si>
  <si>
    <t>NOMBRE FISCALRAMIRO ARANDA_ARANDA _.</t>
  </si>
  <si>
    <t>RUBISSEL</t>
  </si>
  <si>
    <t>NOMBRE FISCALRUBISSEL_._.</t>
  </si>
  <si>
    <t>SERGIO BARCENAS</t>
  </si>
  <si>
    <t>BARCENAS</t>
  </si>
  <si>
    <t>NOMBRE FISCALSERGIO BARCENAS_BARCENAS_.</t>
  </si>
  <si>
    <t>LORENA LUNA</t>
  </si>
  <si>
    <t>LUNA</t>
  </si>
  <si>
    <t>NOMBRE FISCALLORENA LUNA_LUNA_.</t>
  </si>
  <si>
    <t>CESAR</t>
  </si>
  <si>
    <t>NOMBRE FISCALCESAR_._.</t>
  </si>
  <si>
    <t>DANIELA</t>
  </si>
  <si>
    <t>RIOS 2</t>
  </si>
  <si>
    <t>NOMBRE FISCALDANIELA  RIOS_RIOS_.</t>
  </si>
  <si>
    <t>EMMANUEL  GARCIA</t>
  </si>
  <si>
    <t>NOMBRE FISCALEMMANUEL  GARCIA_GARCIA_.</t>
  </si>
  <si>
    <t>FELIPE</t>
  </si>
  <si>
    <t>NOMBRE FISCALFELIPE_._.</t>
  </si>
  <si>
    <t>OSIRIS</t>
  </si>
  <si>
    <t>NOMBRE FISCALOSIRIS_._.</t>
  </si>
  <si>
    <t>PACO</t>
  </si>
  <si>
    <t>NOMBRE FISCALPACO_._.</t>
  </si>
  <si>
    <t>VERONICA</t>
  </si>
  <si>
    <t xml:space="preserve">VILLARREAL </t>
  </si>
  <si>
    <t>NOMBRE FISCALVERONICA_._.</t>
  </si>
  <si>
    <t>LAURA GARCIA</t>
  </si>
  <si>
    <t>NOMBRE FISCALLAURA GARCIA_GARCIA_.</t>
  </si>
  <si>
    <t>ARMANDO  FONSECA</t>
  </si>
  <si>
    <t>FONSECA</t>
  </si>
  <si>
    <t>NOMBRE FISCALARMANDO  FONSECA_FONSECA_.</t>
  </si>
  <si>
    <t>ADRIAN GARZA</t>
  </si>
  <si>
    <t>GARZA</t>
  </si>
  <si>
    <t>NOMBRE FISCALADRIAN GARZA_GARZA_.</t>
  </si>
  <si>
    <t>MEDARDO GOMEZ ANGUIANO</t>
  </si>
  <si>
    <t>GOMEZ</t>
  </si>
  <si>
    <t>NOMBRE FISCALMEDARDO GOMEZ ANGUIANO_GOMEZ_.</t>
  </si>
  <si>
    <t>ANA LUISA</t>
  </si>
  <si>
    <t>LUISA</t>
  </si>
  <si>
    <t>NOMBRE FISCALANA LUISA_LUISA_.</t>
  </si>
  <si>
    <t>JESUS GUZMAN</t>
  </si>
  <si>
    <t>GUZMAN</t>
  </si>
  <si>
    <t>NOMBRE FISCALJESUS GUZMAN_GUZMAN_.</t>
  </si>
  <si>
    <t>HECTOR  HINOJOSA</t>
  </si>
  <si>
    <t>HINOJO</t>
  </si>
  <si>
    <t>NOMBRE FISCALHECTOR  HINOJOSA_HINOJO_.</t>
  </si>
  <si>
    <t>DANIEL  PAREDES</t>
  </si>
  <si>
    <t>PAREDES</t>
  </si>
  <si>
    <t>NOMBRE FISCALDANIEL  PAREDES_PAREDES_.</t>
  </si>
  <si>
    <t xml:space="preserve">RAUL LOPEZ </t>
  </si>
  <si>
    <t>LOPEZ</t>
  </si>
  <si>
    <t>NOMBRE FISCALRAUL LOPEZ _LOPEZ_GARCIA</t>
  </si>
  <si>
    <t>IVONNE ALVAREZ</t>
  </si>
  <si>
    <t>ALVAREZ</t>
  </si>
  <si>
    <t>NOMBRE FISCALIVONNE ALVAREZ_ALVAREZ_.</t>
  </si>
  <si>
    <t>RICARDO VILLAREAL</t>
  </si>
  <si>
    <t>VILLAREAL</t>
  </si>
  <si>
    <t>NOMBRE FISCALRICARDO VILLAREAL_VILLAREAL_.</t>
  </si>
  <si>
    <t>ALICIA TAMEZ</t>
  </si>
  <si>
    <t>TAMEZ</t>
  </si>
  <si>
    <t>NOMBRE FISCALALICIA TAMEZ_TAMEZ_.</t>
  </si>
  <si>
    <t>ANA (FRESNOS)</t>
  </si>
  <si>
    <t>FRESNOS</t>
  </si>
  <si>
    <t>NOMBRE FISCALANA (FRESNOS)_FRESNOS_.</t>
  </si>
  <si>
    <t>CIELO PAEZ</t>
  </si>
  <si>
    <t>PAEZ</t>
  </si>
  <si>
    <t>NOMBRE FISCALCIELO PAEZ_PAEZ_.</t>
  </si>
  <si>
    <t>DAIANA</t>
  </si>
  <si>
    <t>NOMBRE FISCALDAIANA_._.</t>
  </si>
  <si>
    <t>DEISY</t>
  </si>
  <si>
    <t>NOMBRE FISCALDEISY_._.</t>
  </si>
  <si>
    <t xml:space="preserve">DENIS OLIVA </t>
  </si>
  <si>
    <t>NOMBRE FISCALDENIS OLIVA _OLIVA_.</t>
  </si>
  <si>
    <t>DIANA</t>
  </si>
  <si>
    <t>NOMBRE FISCALDIANA_._.</t>
  </si>
  <si>
    <t>MAYRA GALLEGOS</t>
  </si>
  <si>
    <t>(ELIZABETH)</t>
  </si>
  <si>
    <t xml:space="preserve">(GONZALITOS) </t>
  </si>
  <si>
    <t xml:space="preserve">NOMBRE FISCALMAYRA GALLEGOS_(ELIZABETH)_(GONZALITOS) </t>
  </si>
  <si>
    <t>MAYRA</t>
  </si>
  <si>
    <t>GALLEGOS</t>
  </si>
  <si>
    <t>(BENITO JUAREZ)</t>
  </si>
  <si>
    <t>NOMBRE FISCALMAYRA_GALLEGOS_(BENITO JUAREZ)</t>
  </si>
  <si>
    <t xml:space="preserve">MAYRA GALLEGOS </t>
  </si>
  <si>
    <t>(KARINA CASTILLO)</t>
  </si>
  <si>
    <t>(REVOLUCION)</t>
  </si>
  <si>
    <t>NOMBRE FISCALMAYRA GALLEGOS _(KARINA CASTILLO)_(REVOLUCION)</t>
  </si>
  <si>
    <t>GRETA ALANIS</t>
  </si>
  <si>
    <t>ALANIS</t>
  </si>
  <si>
    <t>NOMBRE FISCALGRETA ALANIS_ALANIS_.</t>
  </si>
  <si>
    <t xml:space="preserve">JENZY HUERTA </t>
  </si>
  <si>
    <t>HUERTA</t>
  </si>
  <si>
    <t>NOMBRE FISCALJENZY HUERTA _HUERTA_.</t>
  </si>
  <si>
    <t>JUANY  LOPEZ</t>
  </si>
  <si>
    <t>NOMBRE FISCALJUANY  LOPEZ_LOPEZ_.</t>
  </si>
  <si>
    <t>KAREN  MENDOZA</t>
  </si>
  <si>
    <t>SORIA</t>
  </si>
  <si>
    <t>MORELOS 624</t>
  </si>
  <si>
    <t>CENTRO MATEHUALA S.L.P</t>
  </si>
  <si>
    <t>MESK880707SF2</t>
  </si>
  <si>
    <t>NOMBRE FISCALKAREN  MENDOZA_MENDOZA_.</t>
  </si>
  <si>
    <t>dent.karenmendoza@gmail.com</t>
  </si>
  <si>
    <t>LILIANA SIERRA</t>
  </si>
  <si>
    <t>SIERRA</t>
  </si>
  <si>
    <t>NOMBRE FISCALLILIANA SIERRA_SIERRA_.</t>
  </si>
  <si>
    <t>MARIANA  SAUCEDA</t>
  </si>
  <si>
    <t>SAUCEDA</t>
  </si>
  <si>
    <t>NOMBRE FISCALMARIANA  SAUCEDA_SAUCEDA_.</t>
  </si>
  <si>
    <t>81 8016 9312</t>
  </si>
  <si>
    <t>MARIANA</t>
  </si>
  <si>
    <t>(SALUDENT)</t>
  </si>
  <si>
    <t>NOMBRE FISCALMARIANA_(SALUDENT)_.</t>
  </si>
  <si>
    <t>MONICA LOPEZ</t>
  </si>
  <si>
    <t>NOMBRE FISCALMONICA LOPEZ_LOPEZ_.</t>
  </si>
  <si>
    <t>MYRNA  VAZQUEZ</t>
  </si>
  <si>
    <t>VAZQUEZ</t>
  </si>
  <si>
    <t>NOMBRE FISCALMYRNA  VAZQUEZ_VAZQUEZ_.</t>
  </si>
  <si>
    <t>MIREYA  SANCHEZ</t>
  </si>
  <si>
    <t>NOMBRE FISCALMIREYA  SANCHEZ_._.</t>
  </si>
  <si>
    <t>NELLY</t>
  </si>
  <si>
    <t>NOMBRE FISCALNELLY_._.</t>
  </si>
  <si>
    <t>ORALIA VELTRAN</t>
  </si>
  <si>
    <t>VELTRAN</t>
  </si>
  <si>
    <t>NOMBRE FISCALORALIA VELTRAN_VELTRAN_.</t>
  </si>
  <si>
    <t xml:space="preserve">PAULINA </t>
  </si>
  <si>
    <t>(PLAZA LAS VILLAS)</t>
  </si>
  <si>
    <t>NOMBRE FISCALPAULINA _(PLAZA LAS VILLAS)_.</t>
  </si>
  <si>
    <t>GABY LOPEZ</t>
  </si>
  <si>
    <t>NOMBRE FISCALGABY LOPEZ_(PLAZA LAS VILLAS)_.</t>
  </si>
  <si>
    <t>VERO  MEDRANO</t>
  </si>
  <si>
    <t>MEDRANO</t>
  </si>
  <si>
    <t>NOMBRE FISCALVERO  MEDRANO_MEDRANO_.</t>
  </si>
  <si>
    <t>EDUARDO GABRIEL</t>
  </si>
  <si>
    <t xml:space="preserve">JIMENEZ </t>
  </si>
  <si>
    <t xml:space="preserve">NOMBRE FISCALEDUARDO GABRIEL_ALONSO_JIMENEZ </t>
  </si>
  <si>
    <t>XIMENA</t>
  </si>
  <si>
    <t>NOMBRE FISCALXIMENA_._.</t>
  </si>
  <si>
    <t>ADOLFO (ZAMBRANO)</t>
  </si>
  <si>
    <t>ZAMBRANO</t>
  </si>
  <si>
    <t>NOMBRE FISCALADOLFO (ZAMBRANO)_ZAMBRANO_.</t>
  </si>
  <si>
    <t>CLAUDIA TORRES</t>
  </si>
  <si>
    <t>TORRES</t>
  </si>
  <si>
    <t>NOMBRE FISCALCLAUDIA TORRES_TORRES_.</t>
  </si>
  <si>
    <t>YULIANA</t>
  </si>
  <si>
    <t>NOMBRE FISCALYULIANA_._.</t>
  </si>
  <si>
    <t>SALVADOR</t>
  </si>
  <si>
    <t>NOMBRE FISCALSALVADOR_._.</t>
  </si>
  <si>
    <t>CLAUDIA  DEL FIERRO</t>
  </si>
  <si>
    <t>FIERRO</t>
  </si>
  <si>
    <t>BALLESTEROS</t>
  </si>
  <si>
    <t>NOMBRE FISCALCLAUDIA  DEL FIERRO_FIERRO_BALLESTEROS</t>
  </si>
  <si>
    <t>dra.claudiadelfierroballesteros@hotmail.com</t>
  </si>
  <si>
    <t>LORENA  MANCHA GALINDO</t>
  </si>
  <si>
    <t>GALINDO</t>
  </si>
  <si>
    <t>NOMBRE FISCALLORENA  MANCHA GALINDO_GALINDO_.</t>
  </si>
  <si>
    <t>LORENA    FARIAS</t>
  </si>
  <si>
    <t>FARIAS</t>
  </si>
  <si>
    <t>NOMBRE FISCALLORENA    FARIAS_FARIAS_.</t>
  </si>
  <si>
    <t>NORMA  GUERRERO</t>
  </si>
  <si>
    <t>NOMBRE FISCALNORMA  GUERRERO_GUERRERO_.</t>
  </si>
  <si>
    <t>MARIO  CANTU</t>
  </si>
  <si>
    <t>CANTU</t>
  </si>
  <si>
    <t>NOMBRE FISCALMARIO  CANTU_CANTU_.</t>
  </si>
  <si>
    <t>ALAN GONZALES</t>
  </si>
  <si>
    <t>GONZALES</t>
  </si>
  <si>
    <t>NOMBRE FISCALALAN GONZALES_GONZALES_.</t>
  </si>
  <si>
    <t>CLAUDIA  PADILLA</t>
  </si>
  <si>
    <t>NOMBRE FISCALCLAUDIA  PADILLA_GARZA_.</t>
  </si>
  <si>
    <t>FRANCISCO</t>
  </si>
  <si>
    <t>NOMBRE FISCALFRANCISCO_._.</t>
  </si>
  <si>
    <t>ALEJANDRO  ACEVEDO</t>
  </si>
  <si>
    <t>ACEVEDO</t>
  </si>
  <si>
    <t>NOMBRE FISCALALEJANDRO  ACEVEDO_ACEVEDO_.</t>
  </si>
  <si>
    <t>VICTOR   VILLANUEVA</t>
  </si>
  <si>
    <t>VILLANUEVA</t>
  </si>
  <si>
    <t>NOMBRE FISCALVICTOR   VILLANUEVA_VILLANUEVA_.</t>
  </si>
  <si>
    <t>NOMBRE FISCALZAMBRANO_ZAMBRANO_.</t>
  </si>
  <si>
    <t>JON  WON KIM</t>
  </si>
  <si>
    <t>KIM</t>
  </si>
  <si>
    <t>NOMBRE FISCALJON  WON KIM_KIM_.</t>
  </si>
  <si>
    <t>GILDARDO  ORTIZ</t>
  </si>
  <si>
    <t>ORTIZ</t>
  </si>
  <si>
    <t>NOMBRE FISCALGILDARDO  ORTIZ_ORTIZ_.</t>
  </si>
  <si>
    <t>VICENTE  PERALTA</t>
  </si>
  <si>
    <t>PERALTA</t>
  </si>
  <si>
    <t>NOMBRE FISCALVICENTE  PERALTA_PERALTA_.</t>
  </si>
  <si>
    <t>ALEJANDRO  CASTILLO</t>
  </si>
  <si>
    <t>CASTILLO</t>
  </si>
  <si>
    <t>NOMBRE FISCALALEJANDRO  CASTILLO_CASTILLO_.</t>
  </si>
  <si>
    <t>RAQUEL</t>
  </si>
  <si>
    <t>NOMBRE FISCALRAQUEL_._.</t>
  </si>
  <si>
    <t>ALEJANDRA VILLAREAL</t>
  </si>
  <si>
    <t>NOMBRE FISCALALEJANDRA VILLAREAL_VILLAREAL_.</t>
  </si>
  <si>
    <t xml:space="preserve">EVER SILVA </t>
  </si>
  <si>
    <t>SILVA</t>
  </si>
  <si>
    <t>NOMBRE FISCALEVER SILVA _SILVA_.</t>
  </si>
  <si>
    <t xml:space="preserve">HIRAM DAVID </t>
  </si>
  <si>
    <t xml:space="preserve">GOMEZ </t>
  </si>
  <si>
    <t>LARA</t>
  </si>
  <si>
    <t>NOMBRE FISCALHIRAM DAVID _GOMEZ _LARA</t>
  </si>
  <si>
    <t xml:space="preserve">JUANY MATA </t>
  </si>
  <si>
    <t xml:space="preserve">MATA </t>
  </si>
  <si>
    <t>NOMBRE FISCALJUANY MATA _MATA _.</t>
  </si>
  <si>
    <t>CARLOS  GALLEGOS</t>
  </si>
  <si>
    <t>NOMBRE FISCALCARLOS  GALLEGOS_._.</t>
  </si>
  <si>
    <t>8110796738   Y 40404980</t>
  </si>
  <si>
    <t>DAVID</t>
  </si>
  <si>
    <t>(REGIO DENTAL)</t>
  </si>
  <si>
    <t>NOMBRE FISCALDAVID_(REGIO DENTAL)_.</t>
  </si>
  <si>
    <t>JAVIER ARELLANO</t>
  </si>
  <si>
    <t>ARELLANO</t>
  </si>
  <si>
    <t>NOMBRE FISCALJAVIER ARELLANO_ARELLANO_.</t>
  </si>
  <si>
    <t>ARTURO  RDZ LEYVA</t>
  </si>
  <si>
    <t>NOMBRE FISCALARTURO  RDZ LEYVA_LEYVA_.</t>
  </si>
  <si>
    <t>DULCE CANTU</t>
  </si>
  <si>
    <t>NOMBRE FISCALDULCE CANTU_CANTU_.</t>
  </si>
  <si>
    <t xml:space="preserve">KAREN DE LUCA </t>
  </si>
  <si>
    <t>NOMBRE FISCALKAREN DE LUCA _._.</t>
  </si>
  <si>
    <t>REGIODENTAL</t>
  </si>
  <si>
    <t>NOMBRE FISCALREGIODENTAL_._.</t>
  </si>
  <si>
    <t xml:space="preserve">GERARDO GARZA </t>
  </si>
  <si>
    <t>NOMBRE FISCALGERARDO GARZA _._.</t>
  </si>
  <si>
    <t xml:space="preserve">PAULINA VILLANUEVA </t>
  </si>
  <si>
    <t>NOMBRE FISCALPAULINA VILLANUEVA _VILLANUEVA_.</t>
  </si>
  <si>
    <t>MARIA  ANTONIA MATA (MATEHUALA)</t>
  </si>
  <si>
    <t>NOMBRE FISCALMARIA  ANTONIA MATA (MATEHUALA)_MATA _.</t>
  </si>
  <si>
    <t>PAULA VILLANUEVA</t>
  </si>
  <si>
    <t>NOMBRE FISCALPAULA VILLANUEVA_VILLANUEVA_.</t>
  </si>
  <si>
    <t xml:space="preserve">VERONICA MEDRANO </t>
  </si>
  <si>
    <t>MUÑIZ</t>
  </si>
  <si>
    <t>NOMBRE FISCALVERONICA MEDRANO _MUÑIZ_.</t>
  </si>
  <si>
    <t>BEVERLY</t>
  </si>
  <si>
    <t>NOMBRE FISCALBEVERLY_._.</t>
  </si>
  <si>
    <t>ABIGAIL MARTINEZ</t>
  </si>
  <si>
    <t>NOMBRE FISCALABIGAIL MARTINEZ_._.</t>
  </si>
  <si>
    <t>FERNANDO CARDENAS</t>
  </si>
  <si>
    <t>CARDENAS</t>
  </si>
  <si>
    <t>CENTRIKA</t>
  </si>
  <si>
    <t>NOMBRE FISCALFERNANDO CARDENAS_CARDENAS_CENTRIKA</t>
  </si>
  <si>
    <t>EDGAR MEDINA</t>
  </si>
  <si>
    <t>MEDINA</t>
  </si>
  <si>
    <t>NOMBRE FISCALEDGAR MEDINA_MEDINA_.</t>
  </si>
  <si>
    <t xml:space="preserve">DALIA VILLAAREAL </t>
  </si>
  <si>
    <t>NOMBRE FISCALDALIA VILLAAREAL _._.</t>
  </si>
  <si>
    <t>RAUL MONTEMAYOR(NUEVO)</t>
  </si>
  <si>
    <t>NOMBRE FISCALRAUL MONTEMAYOR(NUEVO)_._.</t>
  </si>
  <si>
    <t>MIRIAM GLZ</t>
  </si>
  <si>
    <t>NOMBRE FISCALMIRIAM GLZ_._.</t>
  </si>
  <si>
    <t>PATRICIA (VASCONCELOS)</t>
  </si>
  <si>
    <t>ASISTENYE DRA , PATTY</t>
  </si>
  <si>
    <t>NOMBRE FISCALPATRICIA (VASCONCELOS)_._.</t>
  </si>
  <si>
    <t>FERNANDO MORENO</t>
  </si>
  <si>
    <t>MORENO</t>
  </si>
  <si>
    <t>NOMBRE FISCALFERNANDO MORENO_MORENO_.</t>
  </si>
  <si>
    <t>SALMA GARZA</t>
  </si>
  <si>
    <t>NOMBRE FISCALSALMA GARZA_GARZA_.</t>
  </si>
  <si>
    <t>ADRIANA ELIZONDO</t>
  </si>
  <si>
    <t>ELIZONDO</t>
  </si>
  <si>
    <t>NOMBRE FISCALADRIANA ELIZONDO_ELIZONDO_.</t>
  </si>
  <si>
    <t>JESSICA  CRISTERNA</t>
  </si>
  <si>
    <t>CRISTERNA</t>
  </si>
  <si>
    <t>NOMBRE FISCALJESSICA  CRISTERNA_CRISTERNA_.</t>
  </si>
  <si>
    <t>ROSA CARMEN CARMEN</t>
  </si>
  <si>
    <t>CARMEN</t>
  </si>
  <si>
    <t>NOMBRE FISCALROSA CARMEN CARMEN_CARMEN_.</t>
  </si>
  <si>
    <t>SILVIA BELEN DE HOYOS</t>
  </si>
  <si>
    <t>HOYOS</t>
  </si>
  <si>
    <t>TENANGO 282</t>
  </si>
  <si>
    <t>MITRAS  CENTRO</t>
  </si>
  <si>
    <t>NOMBRE FISCALSILVIA BELEN DE HOYOS_HOYOS_.</t>
  </si>
  <si>
    <t>DENTAL MEDIC</t>
  </si>
  <si>
    <t>NOMBRE FISCALDENTAL MEDIC_._.</t>
  </si>
  <si>
    <t>CAROLINA CASTILLO</t>
  </si>
  <si>
    <t>NOMBRE FISCALCAROLINA CASTILLO_CASTILLO_.</t>
  </si>
  <si>
    <t>EMANUEL</t>
  </si>
  <si>
    <t>NOMBRE FISCALEMANUEL_._.</t>
  </si>
  <si>
    <t xml:space="preserve">CECILIA </t>
  </si>
  <si>
    <t>NOMBRE FISCALCECILIA _._.</t>
  </si>
  <si>
    <t>LOURDES MUÑOS</t>
  </si>
  <si>
    <t>NOMBRE FISCALLOURDES_._.</t>
  </si>
  <si>
    <t>DENIA LOPEZ</t>
  </si>
  <si>
    <t>NOMBRE FISCALDENIA LOPEZ_LOPEZ_.</t>
  </si>
  <si>
    <t xml:space="preserve">MONICA JIMENEZ </t>
  </si>
  <si>
    <t>JIMENEZ</t>
  </si>
  <si>
    <t>NOMBRE FISCALMONICA JIMENEZ _JIMENEZ_.</t>
  </si>
  <si>
    <t>LILY  BLAS</t>
  </si>
  <si>
    <t xml:space="preserve">BLAS </t>
  </si>
  <si>
    <t>NOMBRE FISCALLILY  BLAS_BLAS _.</t>
  </si>
  <si>
    <t>ALEJANDRO CARMONA</t>
  </si>
  <si>
    <t>CARMONA</t>
  </si>
  <si>
    <t>NOMBRE FISCALALEJANDRO CARMONA_CARMONA_LUNA</t>
  </si>
  <si>
    <t>KARINA DIAZ</t>
  </si>
  <si>
    <t>NOMBRE FISCALKARINA DIAZ_._.</t>
  </si>
  <si>
    <t>LETICIA GONZALEZ</t>
  </si>
  <si>
    <t>GONZALEZ</t>
  </si>
  <si>
    <t>NOMBRE FISCALLETICIA GONZALEZ_GONZALEZ_.</t>
  </si>
  <si>
    <t>LUIS  BRITO</t>
  </si>
  <si>
    <t>NOMBRE FISCALLUIS NUEVO_._.</t>
  </si>
  <si>
    <t>SARA RUIZ (DENTAL CARE )</t>
  </si>
  <si>
    <t>NOMBRE FISCALSARA RUIZ (DENTAL CARE )_._.</t>
  </si>
  <si>
    <t>SANDRA GUAJARDO</t>
  </si>
  <si>
    <t>GUAJARDO</t>
  </si>
  <si>
    <t>NOMBRE FISCALSANDRA GUAJARDO_GUAJARDO_.</t>
  </si>
  <si>
    <t>MARIA   SAUCEDA</t>
  </si>
  <si>
    <t>NOMBRE FISCALMARIA   SAUCEDA_._.</t>
  </si>
  <si>
    <t>OMAR  MALDONADO</t>
  </si>
  <si>
    <t>MALDONADO</t>
  </si>
  <si>
    <t>NOMBRE FISCALOMAR  MALDONADO_MALDONADO_.</t>
  </si>
  <si>
    <t xml:space="preserve">MARIELA ROCHA </t>
  </si>
  <si>
    <t xml:space="preserve">ROCHA </t>
  </si>
  <si>
    <t>ARNULFO CARILLO</t>
  </si>
  <si>
    <t>MIGUEL ANGEL CASTILLO</t>
  </si>
  <si>
    <t xml:space="preserve">LAURA  GTZ ARRIAGA </t>
  </si>
  <si>
    <t xml:space="preserve">ARRIAGA </t>
  </si>
  <si>
    <t>GRISELDA TORRES</t>
  </si>
  <si>
    <t>BELEN  DE HOYOS</t>
  </si>
  <si>
    <t xml:space="preserve">SANTILLANA </t>
  </si>
  <si>
    <t>TENONGO 282</t>
  </si>
  <si>
    <t xml:space="preserve">MITAS CENTRO </t>
  </si>
  <si>
    <t xml:space="preserve">LAURA GUZMAN </t>
  </si>
  <si>
    <t xml:space="preserve">ADAN BENAVIDES </t>
  </si>
  <si>
    <t>BENVIDES</t>
  </si>
  <si>
    <t>WILLY</t>
  </si>
  <si>
    <t>ELIZABETH</t>
  </si>
  <si>
    <t>LUIS MONDRAGON</t>
  </si>
  <si>
    <t>MIGUEL</t>
  </si>
  <si>
    <t>LULY VILLAREAL</t>
  </si>
  <si>
    <t>ISELA RDZ</t>
  </si>
  <si>
    <t>KARLA</t>
  </si>
  <si>
    <t>ROMERO</t>
  </si>
  <si>
    <t xml:space="preserve">MARIA </t>
  </si>
  <si>
    <t xml:space="preserve">GUADALUPE </t>
  </si>
  <si>
    <t>SERNA</t>
  </si>
  <si>
    <t>MAROQUIN</t>
  </si>
  <si>
    <t>JORGE GUERRA</t>
  </si>
  <si>
    <t>GUERRA</t>
  </si>
  <si>
    <t xml:space="preserve">MARTHA </t>
  </si>
  <si>
    <t>ALVARADO</t>
  </si>
  <si>
    <t>ESMARLYN  RAMIREZ</t>
  </si>
  <si>
    <t>RAMIREZ</t>
  </si>
  <si>
    <t>ITZEL</t>
  </si>
  <si>
    <t>ELISA RDZ</t>
  </si>
  <si>
    <t>YAZMIN REYES</t>
  </si>
  <si>
    <t>ENRIQUE ARMAZ</t>
  </si>
  <si>
    <t>GEORGINA  ARGAEZ</t>
  </si>
  <si>
    <t>ARGAEZ</t>
  </si>
  <si>
    <t>CINTYA QUINTANILLA</t>
  </si>
  <si>
    <t>QUINTANILLA</t>
  </si>
  <si>
    <t xml:space="preserve">JORGE </t>
  </si>
  <si>
    <t xml:space="preserve">CARMONA </t>
  </si>
  <si>
    <t>CAROLINA PADILLA</t>
  </si>
  <si>
    <t>CASIANO DEL ANGEL</t>
  </si>
  <si>
    <t xml:space="preserve">NORMA NELLY CERDA </t>
  </si>
  <si>
    <t xml:space="preserve">CERDA </t>
  </si>
  <si>
    <t>FARILILLO 127</t>
  </si>
  <si>
    <t xml:space="preserve">ROBLE SANICOLAS 1 SECTOR </t>
  </si>
  <si>
    <t xml:space="preserve">VERONICA  VILLAREAL (LULY) </t>
  </si>
  <si>
    <t>JORGE VALLADARES</t>
  </si>
  <si>
    <t>OLIVIA GALVAN CANTU</t>
  </si>
  <si>
    <t>DANIEL CAMACHO</t>
  </si>
  <si>
    <t>ABRIL HERNANDEZ</t>
  </si>
  <si>
    <t>PAULINA ( CAMINO AL MIRADOR</t>
  </si>
  <si>
    <t>DOMINGO TRIYO BARON (REC DR CARO)</t>
  </si>
  <si>
    <t>ALEJANDRA LOPEZ</t>
  </si>
  <si>
    <t>AV. POZA RICA 502</t>
  </si>
  <si>
    <t>JOSE MARIA MORELOS  GPE N.L</t>
  </si>
  <si>
    <t>RAUL JAUREGUI</t>
  </si>
  <si>
    <t xml:space="preserve">ELIZABETH </t>
  </si>
  <si>
    <t>PACHECO</t>
  </si>
  <si>
    <t>FERREL</t>
  </si>
  <si>
    <t>ESCOBEDO</t>
  </si>
  <si>
    <t>PACHUCA</t>
  </si>
  <si>
    <t>/</t>
  </si>
  <si>
    <t>CARLOS GTZ</t>
  </si>
  <si>
    <t xml:space="preserve">LIZETH </t>
  </si>
  <si>
    <t xml:space="preserve">VIRGINIA PONCE </t>
  </si>
  <si>
    <t>SEDE DENTAL</t>
  </si>
  <si>
    <t>-</t>
  </si>
  <si>
    <t>TREVIÑO</t>
  </si>
  <si>
    <t xml:space="preserve">MELANIE </t>
  </si>
  <si>
    <t>GZZ</t>
  </si>
  <si>
    <t>LEAL</t>
  </si>
  <si>
    <t>81 2009 5829</t>
  </si>
  <si>
    <t>CARRILLO</t>
  </si>
  <si>
    <t>,</t>
  </si>
  <si>
    <t xml:space="preserve">ALBERTO </t>
  </si>
  <si>
    <t>CHAVEZ</t>
  </si>
  <si>
    <t>EMILY</t>
  </si>
  <si>
    <t>81 1420 8051</t>
  </si>
  <si>
    <t>ZAVALA</t>
  </si>
  <si>
    <t>..</t>
  </si>
  <si>
    <t xml:space="preserve">MARIEL </t>
  </si>
  <si>
    <t>SANTA RIVERA</t>
  </si>
  <si>
    <t xml:space="preserve">ALEIDA </t>
  </si>
  <si>
    <t>FERNANDEZ</t>
  </si>
  <si>
    <t>BAEZ</t>
  </si>
  <si>
    <t>CARLOS HOLCK 2240 LOCAL 3</t>
  </si>
  <si>
    <t xml:space="preserve">OBISPADO </t>
  </si>
  <si>
    <t>clinica.de.periodoncia@hotmail.com</t>
  </si>
  <si>
    <t>ARIANA</t>
  </si>
  <si>
    <t>MANZANAREZ</t>
  </si>
  <si>
    <t>RODRIGUEZ</t>
  </si>
  <si>
    <t xml:space="preserve">CLAUDIA </t>
  </si>
  <si>
    <t>MARIA GUADALUPE</t>
  </si>
  <si>
    <t xml:space="preserve">IMELDA </t>
  </si>
  <si>
    <t>MANJARAS</t>
  </si>
  <si>
    <t>RIVERA</t>
  </si>
  <si>
    <t>SOLIS</t>
  </si>
  <si>
    <t>LIBNI</t>
  </si>
  <si>
    <t>REVELES</t>
  </si>
  <si>
    <t>MYUKI OGUSHI</t>
  </si>
  <si>
    <t>ALAN SANDOVAL</t>
  </si>
  <si>
    <t>DINA ORTEGA</t>
  </si>
  <si>
    <t>ESMARLYN RAMIREZ</t>
  </si>
  <si>
    <t>ARMANDO CARREON</t>
  </si>
  <si>
    <t>MICHELL VALTIER</t>
  </si>
  <si>
    <t>CYNTIA QUINTANILLA</t>
  </si>
  <si>
    <t>ADOLFO ESCUTIA</t>
  </si>
  <si>
    <t>STEFANY ALVARADO</t>
  </si>
  <si>
    <t>LUIS</t>
  </si>
  <si>
    <t>ISAIAS NAVARRO</t>
  </si>
  <si>
    <t>PROTESIS FIJA</t>
  </si>
  <si>
    <t>OSCAR</t>
  </si>
  <si>
    <t>10.0.0.64</t>
  </si>
  <si>
    <t>PROTESIS REMOVIBLE ACRILICA METALICA</t>
  </si>
  <si>
    <t>JEVI</t>
  </si>
  <si>
    <t>10.0.11.178</t>
  </si>
  <si>
    <t>PROTESIS TOTAL DEFINITIVA</t>
  </si>
  <si>
    <t>JORGE OVIEDO</t>
  </si>
  <si>
    <t>MR. JOC</t>
  </si>
  <si>
    <t>10.0.0.65</t>
  </si>
  <si>
    <t>PROTESIS PARCIAL DEFINITIVA</t>
  </si>
  <si>
    <t>PROTESIS TOTAL PROVISIONAL</t>
  </si>
  <si>
    <t>PROTESIS PARCIAL PROVISIONAL</t>
  </si>
  <si>
    <t>PROTESIS UNILATERAL DEFINITIVA</t>
  </si>
  <si>
    <t>PROTESIS UNITALERAL INMEDIATA</t>
  </si>
  <si>
    <t>intTipoProtesis</t>
  </si>
  <si>
    <t>strNombreTipoProtesis</t>
  </si>
  <si>
    <t>intProcesoLaboratorio</t>
  </si>
  <si>
    <t>2010-06-15 10:37:04.840</t>
  </si>
  <si>
    <t>2010-06-15 10:38:13.530</t>
  </si>
  <si>
    <t>2010-10-22 11:00:34.393</t>
  </si>
  <si>
    <t>2010-10-22 11:00:34.410</t>
  </si>
  <si>
    <t>2015-12-16 12:33:36.910</t>
  </si>
  <si>
    <t>2015-12-16 12:33:36.927</t>
  </si>
  <si>
    <t>2015-12-16 12:33:36.943</t>
  </si>
  <si>
    <t>2010-06-15 10:37:41.467</t>
  </si>
  <si>
    <t>2016-08-24 12:05:45.137</t>
  </si>
  <si>
    <t>2015-12-16 12:33:33.647</t>
  </si>
  <si>
    <t>2015-12-16 12:33:36.897</t>
  </si>
  <si>
    <t>2016-08-23 17:59:19.450</t>
  </si>
  <si>
    <t>2016-08-24 12:04:24.090</t>
  </si>
  <si>
    <t>intTipoTrabajo</t>
  </si>
  <si>
    <t>strNombreCorto</t>
  </si>
  <si>
    <t>intMaterial</t>
  </si>
  <si>
    <t>dblPrecio</t>
  </si>
  <si>
    <t>dblPrecioUrgencia</t>
  </si>
  <si>
    <t>TIPO DE TRABAJO 1</t>
  </si>
  <si>
    <t>TT1</t>
  </si>
  <si>
    <t>TIPO TRABAJO 2</t>
  </si>
  <si>
    <t>TRAB2</t>
  </si>
  <si>
    <t>CORONA</t>
  </si>
  <si>
    <t>C</t>
  </si>
  <si>
    <t>CORONA PRETTAU</t>
  </si>
  <si>
    <t>CP</t>
  </si>
  <si>
    <t>CORONA ESTRATIFICADA</t>
  </si>
  <si>
    <t>CE</t>
  </si>
  <si>
    <t>ENCIA ROSA</t>
  </si>
  <si>
    <t>ER</t>
  </si>
  <si>
    <t>CORONA TOTAL METALICA</t>
  </si>
  <si>
    <t>CTM</t>
  </si>
  <si>
    <t>INCRUSTACION METALICA</t>
  </si>
  <si>
    <t>IM</t>
  </si>
  <si>
    <t>POSTE VACIADO</t>
  </si>
  <si>
    <t>PV</t>
  </si>
  <si>
    <t>POSTE VACIADO Y MOLDE</t>
  </si>
  <si>
    <t>PVM</t>
  </si>
  <si>
    <t>GANCHO VACIADO</t>
  </si>
  <si>
    <t>GV</t>
  </si>
  <si>
    <t>REMOVIBLE BILATERAL</t>
  </si>
  <si>
    <t>RB</t>
  </si>
  <si>
    <t>REMOVIBLE UNILATERAL</t>
  </si>
  <si>
    <t>RU</t>
  </si>
  <si>
    <t>CORONA  METAL PORCELANA</t>
  </si>
  <si>
    <t>CMP</t>
  </si>
  <si>
    <t>CORONA METAL PORCELANA CON ,COLLARLESS,</t>
  </si>
  <si>
    <t>CORONA METALICA FRENTE ESTETICO</t>
  </si>
  <si>
    <t>CMFE</t>
  </si>
  <si>
    <t>CORONA S/IMPLANTE METAL- METAL NO PRECIOSO</t>
  </si>
  <si>
    <t>CSM</t>
  </si>
  <si>
    <t>TALLADO  DE ADITAMENTO</t>
  </si>
  <si>
    <t>TD</t>
  </si>
  <si>
    <t>VACIADO Y TALLADO DE CALCINABLE</t>
  </si>
  <si>
    <t>VTC</t>
  </si>
  <si>
    <t>RESINA IVOCLAR 4 CAPÁS -PLACA TOTAL</t>
  </si>
  <si>
    <t>RI</t>
  </si>
  <si>
    <t>RESINA INVOCLAR 4 CAPAS -PLACA PARCIAL</t>
  </si>
  <si>
    <t>RESINA IVOCLAR 4 CAPAS-PLACA TOTAL</t>
  </si>
  <si>
    <t>RESINA INVOCLAR 2CAPAS -PLACA PARCIAL</t>
  </si>
  <si>
    <t>ACRILICO-PLACA TOTAL</t>
  </si>
  <si>
    <t>AP</t>
  </si>
  <si>
    <t>ACRILICO- PLACA PARCIAL</t>
  </si>
  <si>
    <t>APP</t>
  </si>
  <si>
    <t>ACRILICO -PLACA PARCIAL</t>
  </si>
  <si>
    <t>RESINA IVOCLAR 2 CAPAS-PLACA TOTAL</t>
  </si>
  <si>
    <t>RESINA IVOCLAR 2 CAPAS- PLACA TOTAL</t>
  </si>
  <si>
    <t>ACRILICO PLACA TOTAL</t>
  </si>
  <si>
    <t>APT</t>
  </si>
  <si>
    <t>RESINA IVOCLAR 4 CAPAS-PLACA BILLATERAL</t>
  </si>
  <si>
    <t>RESINA IVOCLAR 4CAPAS- PLACA UNILATERAL</t>
  </si>
  <si>
    <t>RESINA IVOCLAR 2 CAPAS- PLACA  TOTAL</t>
  </si>
  <si>
    <t>RESINA IVOCLAR 2 CAPAS -PLACA BILLATERAL</t>
  </si>
  <si>
    <t>RESINA  IVOCLAR 2CAPAS -PLACA UNILATERALES</t>
  </si>
  <si>
    <t>ACRILICO -PLACA BILATERAL</t>
  </si>
  <si>
    <t>APB</t>
  </si>
  <si>
    <t>ACRILICO -PLACA UNILATERAL</t>
  </si>
  <si>
    <t>APU</t>
  </si>
  <si>
    <t>DIENTE RESINA IVOCLAR 4 CAPAS</t>
  </si>
  <si>
    <t>DR</t>
  </si>
  <si>
    <t>DIENTE RESINA IVOCLAR 2 CAPAS</t>
  </si>
  <si>
    <t>DIENTE ACRILICO</t>
  </si>
  <si>
    <t>DA</t>
  </si>
  <si>
    <t>DIENTE ACRILICO COCIDO MODELADO</t>
  </si>
  <si>
    <t>DACM</t>
  </si>
  <si>
    <t>DIENTE PROVICIONAL ACRILICO RAPIDO</t>
  </si>
  <si>
    <t>DPAR</t>
  </si>
  <si>
    <t>GUARDA OCLUSAL COCIDA</t>
  </si>
  <si>
    <t>GOC</t>
  </si>
  <si>
    <t>GUARDA OCLUSAL BLANCA</t>
  </si>
  <si>
    <t>GOB</t>
  </si>
  <si>
    <t>GUARDA PARA BLANCAMIENTO</t>
  </si>
  <si>
    <t>GB</t>
  </si>
  <si>
    <t>CARILLA</t>
  </si>
  <si>
    <t>CARILLA EXTRATIFICADA</t>
  </si>
  <si>
    <t>INCRUSTACIONES</t>
  </si>
  <si>
    <t>I</t>
  </si>
  <si>
    <t>CORONA Y OVERLAYS</t>
  </si>
  <si>
    <t>CO</t>
  </si>
  <si>
    <t>CORONA SOBRE IMPLANTE</t>
  </si>
  <si>
    <t>CSI</t>
  </si>
  <si>
    <t>ENCERADO DE DIAGNOSTICO</t>
  </si>
  <si>
    <t>EDX</t>
  </si>
  <si>
    <t>INCRUSTACION  INLAY</t>
  </si>
  <si>
    <t>INC</t>
  </si>
  <si>
    <t>BASES  RODILLOS</t>
  </si>
  <si>
    <t>BR</t>
  </si>
  <si>
    <t>ENCERAD  DE DX</t>
  </si>
  <si>
    <t>DX</t>
  </si>
  <si>
    <t>PROVICIONAL</t>
  </si>
  <si>
    <t>PROV</t>
  </si>
  <si>
    <t>CARILLA ESTRATIFICADA</t>
  </si>
  <si>
    <t>intTipoGasto</t>
  </si>
  <si>
    <t>SALARIOS</t>
  </si>
  <si>
    <t>SAL</t>
  </si>
  <si>
    <t>ELECTRICIDAD</t>
  </si>
  <si>
    <t>ELEC</t>
  </si>
  <si>
    <t>PAGO AUN PROVEEDOR</t>
  </si>
  <si>
    <t>PROV1</t>
  </si>
  <si>
    <t>AGUA Y DRENAJE</t>
  </si>
  <si>
    <t>AG</t>
  </si>
  <si>
    <t>TELEFONO E INTERNET</t>
  </si>
  <si>
    <t xml:space="preserve">GASTOS SIN FCTURA </t>
  </si>
  <si>
    <t>GF</t>
  </si>
  <si>
    <t>DISTRIBUIDORA  VICEFI</t>
  </si>
  <si>
    <t>DV</t>
  </si>
  <si>
    <t>RENTA LABORATORIO</t>
  </si>
  <si>
    <t>RL</t>
  </si>
  <si>
    <t>GASTOS DE COMIDA LABORATORIO</t>
  </si>
  <si>
    <t>GCL</t>
  </si>
  <si>
    <t>GASTOS DE MATERIAL SIN FACTURA</t>
  </si>
  <si>
    <t>GMF</t>
  </si>
  <si>
    <t>CAPACITACION  DE LABORATORIO</t>
  </si>
  <si>
    <t>CL</t>
  </si>
  <si>
    <t>MANTENIMIENTO</t>
  </si>
  <si>
    <t>M</t>
  </si>
  <si>
    <t>GASTOS GENERALES  LABORATORIO</t>
  </si>
  <si>
    <t>GGL</t>
  </si>
  <si>
    <t>GASOLINA MOTO</t>
  </si>
  <si>
    <t>GM</t>
  </si>
  <si>
    <t>GASTOS DE SEGUROS</t>
  </si>
  <si>
    <t>GS</t>
  </si>
  <si>
    <t>AGINALDOS</t>
  </si>
  <si>
    <t>A</t>
  </si>
  <si>
    <t>PREMIOS</t>
  </si>
  <si>
    <t>P</t>
  </si>
  <si>
    <t>MATERIAL DE LIMPIEZA</t>
  </si>
  <si>
    <t>ML</t>
  </si>
  <si>
    <t>MANTENIMIENTO MOTO</t>
  </si>
  <si>
    <t>MM</t>
  </si>
  <si>
    <t>GASTOS MENORES</t>
  </si>
  <si>
    <t>CONTADOR</t>
  </si>
  <si>
    <t>intProceso</t>
  </si>
  <si>
    <t>intLaboratorio</t>
  </si>
  <si>
    <t>intFolioProceso</t>
  </si>
  <si>
    <t>strNombreProceso</t>
  </si>
  <si>
    <t>PRUEBA DE COFIA</t>
  </si>
  <si>
    <t>PRUEBA DE ARMAZON</t>
  </si>
  <si>
    <t>PRUEBA DE DIENTES EN CERA</t>
  </si>
  <si>
    <t>PROCESO DE ACRILADO</t>
  </si>
  <si>
    <t>PRUEBA DE BISCOCHO</t>
  </si>
  <si>
    <t>GLAZEADO Y TERMINADO</t>
  </si>
  <si>
    <t>CUCHARILLA INDIVIDUAL</t>
  </si>
  <si>
    <t>BASES Y RODILLOS</t>
  </si>
  <si>
    <t>PROCESO TERMINADO</t>
  </si>
  <si>
    <t>PRUEBA EN CERA</t>
  </si>
  <si>
    <t>ACRILADO</t>
  </si>
  <si>
    <t>2a PRUEBA DE DIENTES EN CERA</t>
  </si>
  <si>
    <t>3a PRUEBA DE DIENTES EN CERA</t>
  </si>
  <si>
    <t>1ER. CAMBIO DE COLOR</t>
  </si>
  <si>
    <t>10.0.0.187</t>
  </si>
  <si>
    <t>2A. PRUEBA DE COFIA</t>
  </si>
  <si>
    <t>3A. PRUEBA DE COFIA</t>
  </si>
  <si>
    <t>GLAZEADO Y TERMINADO 2</t>
  </si>
  <si>
    <t>GLAZEADO Y TERMINADO 3</t>
  </si>
  <si>
    <t xml:space="preserve">2A. PRUEBA EN CERA </t>
  </si>
  <si>
    <t xml:space="preserve">3A. PRUEBA EN CERA </t>
  </si>
  <si>
    <t>2A. PRUEBA EN CERA</t>
  </si>
  <si>
    <t>BASES Y ROLDILLOS</t>
  </si>
  <si>
    <t>PRUEBA DE COFIA EN RESINA</t>
  </si>
  <si>
    <t xml:space="preserve">2 DO. CAMBIO DE COLOR </t>
  </si>
  <si>
    <t xml:space="preserve">3 ER. CAMBIO DE COLOR </t>
  </si>
  <si>
    <t>MATERIAL 1</t>
  </si>
  <si>
    <t>M1</t>
  </si>
  <si>
    <t>E.MAX</t>
  </si>
  <si>
    <t>EMAX</t>
  </si>
  <si>
    <t>MATERIAAL 3</t>
  </si>
  <si>
    <t>MAT3</t>
  </si>
  <si>
    <t>MATERIAL4</t>
  </si>
  <si>
    <t>MAT4</t>
  </si>
  <si>
    <t>MATERIAL 5</t>
  </si>
  <si>
    <t>MAT5</t>
  </si>
  <si>
    <t>METAL PORCELANA</t>
  </si>
  <si>
    <t>MP</t>
  </si>
  <si>
    <t>METALES</t>
  </si>
  <si>
    <t>ZIRCONIA</t>
  </si>
  <si>
    <t>ZR</t>
  </si>
  <si>
    <t>PORCELANA</t>
  </si>
  <si>
    <t>PLACAS LUCITON 199</t>
  </si>
  <si>
    <t>PL</t>
  </si>
  <si>
    <t>PLACAS FLEXIBLES LUCITONE FRS</t>
  </si>
  <si>
    <t>PFL</t>
  </si>
  <si>
    <t>ACRILADO DE DIENTES APPR</t>
  </si>
  <si>
    <t>AD</t>
  </si>
  <si>
    <t>ORTODONCIA</t>
  </si>
  <si>
    <t>O</t>
  </si>
  <si>
    <t>CEROMERO</t>
  </si>
  <si>
    <t>ACRILICO</t>
  </si>
  <si>
    <t>RESINA PROVISIONAL</t>
  </si>
  <si>
    <t>R PROV</t>
  </si>
  <si>
    <t>PATTERN RESIN LS</t>
  </si>
  <si>
    <t>PR</t>
  </si>
  <si>
    <t xml:space="preserve">CERA </t>
  </si>
  <si>
    <t>intColor</t>
  </si>
  <si>
    <t>intColorimetro</t>
  </si>
  <si>
    <t>A1</t>
  </si>
  <si>
    <t>A2</t>
  </si>
  <si>
    <t>A3</t>
  </si>
  <si>
    <t>A3.5</t>
  </si>
  <si>
    <t>A4</t>
  </si>
  <si>
    <t>B1</t>
  </si>
  <si>
    <t>B2</t>
  </si>
  <si>
    <t>B3</t>
  </si>
  <si>
    <t>B4</t>
  </si>
  <si>
    <t>C1</t>
  </si>
  <si>
    <t>C2</t>
  </si>
  <si>
    <t>C3</t>
  </si>
  <si>
    <t>C4</t>
  </si>
  <si>
    <t>D2</t>
  </si>
  <si>
    <t>D3</t>
  </si>
  <si>
    <t>D4</t>
  </si>
  <si>
    <t>BL1</t>
  </si>
  <si>
    <t>BL2</t>
  </si>
  <si>
    <t>BL3</t>
  </si>
  <si>
    <t>BL4</t>
  </si>
  <si>
    <t>VITA CLASSIC</t>
  </si>
  <si>
    <t>CHROMASCOP</t>
  </si>
  <si>
    <t>BLEACH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</si>
</sst>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7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02581-1778-41D7-B5BE-BCD94F844259}">
  <dimension ref="A1:L40"/>
  <sheetViews>
    <sheetView tabSelected="1" topLeftCell="A13" workbookViewId="0">
      <selection activeCell="N41" sqref="N41"/>
    </sheetView>
  </sheetViews>
  <sheetFormatPr baseColWidth="10" defaultRowHeight="15" x14ac:dyDescent="0.25"/>
  <cols>
    <col min="12" max="12" width="12.57031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2" x14ac:dyDescent="0.25">
      <c r="A2">
        <v>1</v>
      </c>
      <c r="B2" t="s">
        <v>11</v>
      </c>
      <c r="C2" t="s">
        <v>12</v>
      </c>
      <c r="D2" t="s">
        <v>13</v>
      </c>
      <c r="F2">
        <v>1</v>
      </c>
      <c r="G2">
        <v>0</v>
      </c>
      <c r="H2" t="s">
        <v>14</v>
      </c>
      <c r="I2">
        <v>1</v>
      </c>
      <c r="K2" t="str">
        <f>_xlfn.CONCAT("UPDATE tbMenu 2024 SET"," strDescripcion ='",B2,"', Vista = '",C2,"', Controlador= '",D2,"', Parametro = '",E2,"', Nivel = ",F2,", IsNodo = ",G2,", strIcono = '",H2,"', IsActivo = ",I2,"WHERE intMEnu = ",A2)</f>
        <v>UPDATE tbMenu 2024 SET strDescripcion ='Inicio', Vista = 'Index', Controlador= 'Home', Parametro = '', Nivel = 1, IsNodo = 0, strIcono = 'fas fa-home', IsActivo = 1WHERE intMEnu = 1</v>
      </c>
      <c r="L2" s="1"/>
    </row>
    <row r="3" spans="1:12" x14ac:dyDescent="0.25">
      <c r="A3">
        <v>2</v>
      </c>
      <c r="B3" t="s">
        <v>16</v>
      </c>
      <c r="C3" t="s">
        <v>15</v>
      </c>
      <c r="D3" t="s">
        <v>15</v>
      </c>
      <c r="F3">
        <v>1</v>
      </c>
      <c r="G3">
        <v>1</v>
      </c>
      <c r="H3" t="s">
        <v>17</v>
      </c>
      <c r="I3">
        <v>1</v>
      </c>
      <c r="K3" t="str">
        <f t="shared" ref="K3:K30" si="0">_xlfn.CONCAT("UPDATE tbMenu 2024 SET"," strDescripcion ='",B3,"', Vista = '",C3,"', Controlador= '",D3,"', Parametro = '",E3,"', Nivel = ",F3,", IsNodo = ",G3,", strIcono = '",H3,"', IsActivo = ",I3,"WHERE intMEnu = ",A3)</f>
        <v>UPDATE tbMenu 2024 SET strDescripcion ='Seguridad', Vista = 'NULL', Controlador= 'NULL', Parametro = '', Nivel = 1, IsNodo = 1, strIcono = 'icon-lock', IsActivo = 1WHERE intMEnu = 2</v>
      </c>
      <c r="L3" s="1"/>
    </row>
    <row r="4" spans="1:12" x14ac:dyDescent="0.25">
      <c r="A4">
        <v>3</v>
      </c>
      <c r="B4" t="s">
        <v>18</v>
      </c>
      <c r="C4" t="s">
        <v>15</v>
      </c>
      <c r="D4" t="s">
        <v>15</v>
      </c>
      <c r="F4">
        <v>1</v>
      </c>
      <c r="G4">
        <v>1</v>
      </c>
      <c r="H4" t="s">
        <v>19</v>
      </c>
      <c r="I4">
        <v>1</v>
      </c>
      <c r="K4" t="str">
        <f t="shared" si="0"/>
        <v>UPDATE tbMenu 2024 SET strDescripcion ='Sesión', Vista = 'NULL', Controlador= 'NULL', Parametro = '', Nivel = 1, IsNodo = 1, strIcono = 'icon-social-dropbox', IsActivo = 1WHERE intMEnu = 3</v>
      </c>
      <c r="L4" s="1"/>
    </row>
    <row r="5" spans="1:12" x14ac:dyDescent="0.25">
      <c r="A5">
        <v>5</v>
      </c>
      <c r="B5" t="s">
        <v>20</v>
      </c>
      <c r="C5" t="s">
        <v>21</v>
      </c>
      <c r="D5" t="s">
        <v>22</v>
      </c>
      <c r="F5">
        <v>1</v>
      </c>
      <c r="G5">
        <v>0</v>
      </c>
      <c r="H5" t="s">
        <v>23</v>
      </c>
      <c r="I5">
        <v>1</v>
      </c>
      <c r="K5" t="str">
        <f t="shared" si="0"/>
        <v>UPDATE tbMenu 2024 SET strDescripcion ='Salir', Vista = 'LogOff', Controlador= 'Account', Parametro = '', Nivel = 1, IsNodo = 0, strIcono = 'fas fa-power-off', IsActivo = 1WHERE intMEnu = 5</v>
      </c>
      <c r="L5" s="1"/>
    </row>
    <row r="6" spans="1:12" x14ac:dyDescent="0.25">
      <c r="A6">
        <v>6</v>
      </c>
      <c r="B6" t="s">
        <v>24</v>
      </c>
      <c r="C6" t="s">
        <v>25</v>
      </c>
      <c r="D6" t="s">
        <v>25</v>
      </c>
      <c r="F6">
        <v>2</v>
      </c>
      <c r="G6">
        <v>0</v>
      </c>
      <c r="H6" t="s">
        <v>15</v>
      </c>
      <c r="I6">
        <v>1</v>
      </c>
      <c r="K6" t="str">
        <f t="shared" si="0"/>
        <v>UPDATE tbMenu 2024 SET strDescripcion ='Administrar Usuarios', Vista = 'Usuario', Controlador= 'Usuario', Parametro = '', Nivel = 2, IsNodo = 0, strIcono = 'NULL', IsActivo = 1WHERE intMEnu = 6</v>
      </c>
      <c r="L6" s="1"/>
    </row>
    <row r="7" spans="1:12" x14ac:dyDescent="0.25">
      <c r="A7">
        <v>7</v>
      </c>
      <c r="B7" t="s">
        <v>26</v>
      </c>
      <c r="C7" t="s">
        <v>27</v>
      </c>
      <c r="D7" t="s">
        <v>27</v>
      </c>
      <c r="F7">
        <v>2</v>
      </c>
      <c r="G7">
        <v>0</v>
      </c>
      <c r="H7" t="s">
        <v>17</v>
      </c>
      <c r="I7">
        <v>1</v>
      </c>
      <c r="K7" t="str">
        <f t="shared" si="0"/>
        <v>UPDATE tbMenu 2024 SET strDescripcion ='Administrar Permisos', Vista = 'AdministrarMenu', Controlador= 'AdministrarMenu', Parametro = '', Nivel = 2, IsNodo = 0, strIcono = 'icon-lock', IsActivo = 1WHERE intMEnu = 7</v>
      </c>
      <c r="L7" s="1"/>
    </row>
    <row r="8" spans="1:12" x14ac:dyDescent="0.25">
      <c r="A8">
        <v>13</v>
      </c>
      <c r="B8" t="s">
        <v>28</v>
      </c>
      <c r="C8" t="s">
        <v>29</v>
      </c>
      <c r="D8" t="s">
        <v>29</v>
      </c>
      <c r="F8">
        <v>2</v>
      </c>
      <c r="G8">
        <v>0</v>
      </c>
      <c r="H8" t="s">
        <v>15</v>
      </c>
      <c r="I8">
        <v>1</v>
      </c>
      <c r="K8" t="str">
        <f t="shared" si="0"/>
        <v>UPDATE tbMenu 2024 SET strDescripcion ='Administrar Perfiles', Vista = 'Rol', Controlador= 'Rol', Parametro = '', Nivel = 2, IsNodo = 0, strIcono = 'NULL', IsActivo = 1WHERE intMEnu = 13</v>
      </c>
      <c r="L8" s="1"/>
    </row>
    <row r="9" spans="1:12" x14ac:dyDescent="0.25">
      <c r="A9">
        <v>14</v>
      </c>
      <c r="B9" t="s">
        <v>30</v>
      </c>
      <c r="C9" t="s">
        <v>31</v>
      </c>
      <c r="D9" t="s">
        <v>25</v>
      </c>
      <c r="F9">
        <v>2</v>
      </c>
      <c r="G9">
        <v>0</v>
      </c>
      <c r="H9" t="s">
        <v>15</v>
      </c>
      <c r="I9">
        <v>1</v>
      </c>
      <c r="K9" t="str">
        <f t="shared" si="0"/>
        <v>UPDATE tbMenu 2024 SET strDescripcion ='Cambiar Contraseña', Vista = 'CambiarPassWord', Controlador= 'Usuario', Parametro = '', Nivel = 2, IsNodo = 0, strIcono = 'NULL', IsActivo = 1WHERE intMEnu = 14</v>
      </c>
      <c r="L9" s="1"/>
    </row>
    <row r="10" spans="1:12" x14ac:dyDescent="0.25">
      <c r="A10">
        <v>16</v>
      </c>
      <c r="B10" t="s">
        <v>32</v>
      </c>
      <c r="C10" t="s">
        <v>33</v>
      </c>
      <c r="D10" t="s">
        <v>34</v>
      </c>
      <c r="F10">
        <v>2</v>
      </c>
      <c r="G10">
        <v>0</v>
      </c>
      <c r="H10" t="s">
        <v>15</v>
      </c>
      <c r="I10">
        <v>0</v>
      </c>
      <c r="K10" t="str">
        <f t="shared" si="0"/>
        <v>UPDATE tbMenu 2024 SET strDescripcion ='Impresión de Etiquetas', Vista = 'ImpresionEtiquetas', Controlador= 'Operacion', Parametro = '', Nivel = 2, IsNodo = 0, strIcono = 'NULL', IsActivo = 0WHERE intMEnu = 16</v>
      </c>
      <c r="L10" s="1"/>
    </row>
    <row r="11" spans="1:12" x14ac:dyDescent="0.25">
      <c r="A11">
        <v>25</v>
      </c>
      <c r="B11" t="s">
        <v>35</v>
      </c>
      <c r="C11" t="s">
        <v>15</v>
      </c>
      <c r="D11" t="s">
        <v>15</v>
      </c>
      <c r="F11">
        <v>1</v>
      </c>
      <c r="G11">
        <v>1</v>
      </c>
      <c r="H11" t="s">
        <v>36</v>
      </c>
      <c r="I11">
        <v>1</v>
      </c>
      <c r="K11" t="str">
        <f t="shared" si="0"/>
        <v>UPDATE tbMenu 2024 SET strDescripcion ='Principal', Vista = 'NULL', Controlador= 'NULL', Parametro = '', Nivel = 1, IsNodo = 1, strIcono = 'icon-note', IsActivo = 1WHERE intMEnu = 25</v>
      </c>
      <c r="L11" s="1"/>
    </row>
    <row r="12" spans="1:12" x14ac:dyDescent="0.25">
      <c r="A12">
        <v>26</v>
      </c>
      <c r="B12" t="s">
        <v>37</v>
      </c>
      <c r="C12" t="s">
        <v>15</v>
      </c>
      <c r="D12" t="s">
        <v>15</v>
      </c>
      <c r="F12">
        <v>2</v>
      </c>
      <c r="G12">
        <v>1</v>
      </c>
      <c r="H12" t="s">
        <v>15</v>
      </c>
      <c r="I12">
        <v>1</v>
      </c>
      <c r="K12" t="str">
        <f t="shared" si="0"/>
        <v>UPDATE tbMenu 2024 SET strDescripcion ='Catálogos', Vista = 'NULL', Controlador= 'NULL', Parametro = '', Nivel = 2, IsNodo = 1, strIcono = 'NULL', IsActivo = 1WHERE intMEnu = 26</v>
      </c>
      <c r="L12" s="1"/>
    </row>
    <row r="13" spans="1:12" x14ac:dyDescent="0.25">
      <c r="A13">
        <v>27</v>
      </c>
      <c r="B13" t="s">
        <v>38</v>
      </c>
      <c r="C13" t="s">
        <v>39</v>
      </c>
      <c r="D13" t="s">
        <v>39</v>
      </c>
      <c r="F13">
        <v>3</v>
      </c>
      <c r="G13">
        <v>0</v>
      </c>
      <c r="H13" t="s">
        <v>15</v>
      </c>
      <c r="I13">
        <v>1</v>
      </c>
      <c r="K13" t="str">
        <f t="shared" si="0"/>
        <v>UPDATE tbMenu 2024 SET strDescripcion ='Materiales', Vista = 'Material', Controlador= 'Material', Parametro = '', Nivel = 3, IsNodo = 0, strIcono = 'NULL', IsActivo = 1WHERE intMEnu = 27</v>
      </c>
      <c r="L13" s="1"/>
    </row>
    <row r="14" spans="1:12" x14ac:dyDescent="0.25">
      <c r="A14">
        <v>28</v>
      </c>
      <c r="B14" t="s">
        <v>40</v>
      </c>
      <c r="C14" t="s">
        <v>41</v>
      </c>
      <c r="D14" t="s">
        <v>41</v>
      </c>
      <c r="F14">
        <v>3</v>
      </c>
      <c r="G14">
        <v>0</v>
      </c>
      <c r="H14" t="s">
        <v>15</v>
      </c>
      <c r="I14">
        <v>1</v>
      </c>
      <c r="K14" t="str">
        <f t="shared" si="0"/>
        <v>UPDATE tbMenu 2024 SET strDescripcion ='Tipos de Trabajo', Vista = 'TipoTrabajo', Controlador= 'TipoTrabajo', Parametro = '', Nivel = 3, IsNodo = 0, strIcono = 'NULL', IsActivo = 1WHERE intMEnu = 28</v>
      </c>
      <c r="L14" s="1"/>
    </row>
    <row r="15" spans="1:12" x14ac:dyDescent="0.25">
      <c r="A15">
        <v>29</v>
      </c>
      <c r="B15" t="s">
        <v>42</v>
      </c>
      <c r="C15" t="s">
        <v>43</v>
      </c>
      <c r="D15" t="s">
        <v>44</v>
      </c>
      <c r="F15">
        <v>3</v>
      </c>
      <c r="G15">
        <v>0</v>
      </c>
      <c r="H15" t="s">
        <v>15</v>
      </c>
      <c r="I15">
        <v>1</v>
      </c>
      <c r="K15" t="str">
        <f t="shared" si="0"/>
        <v>UPDATE tbMenu 2024 SET strDescripcion ='Cuentas por Cobrar', Vista = 'SubirOrdenCompra', Controlador= 'Inventario', Parametro = '', Nivel = 3, IsNodo = 0, strIcono = 'NULL', IsActivo = 1WHERE intMEnu = 29</v>
      </c>
      <c r="L15" s="1"/>
    </row>
    <row r="16" spans="1:12" x14ac:dyDescent="0.25">
      <c r="A16">
        <v>30</v>
      </c>
      <c r="B16" t="s">
        <v>45</v>
      </c>
      <c r="C16" t="s">
        <v>46</v>
      </c>
      <c r="D16" t="s">
        <v>46</v>
      </c>
      <c r="F16">
        <v>3</v>
      </c>
      <c r="G16">
        <v>0</v>
      </c>
      <c r="H16" t="s">
        <v>15</v>
      </c>
      <c r="I16">
        <v>1</v>
      </c>
      <c r="K16" t="str">
        <f t="shared" si="0"/>
        <v>UPDATE tbMenu 2024 SET strDescripcion ='Colorímetros', Vista = 'Colorimetro', Controlador= 'Colorimetro', Parametro = '', Nivel = 3, IsNodo = 0, strIcono = 'NULL', IsActivo = 1WHERE intMEnu = 30</v>
      </c>
      <c r="L16" s="1"/>
    </row>
    <row r="17" spans="1:12" x14ac:dyDescent="0.25">
      <c r="A17">
        <v>32</v>
      </c>
      <c r="B17" t="s">
        <v>47</v>
      </c>
      <c r="C17" t="s">
        <v>48</v>
      </c>
      <c r="D17" t="s">
        <v>44</v>
      </c>
      <c r="F17">
        <v>3</v>
      </c>
      <c r="G17">
        <v>0</v>
      </c>
      <c r="H17" t="s">
        <v>15</v>
      </c>
      <c r="I17">
        <v>1</v>
      </c>
      <c r="K17" t="str">
        <f t="shared" si="0"/>
        <v>UPDATE tbMenu 2024 SET strDescripcion ='Reporte de Pagos', Vista = 'IngresoArticulo', Controlador= 'Inventario', Parametro = '', Nivel = 3, IsNodo = 0, strIcono = 'NULL', IsActivo = 1WHERE intMEnu = 32</v>
      </c>
      <c r="L17" s="1"/>
    </row>
    <row r="18" spans="1:12" x14ac:dyDescent="0.25">
      <c r="A18">
        <v>38</v>
      </c>
      <c r="B18" t="s">
        <v>49</v>
      </c>
      <c r="C18" t="s">
        <v>50</v>
      </c>
      <c r="D18" t="s">
        <v>49</v>
      </c>
      <c r="E18" t="s">
        <v>15</v>
      </c>
      <c r="F18">
        <v>3</v>
      </c>
      <c r="G18">
        <v>0</v>
      </c>
      <c r="H18" t="s">
        <v>15</v>
      </c>
      <c r="I18">
        <v>0</v>
      </c>
      <c r="K18" t="str">
        <f t="shared" si="0"/>
        <v>UPDATE tbMenu 2024 SET strDescripcion ='Transferencias', Vista = 'Crear', Controlador= 'Transferencias', Parametro = 'NULL', Nivel = 3, IsNodo = 0, strIcono = 'NULL', IsActivo = 0WHERE intMEnu = 38</v>
      </c>
      <c r="L18" s="1"/>
    </row>
    <row r="19" spans="1:12" x14ac:dyDescent="0.25">
      <c r="A19">
        <v>48</v>
      </c>
      <c r="B19" t="s">
        <v>51</v>
      </c>
      <c r="C19" t="s">
        <v>52</v>
      </c>
      <c r="D19" t="s">
        <v>52</v>
      </c>
      <c r="E19" t="s">
        <v>15</v>
      </c>
      <c r="F19">
        <v>3</v>
      </c>
      <c r="G19">
        <v>0</v>
      </c>
      <c r="H19" t="s">
        <v>15</v>
      </c>
      <c r="I19">
        <v>1</v>
      </c>
      <c r="K19" t="str">
        <f t="shared" si="0"/>
        <v>UPDATE tbMenu 2024 SET strDescripcion ='Tipos de Gasto', Vista = 'TipoGasto', Controlador= 'TipoGasto', Parametro = 'NULL', Nivel = 3, IsNodo = 0, strIcono = 'NULL', IsActivo = 1WHERE intMEnu = 48</v>
      </c>
      <c r="L19" s="1"/>
    </row>
    <row r="20" spans="1:12" x14ac:dyDescent="0.25">
      <c r="A20">
        <v>50</v>
      </c>
      <c r="B20" t="s">
        <v>53</v>
      </c>
      <c r="C20" t="s">
        <v>15</v>
      </c>
      <c r="D20" t="s">
        <v>15</v>
      </c>
      <c r="F20">
        <v>2</v>
      </c>
      <c r="G20">
        <v>1</v>
      </c>
      <c r="H20" t="s">
        <v>15</v>
      </c>
      <c r="I20">
        <v>1</v>
      </c>
      <c r="K20" t="str">
        <f t="shared" si="0"/>
        <v>UPDATE tbMenu 2024 SET strDescripcion ='Opciones', Vista = 'NULL', Controlador= 'NULL', Parametro = '', Nivel = 2, IsNodo = 1, strIcono = 'NULL', IsActivo = 1WHERE intMEnu = 50</v>
      </c>
      <c r="L20" s="1"/>
    </row>
    <row r="21" spans="1:12" x14ac:dyDescent="0.25">
      <c r="A21">
        <v>51</v>
      </c>
      <c r="B21" t="s">
        <v>54</v>
      </c>
      <c r="C21" t="s">
        <v>12</v>
      </c>
      <c r="D21" t="s">
        <v>55</v>
      </c>
      <c r="F21">
        <v>3</v>
      </c>
      <c r="G21">
        <v>0</v>
      </c>
      <c r="H21" t="s">
        <v>15</v>
      </c>
      <c r="I21">
        <v>1</v>
      </c>
      <c r="K21" t="str">
        <f t="shared" si="0"/>
        <v>UPDATE tbMenu 2024 SET strDescripcion ='Orden de Trabajo', Vista = 'Index', Controlador= 'OrdenCompra', Parametro = '', Nivel = 3, IsNodo = 0, strIcono = 'NULL', IsActivo = 1WHERE intMEnu = 51</v>
      </c>
      <c r="L21" s="1"/>
    </row>
    <row r="22" spans="1:12" x14ac:dyDescent="0.25">
      <c r="A22">
        <v>52</v>
      </c>
      <c r="B22" t="s">
        <v>56</v>
      </c>
      <c r="C22" t="s">
        <v>15</v>
      </c>
      <c r="D22" t="s">
        <v>15</v>
      </c>
      <c r="E22" t="s">
        <v>15</v>
      </c>
      <c r="F22">
        <v>2</v>
      </c>
      <c r="G22">
        <v>1</v>
      </c>
      <c r="H22" t="s">
        <v>15</v>
      </c>
      <c r="I22">
        <v>1</v>
      </c>
      <c r="K22" t="str">
        <f t="shared" si="0"/>
        <v>UPDATE tbMenu 2024 SET strDescripcion ='Reportes', Vista = 'NULL', Controlador= 'NULL', Parametro = 'NULL', Nivel = 2, IsNodo = 1, strIcono = 'NULL', IsActivo = 1WHERE intMEnu = 52</v>
      </c>
      <c r="L22" s="1"/>
    </row>
    <row r="23" spans="1:12" x14ac:dyDescent="0.25">
      <c r="A23">
        <v>60</v>
      </c>
      <c r="B23" t="s">
        <v>57</v>
      </c>
      <c r="C23" t="s">
        <v>58</v>
      </c>
      <c r="D23" t="s">
        <v>49</v>
      </c>
      <c r="F23">
        <v>3</v>
      </c>
      <c r="G23">
        <v>0</v>
      </c>
      <c r="I23">
        <v>0</v>
      </c>
      <c r="K23" t="str">
        <f t="shared" si="0"/>
        <v>UPDATE tbMenu 2024 SET strDescripcion ='Entrada Miscelánea', Vista = 'EntradaMiscelanea', Controlador= 'Transferencias', Parametro = '', Nivel = 3, IsNodo = 0, strIcono = '', IsActivo = 0WHERE intMEnu = 60</v>
      </c>
      <c r="L23" s="1"/>
    </row>
    <row r="24" spans="1:12" x14ac:dyDescent="0.25">
      <c r="A24">
        <v>61</v>
      </c>
      <c r="B24" t="s">
        <v>59</v>
      </c>
      <c r="C24" t="s">
        <v>50</v>
      </c>
      <c r="D24" t="s">
        <v>59</v>
      </c>
      <c r="F24">
        <v>3</v>
      </c>
      <c r="G24">
        <v>0</v>
      </c>
      <c r="I24">
        <v>0</v>
      </c>
      <c r="K24" t="str">
        <f t="shared" si="0"/>
        <v>UPDATE tbMenu 2024 SET strDescripcion ='Consumos', Vista = 'Crear', Controlador= 'Consumos', Parametro = '', Nivel = 3, IsNodo = 0, strIcono = '', IsActivo = 0WHERE intMEnu = 61</v>
      </c>
      <c r="L24" s="1"/>
    </row>
    <row r="25" spans="1:12" x14ac:dyDescent="0.25">
      <c r="A25">
        <v>64</v>
      </c>
      <c r="B25" t="s">
        <v>60</v>
      </c>
      <c r="C25" t="s">
        <v>12</v>
      </c>
      <c r="D25" t="s">
        <v>61</v>
      </c>
      <c r="F25">
        <v>3</v>
      </c>
      <c r="G25">
        <v>0</v>
      </c>
      <c r="I25">
        <v>1</v>
      </c>
      <c r="K25" t="str">
        <f t="shared" si="0"/>
        <v>UPDATE tbMenu 2024 SET strDescripcion ='Materiales y Trabajos', Vista = 'Index', Controlador= 'Packing', Parametro = '', Nivel = 3, IsNodo = 0, strIcono = '', IsActivo = 1WHERE intMEnu = 64</v>
      </c>
      <c r="L25" s="1"/>
    </row>
    <row r="26" spans="1:12" x14ac:dyDescent="0.25">
      <c r="A26">
        <v>65</v>
      </c>
      <c r="B26" t="s">
        <v>62</v>
      </c>
      <c r="C26" t="s">
        <v>63</v>
      </c>
      <c r="D26" t="s">
        <v>63</v>
      </c>
      <c r="F26">
        <v>3</v>
      </c>
      <c r="G26">
        <v>0</v>
      </c>
      <c r="I26">
        <v>1</v>
      </c>
      <c r="K26" t="str">
        <f t="shared" si="0"/>
        <v>UPDATE tbMenu 2024 SET strDescripcion ='Doctores', Vista = 'Doctor', Controlador= 'Doctor', Parametro = '', Nivel = 3, IsNodo = 0, strIcono = '', IsActivo = 1WHERE intMEnu = 65</v>
      </c>
      <c r="L26" s="1"/>
    </row>
    <row r="27" spans="1:12" x14ac:dyDescent="0.25">
      <c r="A27">
        <v>68</v>
      </c>
      <c r="B27" t="s">
        <v>64</v>
      </c>
      <c r="C27" t="s">
        <v>65</v>
      </c>
      <c r="D27" t="s">
        <v>49</v>
      </c>
      <c r="F27">
        <v>3</v>
      </c>
      <c r="G27">
        <v>0</v>
      </c>
      <c r="I27">
        <v>0</v>
      </c>
      <c r="K27" t="str">
        <f t="shared" si="0"/>
        <v>UPDATE tbMenu 2024 SET strDescripcion ='Ajuste Inventario', Vista = 'AjusteInventario', Controlador= 'Transferencias', Parametro = '', Nivel = 3, IsNodo = 0, strIcono = '', IsActivo = 0WHERE intMEnu = 68</v>
      </c>
      <c r="L27" s="1"/>
    </row>
    <row r="28" spans="1:12" x14ac:dyDescent="0.25">
      <c r="A28">
        <v>76</v>
      </c>
      <c r="B28" t="s">
        <v>66</v>
      </c>
      <c r="C28" t="s">
        <v>67</v>
      </c>
      <c r="D28" t="s">
        <v>68</v>
      </c>
      <c r="F28">
        <v>2</v>
      </c>
      <c r="G28">
        <v>0</v>
      </c>
      <c r="H28" t="s">
        <v>15</v>
      </c>
      <c r="I28">
        <v>1</v>
      </c>
      <c r="K28" t="str">
        <f t="shared" si="0"/>
        <v>UPDATE tbMenu 2024 SET strDescripcion ='Mover Jobs (Sincronía)', Vista = 'AsignarJobsSincronia', Controlador= 'Production', Parametro = '', Nivel = 2, IsNodo = 0, strIcono = 'NULL', IsActivo = 1WHERE intMEnu = 76</v>
      </c>
      <c r="L28" s="1"/>
    </row>
    <row r="29" spans="1:12" x14ac:dyDescent="0.25">
      <c r="A29">
        <v>78</v>
      </c>
      <c r="B29" t="s">
        <v>69</v>
      </c>
      <c r="C29" t="s">
        <v>70</v>
      </c>
      <c r="D29" t="s">
        <v>13</v>
      </c>
      <c r="F29">
        <v>1</v>
      </c>
      <c r="G29">
        <v>0</v>
      </c>
      <c r="H29" t="s">
        <v>71</v>
      </c>
      <c r="I29">
        <v>1</v>
      </c>
      <c r="K29" t="str">
        <f t="shared" si="0"/>
        <v>UPDATE tbMenu 2024 SET strDescripcion ='Nosotros', Vista = 'About', Controlador= 'Home', Parametro = '', Nivel = 1, IsNodo = 0, strIcono = 'icon-notebook', IsActivo = 1WHERE intMEnu = 78</v>
      </c>
      <c r="L29" s="1"/>
    </row>
    <row r="30" spans="1:12" x14ac:dyDescent="0.25">
      <c r="A30">
        <v>89</v>
      </c>
      <c r="B30" t="s">
        <v>72</v>
      </c>
      <c r="C30" t="s">
        <v>73</v>
      </c>
      <c r="D30" t="s">
        <v>73</v>
      </c>
      <c r="F30">
        <v>3</v>
      </c>
      <c r="G30">
        <v>0</v>
      </c>
      <c r="H30" t="s">
        <v>15</v>
      </c>
      <c r="I30">
        <v>1</v>
      </c>
      <c r="K30" t="str">
        <f t="shared" si="0"/>
        <v>UPDATE tbMenu 2024 SET strDescripcion ='Colores', Vista = 'Color', Controlador= 'Color', Parametro = '', Nivel = 3, IsNodo = 0, strIcono = 'NULL', IsActivo = 1WHERE intMEnu = 89</v>
      </c>
      <c r="L30" s="1"/>
    </row>
    <row r="34" spans="3:5" x14ac:dyDescent="0.25">
      <c r="C34" t="s">
        <v>1</v>
      </c>
      <c r="E34" t="str">
        <f>_xlfn.CONCAT("UPDATE tbMenu2024 SET  ",C34," = NULL WHERE ",C34,"  = 'NULL'")</f>
        <v>UPDATE tbMenu2024 SET  strDescripcion = NULL WHERE strDescripcion  = 'NULL'</v>
      </c>
    </row>
    <row r="35" spans="3:5" x14ac:dyDescent="0.25">
      <c r="C35" t="s">
        <v>2</v>
      </c>
      <c r="E35" t="str">
        <f t="shared" ref="E35:E40" si="1">_xlfn.CONCAT("UPDATE tbMenu2024 SET  ",C35," = NULL WHERE ",C35,"  = 'NULL'")</f>
        <v>UPDATE tbMenu2024 SET  Vista = NULL WHERE Vista  = 'NULL'</v>
      </c>
    </row>
    <row r="36" spans="3:5" x14ac:dyDescent="0.25">
      <c r="C36" t="s">
        <v>3</v>
      </c>
      <c r="E36" t="str">
        <f t="shared" si="1"/>
        <v>UPDATE tbMenu2024 SET  Controlador = NULL WHERE Controlador  = 'NULL'</v>
      </c>
    </row>
    <row r="37" spans="3:5" x14ac:dyDescent="0.25">
      <c r="C37" t="s">
        <v>4</v>
      </c>
      <c r="E37" t="str">
        <f t="shared" si="1"/>
        <v>UPDATE tbMenu2024 SET  Parametro = NULL WHERE Parametro  = 'NULL'</v>
      </c>
    </row>
    <row r="38" spans="3:5" x14ac:dyDescent="0.25">
      <c r="C38" t="s">
        <v>7</v>
      </c>
      <c r="E38" t="str">
        <f t="shared" si="1"/>
        <v>UPDATE tbMenu2024 SET  strIcono = NULL WHERE strIcono  = 'NULL'</v>
      </c>
    </row>
    <row r="39" spans="3:5" x14ac:dyDescent="0.25">
      <c r="C39" t="s">
        <v>9</v>
      </c>
      <c r="E39" t="str">
        <f t="shared" si="1"/>
        <v>UPDATE tbMenu2024 SET  strUsuarioAlta = NULL WHERE strUsuarioAlta  = 'NULL'</v>
      </c>
    </row>
    <row r="40" spans="3:5" x14ac:dyDescent="0.25">
      <c r="C40" t="s">
        <v>10</v>
      </c>
      <c r="E40" t="str">
        <f t="shared" si="1"/>
        <v>UPDATE tbMenu2024 SET  strMaquinaAlta = NULL WHERE strMaquinaAlta  = 'NULL'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D4BB55-69F3-42E9-9A97-FC2C4FAA8DCA}">
  <dimension ref="A1:N42"/>
  <sheetViews>
    <sheetView topLeftCell="A8" workbookViewId="0">
      <selection activeCell="N2" sqref="N2:N42"/>
    </sheetView>
  </sheetViews>
  <sheetFormatPr baseColWidth="10" defaultRowHeight="15" x14ac:dyDescent="0.25"/>
  <sheetData>
    <row r="1" spans="1:14" x14ac:dyDescent="0.25">
      <c r="A1" t="s">
        <v>143</v>
      </c>
      <c r="B1" t="s">
        <v>144</v>
      </c>
      <c r="C1" t="s">
        <v>811</v>
      </c>
      <c r="D1" t="s">
        <v>812</v>
      </c>
      <c r="E1" t="s">
        <v>813</v>
      </c>
      <c r="F1" t="s">
        <v>814</v>
      </c>
      <c r="G1" t="s">
        <v>9</v>
      </c>
      <c r="H1" t="s">
        <v>10</v>
      </c>
      <c r="I1" t="s">
        <v>157</v>
      </c>
      <c r="J1" t="s">
        <v>158</v>
      </c>
      <c r="K1" t="s">
        <v>159</v>
      </c>
      <c r="L1" t="s">
        <v>160</v>
      </c>
    </row>
    <row r="2" spans="1:14" x14ac:dyDescent="0.25">
      <c r="A2">
        <v>1</v>
      </c>
      <c r="B2">
        <v>1</v>
      </c>
      <c r="C2">
        <v>1</v>
      </c>
      <c r="D2">
        <v>1</v>
      </c>
      <c r="E2">
        <v>1</v>
      </c>
      <c r="F2" t="s">
        <v>815</v>
      </c>
      <c r="G2" t="s">
        <v>642</v>
      </c>
      <c r="H2" t="s">
        <v>643</v>
      </c>
      <c r="I2" s="1">
        <v>40338.443915474534</v>
      </c>
      <c r="J2" t="s">
        <v>15</v>
      </c>
      <c r="K2" t="s">
        <v>15</v>
      </c>
      <c r="L2" t="s">
        <v>15</v>
      </c>
      <c r="N2" t="str">
        <f>_xlfn.CONCAT("INSERT tbProceso2024(intEmpresa,intSucursal,intProceso,intLaboratorio, intFolioProceso, strNombreProceso, isActivo, isBorrado, strUsuarioAlta, strMaquinaAlta, datFechaAlta) SELECT 1,1,",C2,",",D2,",",E2,",'",F2,"',1,0,'MR-JOC','127.0.0.1',GETDATE()")</f>
        <v>INSERT tbProceso2024(intEmpresa,intSucursal,intProceso,intLaboratorio, intFolioProceso, strNombreProceso, isActivo, isBorrado, strUsuarioAlta, strMaquinaAlta, datFechaAlta) SELECT 1,1,1,1,1,'PRUEBA DE COFIA',1,0,'MR-JOC','127.0.0.1',GETDATE()</v>
      </c>
    </row>
    <row r="3" spans="1:14" x14ac:dyDescent="0.25">
      <c r="A3">
        <v>1</v>
      </c>
      <c r="B3">
        <v>1</v>
      </c>
      <c r="C3">
        <v>2</v>
      </c>
      <c r="D3">
        <v>2</v>
      </c>
      <c r="E3">
        <v>1</v>
      </c>
      <c r="F3" t="s">
        <v>816</v>
      </c>
      <c r="G3" t="s">
        <v>642</v>
      </c>
      <c r="H3" t="s">
        <v>643</v>
      </c>
      <c r="I3" s="1">
        <v>40338.468688657405</v>
      </c>
      <c r="J3" t="s">
        <v>15</v>
      </c>
      <c r="K3" t="s">
        <v>15</v>
      </c>
      <c r="L3" t="s">
        <v>15</v>
      </c>
      <c r="N3" t="str">
        <f t="shared" ref="N3:N42" si="0">_xlfn.CONCAT("INSERT tbProceso2024(intEmpresa,intSucursal,intProceso,intLaboratorio, intFolioProceso, strNombreProceso, isActivo, isBorrado, strUsuarioAlta, strMaquinaAlta, datFechaAlta) SELECT 1,1,",C3,",",D3,",",E3,",'",F3,"',1,0,'MR-JOC','127.0.0.1',GETDATE()")</f>
        <v>INSERT tbProceso2024(intEmpresa,intSucursal,intProceso,intLaboratorio, intFolioProceso, strNombreProceso, isActivo, isBorrado, strUsuarioAlta, strMaquinaAlta, datFechaAlta) SELECT 1,1,2,2,1,'PRUEBA DE ARMAZON',1,0,'MR-JOC','127.0.0.1',GETDATE()</v>
      </c>
    </row>
    <row r="4" spans="1:14" x14ac:dyDescent="0.25">
      <c r="A4">
        <v>1</v>
      </c>
      <c r="B4">
        <v>1</v>
      </c>
      <c r="C4">
        <v>3</v>
      </c>
      <c r="D4">
        <v>2</v>
      </c>
      <c r="E4">
        <v>2</v>
      </c>
      <c r="F4" t="s">
        <v>817</v>
      </c>
      <c r="G4" t="s">
        <v>642</v>
      </c>
      <c r="H4" t="s">
        <v>643</v>
      </c>
      <c r="I4" s="1">
        <v>40338.469820601851</v>
      </c>
      <c r="J4" t="s">
        <v>15</v>
      </c>
      <c r="K4" t="s">
        <v>15</v>
      </c>
      <c r="L4" t="s">
        <v>15</v>
      </c>
      <c r="N4" t="str">
        <f t="shared" si="0"/>
        <v>INSERT tbProceso2024(intEmpresa,intSucursal,intProceso,intLaboratorio, intFolioProceso, strNombreProceso, isActivo, isBorrado, strUsuarioAlta, strMaquinaAlta, datFechaAlta) SELECT 1,1,3,2,2,'PRUEBA DE DIENTES EN CERA',1,0,'MR-JOC','127.0.0.1',GETDATE()</v>
      </c>
    </row>
    <row r="5" spans="1:14" x14ac:dyDescent="0.25">
      <c r="A5">
        <v>1</v>
      </c>
      <c r="B5">
        <v>1</v>
      </c>
      <c r="C5">
        <v>4</v>
      </c>
      <c r="D5">
        <v>2</v>
      </c>
      <c r="E5">
        <v>3</v>
      </c>
      <c r="F5" t="s">
        <v>818</v>
      </c>
      <c r="G5" t="s">
        <v>642</v>
      </c>
      <c r="H5" t="s">
        <v>643</v>
      </c>
      <c r="I5" s="1">
        <v>40338.470220254632</v>
      </c>
      <c r="J5" t="s">
        <v>15</v>
      </c>
      <c r="K5" t="s">
        <v>15</v>
      </c>
      <c r="L5" t="s">
        <v>15</v>
      </c>
      <c r="N5" t="str">
        <f t="shared" si="0"/>
        <v>INSERT tbProceso2024(intEmpresa,intSucursal,intProceso,intLaboratorio, intFolioProceso, strNombreProceso, isActivo, isBorrado, strUsuarioAlta, strMaquinaAlta, datFechaAlta) SELECT 1,1,4,2,3,'PROCESO DE ACRILADO',1,0,'MR-JOC','127.0.0.1',GETDATE()</v>
      </c>
    </row>
    <row r="6" spans="1:14" x14ac:dyDescent="0.25">
      <c r="A6">
        <v>1</v>
      </c>
      <c r="B6">
        <v>1</v>
      </c>
      <c r="C6">
        <v>6</v>
      </c>
      <c r="D6">
        <v>1</v>
      </c>
      <c r="E6">
        <v>2</v>
      </c>
      <c r="F6" t="s">
        <v>819</v>
      </c>
      <c r="G6" t="s">
        <v>648</v>
      </c>
      <c r="H6" t="s">
        <v>649</v>
      </c>
      <c r="I6" s="1">
        <v>40473.45975130787</v>
      </c>
      <c r="J6" t="s">
        <v>15</v>
      </c>
      <c r="K6" t="s">
        <v>15</v>
      </c>
      <c r="L6" t="s">
        <v>15</v>
      </c>
      <c r="N6" t="str">
        <f t="shared" si="0"/>
        <v>INSERT tbProceso2024(intEmpresa,intSucursal,intProceso,intLaboratorio, intFolioProceso, strNombreProceso, isActivo, isBorrado, strUsuarioAlta, strMaquinaAlta, datFechaAlta) SELECT 1,1,6,1,2,'PRUEBA DE BISCOCHO',1,0,'MR-JOC','127.0.0.1',GETDATE()</v>
      </c>
    </row>
    <row r="7" spans="1:14" x14ac:dyDescent="0.25">
      <c r="A7">
        <v>1</v>
      </c>
      <c r="B7">
        <v>1</v>
      </c>
      <c r="C7">
        <v>7</v>
      </c>
      <c r="D7">
        <v>1</v>
      </c>
      <c r="E7">
        <v>3</v>
      </c>
      <c r="F7" t="s">
        <v>820</v>
      </c>
      <c r="G7" t="s">
        <v>648</v>
      </c>
      <c r="H7" t="s">
        <v>649</v>
      </c>
      <c r="I7" s="1">
        <v>40473.45975130787</v>
      </c>
      <c r="J7" t="s">
        <v>15</v>
      </c>
      <c r="K7" t="s">
        <v>15</v>
      </c>
      <c r="L7" t="s">
        <v>15</v>
      </c>
      <c r="N7" t="str">
        <f t="shared" si="0"/>
        <v>INSERT tbProceso2024(intEmpresa,intSucursal,intProceso,intLaboratorio, intFolioProceso, strNombreProceso, isActivo, isBorrado, strUsuarioAlta, strMaquinaAlta, datFechaAlta) SELECT 1,1,7,1,3,'GLAZEADO Y TERMINADO',1,0,'MR-JOC','127.0.0.1',GETDATE()</v>
      </c>
    </row>
    <row r="8" spans="1:14" x14ac:dyDescent="0.25">
      <c r="A8">
        <v>1</v>
      </c>
      <c r="B8">
        <v>1</v>
      </c>
      <c r="C8">
        <v>9</v>
      </c>
      <c r="D8">
        <v>3</v>
      </c>
      <c r="E8">
        <v>1</v>
      </c>
      <c r="F8" t="s">
        <v>821</v>
      </c>
      <c r="G8" t="s">
        <v>648</v>
      </c>
      <c r="H8" t="s">
        <v>649</v>
      </c>
      <c r="I8" s="1">
        <v>40473.462055474534</v>
      </c>
      <c r="J8" t="s">
        <v>15</v>
      </c>
      <c r="K8" t="s">
        <v>15</v>
      </c>
      <c r="L8" t="s">
        <v>15</v>
      </c>
      <c r="N8" t="str">
        <f t="shared" si="0"/>
        <v>INSERT tbProceso2024(intEmpresa,intSucursal,intProceso,intLaboratorio, intFolioProceso, strNombreProceso, isActivo, isBorrado, strUsuarioAlta, strMaquinaAlta, datFechaAlta) SELECT 1,1,9,3,1,'CUCHARILLA INDIVIDUAL',1,0,'MR-JOC','127.0.0.1',GETDATE()</v>
      </c>
    </row>
    <row r="9" spans="1:14" x14ac:dyDescent="0.25">
      <c r="A9">
        <v>1</v>
      </c>
      <c r="B9">
        <v>1</v>
      </c>
      <c r="C9">
        <v>10</v>
      </c>
      <c r="D9">
        <v>3</v>
      </c>
      <c r="E9">
        <v>2</v>
      </c>
      <c r="F9" t="s">
        <v>822</v>
      </c>
      <c r="G9" t="s">
        <v>648</v>
      </c>
      <c r="H9" t="s">
        <v>649</v>
      </c>
      <c r="I9" s="1">
        <v>40473.462055474534</v>
      </c>
      <c r="J9" t="s">
        <v>15</v>
      </c>
      <c r="K9" t="s">
        <v>15</v>
      </c>
      <c r="L9" t="s">
        <v>15</v>
      </c>
      <c r="N9" t="str">
        <f t="shared" si="0"/>
        <v>INSERT tbProceso2024(intEmpresa,intSucursal,intProceso,intLaboratorio, intFolioProceso, strNombreProceso, isActivo, isBorrado, strUsuarioAlta, strMaquinaAlta, datFechaAlta) SELECT 1,1,10,3,2,'BASES Y RODILLOS',1,0,'MR-JOC','127.0.0.1',GETDATE()</v>
      </c>
    </row>
    <row r="10" spans="1:14" x14ac:dyDescent="0.25">
      <c r="A10">
        <v>1</v>
      </c>
      <c r="B10">
        <v>1</v>
      </c>
      <c r="C10">
        <v>11</v>
      </c>
      <c r="D10">
        <v>3</v>
      </c>
      <c r="E10">
        <v>3</v>
      </c>
      <c r="F10" t="s">
        <v>817</v>
      </c>
      <c r="G10" t="s">
        <v>648</v>
      </c>
      <c r="H10" t="s">
        <v>649</v>
      </c>
      <c r="I10" s="1">
        <v>40473.462055474534</v>
      </c>
      <c r="J10" t="s">
        <v>15</v>
      </c>
      <c r="K10" t="s">
        <v>15</v>
      </c>
      <c r="L10" t="s">
        <v>15</v>
      </c>
      <c r="N10" t="str">
        <f t="shared" si="0"/>
        <v>INSERT tbProceso2024(intEmpresa,intSucursal,intProceso,intLaboratorio, intFolioProceso, strNombreProceso, isActivo, isBorrado, strUsuarioAlta, strMaquinaAlta, datFechaAlta) SELECT 1,1,11,3,3,'PRUEBA DE DIENTES EN CERA',1,0,'MR-JOC','127.0.0.1',GETDATE()</v>
      </c>
    </row>
    <row r="11" spans="1:14" x14ac:dyDescent="0.25">
      <c r="A11">
        <v>1</v>
      </c>
      <c r="B11">
        <v>1</v>
      </c>
      <c r="C11">
        <v>12</v>
      </c>
      <c r="D11">
        <v>3</v>
      </c>
      <c r="E11">
        <v>4</v>
      </c>
      <c r="F11" t="s">
        <v>823</v>
      </c>
      <c r="G11" t="s">
        <v>648</v>
      </c>
      <c r="H11" t="s">
        <v>649</v>
      </c>
      <c r="I11" s="1">
        <v>40473.462055474534</v>
      </c>
      <c r="J11" t="s">
        <v>15</v>
      </c>
      <c r="K11" t="s">
        <v>15</v>
      </c>
      <c r="L11" t="s">
        <v>15</v>
      </c>
      <c r="N11" t="str">
        <f t="shared" si="0"/>
        <v>INSERT tbProceso2024(intEmpresa,intSucursal,intProceso,intLaboratorio, intFolioProceso, strNombreProceso, isActivo, isBorrado, strUsuarioAlta, strMaquinaAlta, datFechaAlta) SELECT 1,1,12,3,4,'PROCESO TERMINADO',1,0,'MR-JOC','127.0.0.1',GETDATE()</v>
      </c>
    </row>
    <row r="12" spans="1:14" x14ac:dyDescent="0.25">
      <c r="A12">
        <v>1</v>
      </c>
      <c r="B12">
        <v>1</v>
      </c>
      <c r="C12">
        <v>13</v>
      </c>
      <c r="D12">
        <v>4</v>
      </c>
      <c r="E12">
        <v>1</v>
      </c>
      <c r="F12" t="s">
        <v>822</v>
      </c>
      <c r="G12" t="s">
        <v>648</v>
      </c>
      <c r="H12" t="s">
        <v>649</v>
      </c>
      <c r="I12" s="1">
        <v>40473.4621162037</v>
      </c>
      <c r="J12" t="s">
        <v>15</v>
      </c>
      <c r="K12" t="s">
        <v>15</v>
      </c>
      <c r="L12" t="s">
        <v>15</v>
      </c>
      <c r="N12" t="str">
        <f t="shared" si="0"/>
        <v>INSERT tbProceso2024(intEmpresa,intSucursal,intProceso,intLaboratorio, intFolioProceso, strNombreProceso, isActivo, isBorrado, strUsuarioAlta, strMaquinaAlta, datFechaAlta) SELECT 1,1,13,4,1,'BASES Y RODILLOS',1,0,'MR-JOC','127.0.0.1',GETDATE()</v>
      </c>
    </row>
    <row r="13" spans="1:14" x14ac:dyDescent="0.25">
      <c r="A13">
        <v>1</v>
      </c>
      <c r="B13">
        <v>1</v>
      </c>
      <c r="C13">
        <v>14</v>
      </c>
      <c r="D13">
        <v>4</v>
      </c>
      <c r="E13">
        <v>2</v>
      </c>
      <c r="F13" t="s">
        <v>824</v>
      </c>
      <c r="G13" t="s">
        <v>648</v>
      </c>
      <c r="H13" t="s">
        <v>649</v>
      </c>
      <c r="I13" s="1">
        <v>40473.4621162037</v>
      </c>
      <c r="J13" t="s">
        <v>15</v>
      </c>
      <c r="K13" t="s">
        <v>15</v>
      </c>
      <c r="L13" t="s">
        <v>15</v>
      </c>
      <c r="N13" t="str">
        <f t="shared" si="0"/>
        <v>INSERT tbProceso2024(intEmpresa,intSucursal,intProceso,intLaboratorio, intFolioProceso, strNombreProceso, isActivo, isBorrado, strUsuarioAlta, strMaquinaAlta, datFechaAlta) SELECT 1,1,14,4,2,'PRUEBA EN CERA',1,0,'MR-JOC','127.0.0.1',GETDATE()</v>
      </c>
    </row>
    <row r="14" spans="1:14" x14ac:dyDescent="0.25">
      <c r="A14">
        <v>1</v>
      </c>
      <c r="B14">
        <v>1</v>
      </c>
      <c r="C14">
        <v>15</v>
      </c>
      <c r="D14">
        <v>5</v>
      </c>
      <c r="E14">
        <v>1</v>
      </c>
      <c r="F14" t="s">
        <v>821</v>
      </c>
      <c r="G14" t="s">
        <v>170</v>
      </c>
      <c r="H14" t="s">
        <v>650</v>
      </c>
      <c r="I14" s="1">
        <v>42354.52338677083</v>
      </c>
      <c r="J14" t="s">
        <v>15</v>
      </c>
      <c r="K14" t="s">
        <v>15</v>
      </c>
      <c r="L14" t="s">
        <v>15</v>
      </c>
      <c r="N14" t="str">
        <f t="shared" si="0"/>
        <v>INSERT tbProceso2024(intEmpresa,intSucursal,intProceso,intLaboratorio, intFolioProceso, strNombreProceso, isActivo, isBorrado, strUsuarioAlta, strMaquinaAlta, datFechaAlta) SELECT 1,1,15,5,1,'CUCHARILLA INDIVIDUAL',1,0,'MR-JOC','127.0.0.1',GETDATE()</v>
      </c>
    </row>
    <row r="15" spans="1:14" x14ac:dyDescent="0.25">
      <c r="A15">
        <v>1</v>
      </c>
      <c r="B15">
        <v>1</v>
      </c>
      <c r="C15">
        <v>16</v>
      </c>
      <c r="D15">
        <v>5</v>
      </c>
      <c r="E15">
        <v>2</v>
      </c>
      <c r="F15" t="s">
        <v>822</v>
      </c>
      <c r="G15" t="s">
        <v>170</v>
      </c>
      <c r="H15" t="s">
        <v>650</v>
      </c>
      <c r="I15" s="1">
        <v>42354.523386921297</v>
      </c>
      <c r="J15" t="s">
        <v>15</v>
      </c>
      <c r="K15" t="s">
        <v>15</v>
      </c>
      <c r="L15" t="s">
        <v>15</v>
      </c>
      <c r="N15" t="str">
        <f t="shared" si="0"/>
        <v>INSERT tbProceso2024(intEmpresa,intSucursal,intProceso,intLaboratorio, intFolioProceso, strNombreProceso, isActivo, isBorrado, strUsuarioAlta, strMaquinaAlta, datFechaAlta) SELECT 1,1,16,5,2,'BASES Y RODILLOS',1,0,'MR-JOC','127.0.0.1',GETDATE()</v>
      </c>
    </row>
    <row r="16" spans="1:14" x14ac:dyDescent="0.25">
      <c r="A16">
        <v>1</v>
      </c>
      <c r="B16">
        <v>1</v>
      </c>
      <c r="C16">
        <v>17</v>
      </c>
      <c r="D16">
        <v>5</v>
      </c>
      <c r="E16">
        <v>3</v>
      </c>
      <c r="F16" t="s">
        <v>824</v>
      </c>
      <c r="G16" t="s">
        <v>170</v>
      </c>
      <c r="H16" t="s">
        <v>650</v>
      </c>
      <c r="I16" s="1">
        <v>42354.523387118054</v>
      </c>
      <c r="J16" t="s">
        <v>15</v>
      </c>
      <c r="K16" t="s">
        <v>15</v>
      </c>
      <c r="L16" t="s">
        <v>15</v>
      </c>
      <c r="N16" t="str">
        <f t="shared" si="0"/>
        <v>INSERT tbProceso2024(intEmpresa,intSucursal,intProceso,intLaboratorio, intFolioProceso, strNombreProceso, isActivo, isBorrado, strUsuarioAlta, strMaquinaAlta, datFechaAlta) SELECT 1,1,17,5,3,'PRUEBA EN CERA',1,0,'MR-JOC','127.0.0.1',GETDATE()</v>
      </c>
    </row>
    <row r="17" spans="1:14" x14ac:dyDescent="0.25">
      <c r="A17">
        <v>1</v>
      </c>
      <c r="B17">
        <v>1</v>
      </c>
      <c r="C17">
        <v>18</v>
      </c>
      <c r="D17">
        <v>5</v>
      </c>
      <c r="E17">
        <v>4</v>
      </c>
      <c r="F17" t="s">
        <v>825</v>
      </c>
      <c r="G17" t="s">
        <v>170</v>
      </c>
      <c r="H17" t="s">
        <v>650</v>
      </c>
      <c r="I17" s="1">
        <v>42354.523387118054</v>
      </c>
      <c r="J17" t="s">
        <v>15</v>
      </c>
      <c r="K17" t="s">
        <v>15</v>
      </c>
      <c r="L17" t="s">
        <v>15</v>
      </c>
      <c r="N17" t="str">
        <f t="shared" si="0"/>
        <v>INSERT tbProceso2024(intEmpresa,intSucursal,intProceso,intLaboratorio, intFolioProceso, strNombreProceso, isActivo, isBorrado, strUsuarioAlta, strMaquinaAlta, datFechaAlta) SELECT 1,1,18,5,4,'ACRILADO',1,0,'MR-JOC','127.0.0.1',GETDATE()</v>
      </c>
    </row>
    <row r="18" spans="1:14" x14ac:dyDescent="0.25">
      <c r="A18">
        <v>1</v>
      </c>
      <c r="B18">
        <v>1</v>
      </c>
      <c r="C18">
        <v>19</v>
      </c>
      <c r="D18">
        <v>6</v>
      </c>
      <c r="E18">
        <v>1</v>
      </c>
      <c r="F18" t="s">
        <v>822</v>
      </c>
      <c r="G18" t="s">
        <v>170</v>
      </c>
      <c r="H18" t="s">
        <v>650</v>
      </c>
      <c r="I18" s="1">
        <v>42354.523425613428</v>
      </c>
      <c r="J18" t="s">
        <v>15</v>
      </c>
      <c r="K18" t="s">
        <v>15</v>
      </c>
      <c r="L18" t="s">
        <v>15</v>
      </c>
      <c r="N18" t="str">
        <f t="shared" si="0"/>
        <v>INSERT tbProceso2024(intEmpresa,intSucursal,intProceso,intLaboratorio, intFolioProceso, strNombreProceso, isActivo, isBorrado, strUsuarioAlta, strMaquinaAlta, datFechaAlta) SELECT 1,1,19,6,1,'BASES Y RODILLOS',1,0,'MR-JOC','127.0.0.1',GETDATE()</v>
      </c>
    </row>
    <row r="19" spans="1:14" x14ac:dyDescent="0.25">
      <c r="A19">
        <v>1</v>
      </c>
      <c r="B19">
        <v>1</v>
      </c>
      <c r="C19">
        <v>20</v>
      </c>
      <c r="D19">
        <v>6</v>
      </c>
      <c r="E19">
        <v>2</v>
      </c>
      <c r="F19" t="s">
        <v>824</v>
      </c>
      <c r="G19" t="s">
        <v>170</v>
      </c>
      <c r="H19" t="s">
        <v>650</v>
      </c>
      <c r="I19" s="1">
        <v>42354.523425810185</v>
      </c>
      <c r="J19" t="s">
        <v>15</v>
      </c>
      <c r="K19" t="s">
        <v>15</v>
      </c>
      <c r="L19" t="s">
        <v>15</v>
      </c>
      <c r="N19" t="str">
        <f t="shared" si="0"/>
        <v>INSERT tbProceso2024(intEmpresa,intSucursal,intProceso,intLaboratorio, intFolioProceso, strNombreProceso, isActivo, isBorrado, strUsuarioAlta, strMaquinaAlta, datFechaAlta) SELECT 1,1,20,6,2,'PRUEBA EN CERA',1,0,'MR-JOC','127.0.0.1',GETDATE()</v>
      </c>
    </row>
    <row r="20" spans="1:14" x14ac:dyDescent="0.25">
      <c r="A20">
        <v>1</v>
      </c>
      <c r="B20">
        <v>1</v>
      </c>
      <c r="C20">
        <v>21</v>
      </c>
      <c r="D20">
        <v>6</v>
      </c>
      <c r="E20">
        <v>3</v>
      </c>
      <c r="F20" t="s">
        <v>825</v>
      </c>
      <c r="G20" t="s">
        <v>170</v>
      </c>
      <c r="H20" t="s">
        <v>650</v>
      </c>
      <c r="I20" s="1">
        <v>42354.523425810185</v>
      </c>
      <c r="J20" t="s">
        <v>15</v>
      </c>
      <c r="K20" t="s">
        <v>15</v>
      </c>
      <c r="L20" t="s">
        <v>15</v>
      </c>
      <c r="N20" t="str">
        <f t="shared" si="0"/>
        <v>INSERT tbProceso2024(intEmpresa,intSucursal,intProceso,intLaboratorio, intFolioProceso, strNombreProceso, isActivo, isBorrado, strUsuarioAlta, strMaquinaAlta, datFechaAlta) SELECT 1,1,21,6,3,'ACRILADO',1,0,'MR-JOC','127.0.0.1',GETDATE()</v>
      </c>
    </row>
    <row r="21" spans="1:14" x14ac:dyDescent="0.25">
      <c r="A21">
        <v>1</v>
      </c>
      <c r="B21">
        <v>1</v>
      </c>
      <c r="C21">
        <v>22</v>
      </c>
      <c r="D21">
        <v>7</v>
      </c>
      <c r="E21">
        <v>1</v>
      </c>
      <c r="F21" t="s">
        <v>824</v>
      </c>
      <c r="G21" t="s">
        <v>170</v>
      </c>
      <c r="H21" t="s">
        <v>650</v>
      </c>
      <c r="I21" s="1">
        <v>42354.523426006941</v>
      </c>
      <c r="J21" t="s">
        <v>15</v>
      </c>
      <c r="K21" t="s">
        <v>15</v>
      </c>
      <c r="L21" t="s">
        <v>15</v>
      </c>
      <c r="N21" t="str">
        <f t="shared" si="0"/>
        <v>INSERT tbProceso2024(intEmpresa,intSucursal,intProceso,intLaboratorio, intFolioProceso, strNombreProceso, isActivo, isBorrado, strUsuarioAlta, strMaquinaAlta, datFechaAlta) SELECT 1,1,22,7,1,'PRUEBA EN CERA',1,0,'MR-JOC','127.0.0.1',GETDATE()</v>
      </c>
    </row>
    <row r="22" spans="1:14" x14ac:dyDescent="0.25">
      <c r="A22">
        <v>1</v>
      </c>
      <c r="B22">
        <v>1</v>
      </c>
      <c r="C22">
        <v>23</v>
      </c>
      <c r="D22">
        <v>7</v>
      </c>
      <c r="E22">
        <v>2</v>
      </c>
      <c r="F22" t="s">
        <v>825</v>
      </c>
      <c r="G22" t="s">
        <v>170</v>
      </c>
      <c r="H22" t="s">
        <v>650</v>
      </c>
      <c r="I22" s="1">
        <v>42354.523426157408</v>
      </c>
      <c r="J22" t="s">
        <v>15</v>
      </c>
      <c r="K22" t="s">
        <v>15</v>
      </c>
      <c r="L22" t="s">
        <v>15</v>
      </c>
      <c r="N22" t="str">
        <f t="shared" si="0"/>
        <v>INSERT tbProceso2024(intEmpresa,intSucursal,intProceso,intLaboratorio, intFolioProceso, strNombreProceso, isActivo, isBorrado, strUsuarioAlta, strMaquinaAlta, datFechaAlta) SELECT 1,1,23,7,2,'ACRILADO',1,0,'MR-JOC','127.0.0.1',GETDATE()</v>
      </c>
    </row>
    <row r="23" spans="1:14" x14ac:dyDescent="0.25">
      <c r="A23">
        <v>1</v>
      </c>
      <c r="B23">
        <v>1</v>
      </c>
      <c r="C23">
        <v>24</v>
      </c>
      <c r="D23">
        <v>8</v>
      </c>
      <c r="E23">
        <v>1</v>
      </c>
      <c r="F23" t="s">
        <v>825</v>
      </c>
      <c r="G23" t="s">
        <v>170</v>
      </c>
      <c r="H23" t="s">
        <v>650</v>
      </c>
      <c r="I23" s="1">
        <v>42354.52345547454</v>
      </c>
      <c r="J23" t="s">
        <v>15</v>
      </c>
      <c r="K23" t="s">
        <v>15</v>
      </c>
      <c r="L23" t="s">
        <v>15</v>
      </c>
      <c r="N23" t="str">
        <f t="shared" si="0"/>
        <v>INSERT tbProceso2024(intEmpresa,intSucursal,intProceso,intLaboratorio, intFolioProceso, strNombreProceso, isActivo, isBorrado, strUsuarioAlta, strMaquinaAlta, datFechaAlta) SELECT 1,1,24,8,1,'ACRILADO',1,0,'MR-JOC','127.0.0.1',GETDATE()</v>
      </c>
    </row>
    <row r="24" spans="1:14" x14ac:dyDescent="0.25">
      <c r="A24">
        <v>1</v>
      </c>
      <c r="B24">
        <v>1</v>
      </c>
      <c r="C24">
        <v>25</v>
      </c>
      <c r="D24">
        <v>4</v>
      </c>
      <c r="E24">
        <v>3</v>
      </c>
      <c r="F24" t="s">
        <v>823</v>
      </c>
      <c r="G24" t="s">
        <v>170</v>
      </c>
      <c r="H24" t="s">
        <v>650</v>
      </c>
      <c r="I24" s="1">
        <v>42366.488246643516</v>
      </c>
      <c r="J24" t="s">
        <v>15</v>
      </c>
      <c r="K24" t="s">
        <v>15</v>
      </c>
      <c r="L24" t="s">
        <v>15</v>
      </c>
      <c r="N24" t="str">
        <f t="shared" si="0"/>
        <v>INSERT tbProceso2024(intEmpresa,intSucursal,intProceso,intLaboratorio, intFolioProceso, strNombreProceso, isActivo, isBorrado, strUsuarioAlta, strMaquinaAlta, datFechaAlta) SELECT 1,1,25,4,3,'PROCESO TERMINADO',1,0,'MR-JOC','127.0.0.1',GETDATE()</v>
      </c>
    </row>
    <row r="25" spans="1:14" x14ac:dyDescent="0.25">
      <c r="A25">
        <v>1</v>
      </c>
      <c r="B25">
        <v>1</v>
      </c>
      <c r="C25">
        <v>26</v>
      </c>
      <c r="D25">
        <v>2</v>
      </c>
      <c r="E25">
        <v>4</v>
      </c>
      <c r="F25" t="s">
        <v>826</v>
      </c>
      <c r="G25" t="s">
        <v>170</v>
      </c>
      <c r="H25" t="s">
        <v>650</v>
      </c>
      <c r="I25" s="1">
        <v>42598.464590659722</v>
      </c>
      <c r="J25" t="s">
        <v>15</v>
      </c>
      <c r="K25" t="s">
        <v>15</v>
      </c>
      <c r="L25" t="s">
        <v>15</v>
      </c>
      <c r="N25" t="str">
        <f t="shared" si="0"/>
        <v>INSERT tbProceso2024(intEmpresa,intSucursal,intProceso,intLaboratorio, intFolioProceso, strNombreProceso, isActivo, isBorrado, strUsuarioAlta, strMaquinaAlta, datFechaAlta) SELECT 1,1,26,2,4,'2a PRUEBA DE DIENTES EN CERA',1,0,'MR-JOC','127.0.0.1',GETDATE()</v>
      </c>
    </row>
    <row r="26" spans="1:14" x14ac:dyDescent="0.25">
      <c r="A26">
        <v>1</v>
      </c>
      <c r="B26">
        <v>1</v>
      </c>
      <c r="C26">
        <v>27</v>
      </c>
      <c r="D26">
        <v>2</v>
      </c>
      <c r="E26">
        <v>5</v>
      </c>
      <c r="F26" t="s">
        <v>827</v>
      </c>
      <c r="G26" t="s">
        <v>170</v>
      </c>
      <c r="H26" t="s">
        <v>650</v>
      </c>
      <c r="I26" s="1">
        <v>42598.464590659722</v>
      </c>
      <c r="J26" t="s">
        <v>15</v>
      </c>
      <c r="K26" t="s">
        <v>15</v>
      </c>
      <c r="L26" t="s">
        <v>15</v>
      </c>
      <c r="N26" t="str">
        <f t="shared" si="0"/>
        <v>INSERT tbProceso2024(intEmpresa,intSucursal,intProceso,intLaboratorio, intFolioProceso, strNombreProceso, isActivo, isBorrado, strUsuarioAlta, strMaquinaAlta, datFechaAlta) SELECT 1,1,27,2,5,'3a PRUEBA DE DIENTES EN CERA',1,0,'MR-JOC','127.0.0.1',GETDATE()</v>
      </c>
    </row>
    <row r="27" spans="1:14" x14ac:dyDescent="0.25">
      <c r="A27">
        <v>1</v>
      </c>
      <c r="B27">
        <v>1</v>
      </c>
      <c r="C27">
        <v>28</v>
      </c>
      <c r="D27">
        <v>1</v>
      </c>
      <c r="E27">
        <v>4</v>
      </c>
      <c r="F27" t="s">
        <v>828</v>
      </c>
      <c r="G27" t="s">
        <v>170</v>
      </c>
      <c r="H27" t="s">
        <v>829</v>
      </c>
      <c r="I27" s="1">
        <v>42605.535227812499</v>
      </c>
      <c r="J27" t="s">
        <v>645</v>
      </c>
      <c r="K27" t="s">
        <v>646</v>
      </c>
      <c r="L27" s="1">
        <v>42605.748420451389</v>
      </c>
      <c r="N27" t="str">
        <f t="shared" si="0"/>
        <v>INSERT tbProceso2024(intEmpresa,intSucursal,intProceso,intLaboratorio, intFolioProceso, strNombreProceso, isActivo, isBorrado, strUsuarioAlta, strMaquinaAlta, datFechaAlta) SELECT 1,1,28,1,4,'1ER. CAMBIO DE COLOR',1,0,'MR-JOC','127.0.0.1',GETDATE()</v>
      </c>
    </row>
    <row r="28" spans="1:14" x14ac:dyDescent="0.25">
      <c r="A28">
        <v>1</v>
      </c>
      <c r="B28">
        <v>1</v>
      </c>
      <c r="C28">
        <v>29</v>
      </c>
      <c r="D28">
        <v>1</v>
      </c>
      <c r="E28">
        <v>5</v>
      </c>
      <c r="F28" t="s">
        <v>830</v>
      </c>
      <c r="G28" t="s">
        <v>645</v>
      </c>
      <c r="H28" t="s">
        <v>646</v>
      </c>
      <c r="I28" s="1">
        <v>42605.745142824075</v>
      </c>
      <c r="J28" t="s">
        <v>645</v>
      </c>
      <c r="K28" t="s">
        <v>646</v>
      </c>
      <c r="L28" s="1">
        <v>42605.747145833331</v>
      </c>
      <c r="N28" t="str">
        <f t="shared" si="0"/>
        <v>INSERT tbProceso2024(intEmpresa,intSucursal,intProceso,intLaboratorio, intFolioProceso, strNombreProceso, isActivo, isBorrado, strUsuarioAlta, strMaquinaAlta, datFechaAlta) SELECT 1,1,29,1,5,'2A. PRUEBA DE COFIA',1,0,'MR-JOC','127.0.0.1',GETDATE()</v>
      </c>
    </row>
    <row r="29" spans="1:14" x14ac:dyDescent="0.25">
      <c r="A29">
        <v>1</v>
      </c>
      <c r="B29">
        <v>1</v>
      </c>
      <c r="C29">
        <v>30</v>
      </c>
      <c r="D29">
        <v>1</v>
      </c>
      <c r="E29">
        <v>6</v>
      </c>
      <c r="F29" t="s">
        <v>831</v>
      </c>
      <c r="G29" t="s">
        <v>645</v>
      </c>
      <c r="H29" t="s">
        <v>646</v>
      </c>
      <c r="I29" s="1">
        <v>42605.747534108799</v>
      </c>
      <c r="J29" t="s">
        <v>15</v>
      </c>
      <c r="K29" t="s">
        <v>15</v>
      </c>
      <c r="L29" t="s">
        <v>15</v>
      </c>
      <c r="N29" t="str">
        <f t="shared" si="0"/>
        <v>INSERT tbProceso2024(intEmpresa,intSucursal,intProceso,intLaboratorio, intFolioProceso, strNombreProceso, isActivo, isBorrado, strUsuarioAlta, strMaquinaAlta, datFechaAlta) SELECT 1,1,30,1,6,'3A. PRUEBA DE COFIA',1,0,'MR-JOC','127.0.0.1',GETDATE()</v>
      </c>
    </row>
    <row r="30" spans="1:14" x14ac:dyDescent="0.25">
      <c r="A30">
        <v>1</v>
      </c>
      <c r="B30">
        <v>1</v>
      </c>
      <c r="C30">
        <v>31</v>
      </c>
      <c r="D30">
        <v>1</v>
      </c>
      <c r="E30">
        <v>7</v>
      </c>
      <c r="F30" t="s">
        <v>832</v>
      </c>
      <c r="G30" t="s">
        <v>645</v>
      </c>
      <c r="H30" t="s">
        <v>646</v>
      </c>
      <c r="I30" s="1">
        <v>42605.752043865738</v>
      </c>
      <c r="J30" t="s">
        <v>15</v>
      </c>
      <c r="K30" t="s">
        <v>15</v>
      </c>
      <c r="L30" t="s">
        <v>15</v>
      </c>
      <c r="N30" t="str">
        <f t="shared" si="0"/>
        <v>INSERT tbProceso2024(intEmpresa,intSucursal,intProceso,intLaboratorio, intFolioProceso, strNombreProceso, isActivo, isBorrado, strUsuarioAlta, strMaquinaAlta, datFechaAlta) SELECT 1,1,31,1,7,'GLAZEADO Y TERMINADO 2',1,0,'MR-JOC','127.0.0.1',GETDATE()</v>
      </c>
    </row>
    <row r="31" spans="1:14" x14ac:dyDescent="0.25">
      <c r="A31">
        <v>1</v>
      </c>
      <c r="B31">
        <v>1</v>
      </c>
      <c r="C31">
        <v>32</v>
      </c>
      <c r="D31">
        <v>1</v>
      </c>
      <c r="E31">
        <v>8</v>
      </c>
      <c r="F31" t="s">
        <v>833</v>
      </c>
      <c r="G31" t="s">
        <v>645</v>
      </c>
      <c r="H31" t="s">
        <v>646</v>
      </c>
      <c r="I31" s="1">
        <v>42605.753728043979</v>
      </c>
      <c r="J31" t="s">
        <v>15</v>
      </c>
      <c r="K31" t="s">
        <v>15</v>
      </c>
      <c r="L31" t="s">
        <v>15</v>
      </c>
      <c r="N31" t="str">
        <f t="shared" si="0"/>
        <v>INSERT tbProceso2024(intEmpresa,intSucursal,intProceso,intLaboratorio, intFolioProceso, strNombreProceso, isActivo, isBorrado, strUsuarioAlta, strMaquinaAlta, datFechaAlta) SELECT 1,1,32,1,8,'GLAZEADO Y TERMINADO 3',1,0,'MR-JOC','127.0.0.1',GETDATE()</v>
      </c>
    </row>
    <row r="32" spans="1:14" x14ac:dyDescent="0.25">
      <c r="A32">
        <v>1</v>
      </c>
      <c r="B32">
        <v>1</v>
      </c>
      <c r="C32">
        <v>33</v>
      </c>
      <c r="D32">
        <v>3</v>
      </c>
      <c r="E32">
        <v>5</v>
      </c>
      <c r="F32" t="s">
        <v>834</v>
      </c>
      <c r="G32" t="s">
        <v>645</v>
      </c>
      <c r="H32" t="s">
        <v>646</v>
      </c>
      <c r="I32" s="1">
        <v>42606.515107905092</v>
      </c>
      <c r="J32" t="s">
        <v>15</v>
      </c>
      <c r="K32" t="s">
        <v>15</v>
      </c>
      <c r="L32" t="s">
        <v>15</v>
      </c>
      <c r="N32" t="str">
        <f t="shared" si="0"/>
        <v>INSERT tbProceso2024(intEmpresa,intSucursal,intProceso,intLaboratorio, intFolioProceso, strNombreProceso, isActivo, isBorrado, strUsuarioAlta, strMaquinaAlta, datFechaAlta) SELECT 1,1,33,3,5,'2A. PRUEBA EN CERA ',1,0,'MR-JOC','127.0.0.1',GETDATE()</v>
      </c>
    </row>
    <row r="33" spans="1:14" x14ac:dyDescent="0.25">
      <c r="A33">
        <v>1</v>
      </c>
      <c r="B33">
        <v>1</v>
      </c>
      <c r="C33">
        <v>34</v>
      </c>
      <c r="D33">
        <v>3</v>
      </c>
      <c r="E33">
        <v>6</v>
      </c>
      <c r="F33" t="s">
        <v>835</v>
      </c>
      <c r="G33" t="s">
        <v>645</v>
      </c>
      <c r="H33" t="s">
        <v>646</v>
      </c>
      <c r="I33" s="1">
        <v>42606.515942129627</v>
      </c>
      <c r="J33" t="s">
        <v>645</v>
      </c>
      <c r="K33" t="s">
        <v>646</v>
      </c>
      <c r="L33" s="1">
        <v>42606.516880902775</v>
      </c>
      <c r="N33" t="str">
        <f t="shared" si="0"/>
        <v>INSERT tbProceso2024(intEmpresa,intSucursal,intProceso,intLaboratorio, intFolioProceso, strNombreProceso, isActivo, isBorrado, strUsuarioAlta, strMaquinaAlta, datFechaAlta) SELECT 1,1,34,3,6,'3A. PRUEBA EN CERA ',1,0,'MR-JOC','127.0.0.1',GETDATE()</v>
      </c>
    </row>
    <row r="34" spans="1:14" x14ac:dyDescent="0.25">
      <c r="A34">
        <v>1</v>
      </c>
      <c r="B34">
        <v>1</v>
      </c>
      <c r="C34">
        <v>35</v>
      </c>
      <c r="D34">
        <v>4</v>
      </c>
      <c r="E34">
        <v>4</v>
      </c>
      <c r="F34" t="s">
        <v>836</v>
      </c>
      <c r="G34" t="s">
        <v>645</v>
      </c>
      <c r="H34" t="s">
        <v>646</v>
      </c>
      <c r="I34" s="1">
        <v>42606.517610613424</v>
      </c>
      <c r="J34" t="s">
        <v>15</v>
      </c>
      <c r="K34" t="s">
        <v>15</v>
      </c>
      <c r="L34" t="s">
        <v>15</v>
      </c>
      <c r="N34" t="str">
        <f t="shared" si="0"/>
        <v>INSERT tbProceso2024(intEmpresa,intSucursal,intProceso,intLaboratorio, intFolioProceso, strNombreProceso, isActivo, isBorrado, strUsuarioAlta, strMaquinaAlta, datFechaAlta) SELECT 1,1,35,4,4,'2A. PRUEBA EN CERA',1,0,'MR-JOC','127.0.0.1',GETDATE()</v>
      </c>
    </row>
    <row r="35" spans="1:14" x14ac:dyDescent="0.25">
      <c r="A35">
        <v>1</v>
      </c>
      <c r="B35">
        <v>1</v>
      </c>
      <c r="C35">
        <v>36</v>
      </c>
      <c r="D35">
        <v>2</v>
      </c>
      <c r="E35">
        <v>6</v>
      </c>
      <c r="F35" t="s">
        <v>837</v>
      </c>
      <c r="G35" t="s">
        <v>645</v>
      </c>
      <c r="H35" t="s">
        <v>646</v>
      </c>
      <c r="I35" s="1">
        <v>42606.523374305558</v>
      </c>
      <c r="J35" t="s">
        <v>15</v>
      </c>
      <c r="K35" t="s">
        <v>15</v>
      </c>
      <c r="L35" t="s">
        <v>15</v>
      </c>
      <c r="N35" t="str">
        <f t="shared" si="0"/>
        <v>INSERT tbProceso2024(intEmpresa,intSucursal,intProceso,intLaboratorio, intFolioProceso, strNombreProceso, isActivo, isBorrado, strUsuarioAlta, strMaquinaAlta, datFechaAlta) SELECT 1,1,36,2,6,'BASES Y ROLDILLOS',1,0,'MR-JOC','127.0.0.1',GETDATE()</v>
      </c>
    </row>
    <row r="36" spans="1:14" x14ac:dyDescent="0.25">
      <c r="A36">
        <v>1</v>
      </c>
      <c r="B36">
        <v>1</v>
      </c>
      <c r="C36">
        <v>37</v>
      </c>
      <c r="D36">
        <v>5</v>
      </c>
      <c r="E36">
        <v>5</v>
      </c>
      <c r="F36" t="s">
        <v>834</v>
      </c>
      <c r="G36" t="s">
        <v>645</v>
      </c>
      <c r="H36" t="s">
        <v>646</v>
      </c>
      <c r="I36" s="1">
        <v>42619.52155972222</v>
      </c>
      <c r="J36" t="s">
        <v>15</v>
      </c>
      <c r="K36" t="s">
        <v>15</v>
      </c>
      <c r="L36" t="s">
        <v>15</v>
      </c>
      <c r="N36" t="str">
        <f t="shared" si="0"/>
        <v>INSERT tbProceso2024(intEmpresa,intSucursal,intProceso,intLaboratorio, intFolioProceso, strNombreProceso, isActivo, isBorrado, strUsuarioAlta, strMaquinaAlta, datFechaAlta) SELECT 1,1,37,5,5,'2A. PRUEBA EN CERA ',1,0,'MR-JOC','127.0.0.1',GETDATE()</v>
      </c>
    </row>
    <row r="37" spans="1:14" x14ac:dyDescent="0.25">
      <c r="A37">
        <v>1</v>
      </c>
      <c r="B37">
        <v>1</v>
      </c>
      <c r="C37">
        <v>38</v>
      </c>
      <c r="D37">
        <v>4</v>
      </c>
      <c r="E37">
        <v>5</v>
      </c>
      <c r="F37" t="s">
        <v>821</v>
      </c>
      <c r="G37" t="s">
        <v>645</v>
      </c>
      <c r="H37" t="s">
        <v>646</v>
      </c>
      <c r="I37" s="1">
        <v>42625.757538807869</v>
      </c>
      <c r="J37" t="s">
        <v>15</v>
      </c>
      <c r="K37" t="s">
        <v>15</v>
      </c>
      <c r="L37" t="s">
        <v>15</v>
      </c>
      <c r="N37" t="str">
        <f t="shared" si="0"/>
        <v>INSERT tbProceso2024(intEmpresa,intSucursal,intProceso,intLaboratorio, intFolioProceso, strNombreProceso, isActivo, isBorrado, strUsuarioAlta, strMaquinaAlta, datFechaAlta) SELECT 1,1,38,4,5,'CUCHARILLA INDIVIDUAL',1,0,'MR-JOC','127.0.0.1',GETDATE()</v>
      </c>
    </row>
    <row r="38" spans="1:14" x14ac:dyDescent="0.25">
      <c r="A38">
        <v>1</v>
      </c>
      <c r="B38">
        <v>1</v>
      </c>
      <c r="C38">
        <v>39</v>
      </c>
      <c r="D38">
        <v>1</v>
      </c>
      <c r="E38">
        <v>9</v>
      </c>
      <c r="F38" t="s">
        <v>838</v>
      </c>
      <c r="G38" t="s">
        <v>645</v>
      </c>
      <c r="H38" t="s">
        <v>646</v>
      </c>
      <c r="I38" s="1">
        <v>42776.54482638889</v>
      </c>
      <c r="J38" t="s">
        <v>15</v>
      </c>
      <c r="K38" t="s">
        <v>15</v>
      </c>
      <c r="L38" t="s">
        <v>15</v>
      </c>
      <c r="N38" t="str">
        <f t="shared" si="0"/>
        <v>INSERT tbProceso2024(intEmpresa,intSucursal,intProceso,intLaboratorio, intFolioProceso, strNombreProceso, isActivo, isBorrado, strUsuarioAlta, strMaquinaAlta, datFechaAlta) SELECT 1,1,39,1,9,'PRUEBA DE COFIA EN RESINA',1,0,'MR-JOC','127.0.0.1',GETDATE()</v>
      </c>
    </row>
    <row r="39" spans="1:14" x14ac:dyDescent="0.25">
      <c r="A39">
        <v>1</v>
      </c>
      <c r="B39">
        <v>1</v>
      </c>
      <c r="C39">
        <v>40</v>
      </c>
      <c r="D39">
        <v>1</v>
      </c>
      <c r="E39">
        <v>10</v>
      </c>
      <c r="F39" t="s">
        <v>839</v>
      </c>
      <c r="G39" t="s">
        <v>645</v>
      </c>
      <c r="H39" t="s">
        <v>646</v>
      </c>
      <c r="I39" s="1">
        <v>42788.723069444444</v>
      </c>
      <c r="J39" t="s">
        <v>645</v>
      </c>
      <c r="K39" t="s">
        <v>646</v>
      </c>
      <c r="L39" s="1">
        <v>42788.724374618054</v>
      </c>
      <c r="N39" t="str">
        <f t="shared" si="0"/>
        <v>INSERT tbProceso2024(intEmpresa,intSucursal,intProceso,intLaboratorio, intFolioProceso, strNombreProceso, isActivo, isBorrado, strUsuarioAlta, strMaquinaAlta, datFechaAlta) SELECT 1,1,40,1,10,'2 DO. CAMBIO DE COLOR ',1,0,'MR-JOC','127.0.0.1',GETDATE()</v>
      </c>
    </row>
    <row r="40" spans="1:14" x14ac:dyDescent="0.25">
      <c r="A40">
        <v>1</v>
      </c>
      <c r="B40">
        <v>1</v>
      </c>
      <c r="C40">
        <v>41</v>
      </c>
      <c r="D40">
        <v>1</v>
      </c>
      <c r="E40">
        <v>11</v>
      </c>
      <c r="F40" t="s">
        <v>840</v>
      </c>
      <c r="G40" t="s">
        <v>645</v>
      </c>
      <c r="H40" t="s">
        <v>646</v>
      </c>
      <c r="I40" s="1">
        <v>42788.725039236109</v>
      </c>
      <c r="J40" t="s">
        <v>15</v>
      </c>
      <c r="K40" t="s">
        <v>15</v>
      </c>
      <c r="L40" t="s">
        <v>15</v>
      </c>
      <c r="N40" t="str">
        <f t="shared" si="0"/>
        <v>INSERT tbProceso2024(intEmpresa,intSucursal,intProceso,intLaboratorio, intFolioProceso, strNombreProceso, isActivo, isBorrado, strUsuarioAlta, strMaquinaAlta, datFechaAlta) SELECT 1,1,41,1,11,'3 ER. CAMBIO DE COLOR ',1,0,'MR-JOC','127.0.0.1',GETDATE()</v>
      </c>
    </row>
    <row r="41" spans="1:14" x14ac:dyDescent="0.25">
      <c r="A41">
        <v>1</v>
      </c>
      <c r="B41">
        <v>1</v>
      </c>
      <c r="C41">
        <v>42</v>
      </c>
      <c r="D41">
        <v>9</v>
      </c>
      <c r="E41" t="s">
        <v>15</v>
      </c>
      <c r="F41" t="s">
        <v>821</v>
      </c>
      <c r="G41" t="s">
        <v>645</v>
      </c>
      <c r="H41" t="s">
        <v>646</v>
      </c>
      <c r="I41" s="1">
        <v>42880.5012096875</v>
      </c>
      <c r="J41" t="s">
        <v>15</v>
      </c>
      <c r="K41" t="s">
        <v>15</v>
      </c>
      <c r="L41" t="s">
        <v>15</v>
      </c>
      <c r="N41" t="str">
        <f t="shared" si="0"/>
        <v>INSERT tbProceso2024(intEmpresa,intSucursal,intProceso,intLaboratorio, intFolioProceso, strNombreProceso, isActivo, isBorrado, strUsuarioAlta, strMaquinaAlta, datFechaAlta) SELECT 1,1,42,9,NULL,'CUCHARILLA INDIVIDUAL',1,0,'MR-JOC','127.0.0.1',GETDATE()</v>
      </c>
    </row>
    <row r="42" spans="1:14" x14ac:dyDescent="0.25">
      <c r="A42">
        <v>1</v>
      </c>
      <c r="B42">
        <v>1</v>
      </c>
      <c r="C42">
        <v>43</v>
      </c>
      <c r="D42">
        <v>2</v>
      </c>
      <c r="E42">
        <v>7</v>
      </c>
      <c r="F42" t="s">
        <v>821</v>
      </c>
      <c r="G42" t="s">
        <v>645</v>
      </c>
      <c r="H42" t="s">
        <v>646</v>
      </c>
      <c r="I42" s="1">
        <v>42880.503374768516</v>
      </c>
      <c r="J42" t="s">
        <v>15</v>
      </c>
      <c r="K42" t="s">
        <v>15</v>
      </c>
      <c r="L42" t="s">
        <v>15</v>
      </c>
      <c r="N42" t="str">
        <f t="shared" si="0"/>
        <v>INSERT tbProceso2024(intEmpresa,intSucursal,intProceso,intLaboratorio, intFolioProceso, strNombreProceso, isActivo, isBorrado, strUsuarioAlta, strMaquinaAlta, datFechaAlta) SELECT 1,1,43,2,7,'CUCHARILLA INDIVIDUAL',1,0,'MR-JOC','127.0.0.1',GETDATE()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389D6-F7C3-491C-B0AD-C66571B42573}">
  <dimension ref="A1:L19"/>
  <sheetViews>
    <sheetView workbookViewId="0">
      <selection activeCell="I2" sqref="I2:I19"/>
    </sheetView>
  </sheetViews>
  <sheetFormatPr baseColWidth="10" defaultRowHeight="15" x14ac:dyDescent="0.25"/>
  <sheetData>
    <row r="1" spans="1:12" x14ac:dyDescent="0.25">
      <c r="A1" t="s">
        <v>143</v>
      </c>
      <c r="B1" t="s">
        <v>144</v>
      </c>
      <c r="C1" t="s">
        <v>674</v>
      </c>
      <c r="D1" t="s">
        <v>130</v>
      </c>
      <c r="E1" t="s">
        <v>673</v>
      </c>
      <c r="F1" t="s">
        <v>156</v>
      </c>
    </row>
    <row r="2" spans="1:12" x14ac:dyDescent="0.25">
      <c r="A2">
        <v>1</v>
      </c>
      <c r="B2">
        <v>1</v>
      </c>
      <c r="C2">
        <v>1</v>
      </c>
      <c r="D2" t="s">
        <v>841</v>
      </c>
      <c r="E2" t="s">
        <v>842</v>
      </c>
      <c r="F2">
        <v>0</v>
      </c>
      <c r="I2" s="1" t="str">
        <f>_xlfn.CONCAT("INSERT tbMaterial2024(strNombre,strNombreCorto,isActivo,isBorrado,strUsuarioAlta,strMaquinaAlta,datFechaAlta) SELECT '",D2,"','",E2,"',",F2,",0,'MR-JOC','127.0.0.1',GETDATE()")</f>
        <v>INSERT tbMaterial2024(strNombre,strNombreCorto,isActivo,isBorrado,strUsuarioAlta,strMaquinaAlta,datFechaAlta) SELECT 'MATERIAL 1','M1',0,0,'MR-JOC','127.0.0.1',GETDATE()</v>
      </c>
      <c r="L2" s="1"/>
    </row>
    <row r="3" spans="1:12" x14ac:dyDescent="0.25">
      <c r="A3">
        <v>1</v>
      </c>
      <c r="B3">
        <v>1</v>
      </c>
      <c r="C3">
        <v>2</v>
      </c>
      <c r="D3" t="s">
        <v>843</v>
      </c>
      <c r="E3" t="s">
        <v>844</v>
      </c>
      <c r="F3">
        <v>1</v>
      </c>
      <c r="I3" s="1" t="str">
        <f t="shared" ref="I3:I19" si="0">_xlfn.CONCAT("INSERT tbMaterial2024(strNombre,strNombreCorto,isActivo,isBorrado,strUsuarioAlta,strMaquinaAlta,datFechaAlta) SELECT '",D3,"','",E3,"',",F3,",0,'MR-JOC','127.0.0.1',GETDATE()")</f>
        <v>INSERT tbMaterial2024(strNombre,strNombreCorto,isActivo,isBorrado,strUsuarioAlta,strMaquinaAlta,datFechaAlta) SELECT 'E.MAX','EMAX',1,0,'MR-JOC','127.0.0.1',GETDATE()</v>
      </c>
      <c r="L3" s="1"/>
    </row>
    <row r="4" spans="1:12" x14ac:dyDescent="0.25">
      <c r="A4">
        <v>1</v>
      </c>
      <c r="B4">
        <v>1</v>
      </c>
      <c r="C4">
        <v>3</v>
      </c>
      <c r="D4" t="s">
        <v>845</v>
      </c>
      <c r="E4" t="s">
        <v>846</v>
      </c>
      <c r="F4">
        <v>0</v>
      </c>
      <c r="I4" s="1" t="str">
        <f t="shared" si="0"/>
        <v>INSERT tbMaterial2024(strNombre,strNombreCorto,isActivo,isBorrado,strUsuarioAlta,strMaquinaAlta,datFechaAlta) SELECT 'MATERIAAL 3','MAT3',0,0,'MR-JOC','127.0.0.1',GETDATE()</v>
      </c>
      <c r="L4" s="1"/>
    </row>
    <row r="5" spans="1:12" x14ac:dyDescent="0.25">
      <c r="A5">
        <v>1</v>
      </c>
      <c r="B5">
        <v>1</v>
      </c>
      <c r="C5">
        <v>4</v>
      </c>
      <c r="D5" t="s">
        <v>847</v>
      </c>
      <c r="E5" t="s">
        <v>848</v>
      </c>
      <c r="F5">
        <v>0</v>
      </c>
      <c r="I5" s="1" t="str">
        <f t="shared" si="0"/>
        <v>INSERT tbMaterial2024(strNombre,strNombreCorto,isActivo,isBorrado,strUsuarioAlta,strMaquinaAlta,datFechaAlta) SELECT 'MATERIAL4','MAT4',0,0,'MR-JOC','127.0.0.1',GETDATE()</v>
      </c>
      <c r="L5" s="1"/>
    </row>
    <row r="6" spans="1:12" x14ac:dyDescent="0.25">
      <c r="A6">
        <v>1</v>
      </c>
      <c r="B6">
        <v>1</v>
      </c>
      <c r="C6">
        <v>5</v>
      </c>
      <c r="D6" t="s">
        <v>849</v>
      </c>
      <c r="E6" t="s">
        <v>850</v>
      </c>
      <c r="F6">
        <v>0</v>
      </c>
      <c r="I6" s="1" t="str">
        <f t="shared" si="0"/>
        <v>INSERT tbMaterial2024(strNombre,strNombreCorto,isActivo,isBorrado,strUsuarioAlta,strMaquinaAlta,datFechaAlta) SELECT 'MATERIAL 5','MAT5',0,0,'MR-JOC','127.0.0.1',GETDATE()</v>
      </c>
      <c r="L6" s="1"/>
    </row>
    <row r="7" spans="1:12" x14ac:dyDescent="0.25">
      <c r="A7">
        <v>1</v>
      </c>
      <c r="B7">
        <v>1</v>
      </c>
      <c r="C7">
        <v>6</v>
      </c>
      <c r="D7" t="s">
        <v>851</v>
      </c>
      <c r="E7" t="s">
        <v>852</v>
      </c>
      <c r="F7">
        <v>1</v>
      </c>
      <c r="I7" s="1" t="str">
        <f t="shared" si="0"/>
        <v>INSERT tbMaterial2024(strNombre,strNombreCorto,isActivo,isBorrado,strUsuarioAlta,strMaquinaAlta,datFechaAlta) SELECT 'METAL PORCELANA','MP',1,0,'MR-JOC','127.0.0.1',GETDATE()</v>
      </c>
    </row>
    <row r="8" spans="1:12" x14ac:dyDescent="0.25">
      <c r="A8">
        <v>1</v>
      </c>
      <c r="B8">
        <v>1</v>
      </c>
      <c r="C8">
        <v>7</v>
      </c>
      <c r="D8" t="s">
        <v>853</v>
      </c>
      <c r="E8" t="s">
        <v>794</v>
      </c>
      <c r="F8">
        <v>1</v>
      </c>
      <c r="I8" s="1" t="str">
        <f t="shared" si="0"/>
        <v>INSERT tbMaterial2024(strNombre,strNombreCorto,isActivo,isBorrado,strUsuarioAlta,strMaquinaAlta,datFechaAlta) SELECT 'METALES','M',1,0,'MR-JOC','127.0.0.1',GETDATE()</v>
      </c>
    </row>
    <row r="9" spans="1:12" x14ac:dyDescent="0.25">
      <c r="A9">
        <v>1</v>
      </c>
      <c r="B9">
        <v>1</v>
      </c>
      <c r="C9">
        <v>8</v>
      </c>
      <c r="D9" t="s">
        <v>854</v>
      </c>
      <c r="E9" t="s">
        <v>855</v>
      </c>
      <c r="F9">
        <v>1</v>
      </c>
      <c r="I9" s="1" t="str">
        <f t="shared" si="0"/>
        <v>INSERT tbMaterial2024(strNombre,strNombreCorto,isActivo,isBorrado,strUsuarioAlta,strMaquinaAlta,datFechaAlta) SELECT 'ZIRCONIA','ZR',1,0,'MR-JOC','127.0.0.1',GETDATE()</v>
      </c>
    </row>
    <row r="10" spans="1:12" x14ac:dyDescent="0.25">
      <c r="A10">
        <v>1</v>
      </c>
      <c r="B10">
        <v>1</v>
      </c>
      <c r="C10">
        <v>9</v>
      </c>
      <c r="D10" t="s">
        <v>856</v>
      </c>
      <c r="E10" t="s">
        <v>852</v>
      </c>
      <c r="F10">
        <v>1</v>
      </c>
      <c r="I10" s="1" t="str">
        <f t="shared" si="0"/>
        <v>INSERT tbMaterial2024(strNombre,strNombreCorto,isActivo,isBorrado,strUsuarioAlta,strMaquinaAlta,datFechaAlta) SELECT 'PORCELANA','MP',1,0,'MR-JOC','127.0.0.1',GETDATE()</v>
      </c>
    </row>
    <row r="11" spans="1:12" x14ac:dyDescent="0.25">
      <c r="A11">
        <v>1</v>
      </c>
      <c r="B11">
        <v>1</v>
      </c>
      <c r="C11">
        <v>10</v>
      </c>
      <c r="D11" t="s">
        <v>857</v>
      </c>
      <c r="E11" t="s">
        <v>858</v>
      </c>
      <c r="F11">
        <v>1</v>
      </c>
      <c r="I11" s="1" t="str">
        <f t="shared" si="0"/>
        <v>INSERT tbMaterial2024(strNombre,strNombreCorto,isActivo,isBorrado,strUsuarioAlta,strMaquinaAlta,datFechaAlta) SELECT 'PLACAS LUCITON 199','PL',1,0,'MR-JOC','127.0.0.1',GETDATE()</v>
      </c>
    </row>
    <row r="12" spans="1:12" x14ac:dyDescent="0.25">
      <c r="A12">
        <v>1</v>
      </c>
      <c r="B12">
        <v>1</v>
      </c>
      <c r="C12">
        <v>11</v>
      </c>
      <c r="D12" t="s">
        <v>859</v>
      </c>
      <c r="E12" t="s">
        <v>860</v>
      </c>
      <c r="F12">
        <v>1</v>
      </c>
      <c r="I12" s="1" t="str">
        <f t="shared" si="0"/>
        <v>INSERT tbMaterial2024(strNombre,strNombreCorto,isActivo,isBorrado,strUsuarioAlta,strMaquinaAlta,datFechaAlta) SELECT 'PLACAS FLEXIBLES LUCITONE FRS','PFL',1,0,'MR-JOC','127.0.0.1',GETDATE()</v>
      </c>
    </row>
    <row r="13" spans="1:12" x14ac:dyDescent="0.25">
      <c r="A13">
        <v>1</v>
      </c>
      <c r="B13">
        <v>1</v>
      </c>
      <c r="C13">
        <v>12</v>
      </c>
      <c r="D13" t="s">
        <v>861</v>
      </c>
      <c r="E13" t="s">
        <v>862</v>
      </c>
      <c r="F13">
        <v>1</v>
      </c>
      <c r="I13" s="1" t="str">
        <f t="shared" si="0"/>
        <v>INSERT tbMaterial2024(strNombre,strNombreCorto,isActivo,isBorrado,strUsuarioAlta,strMaquinaAlta,datFechaAlta) SELECT 'ACRILADO DE DIENTES APPR','AD',1,0,'MR-JOC','127.0.0.1',GETDATE()</v>
      </c>
    </row>
    <row r="14" spans="1:12" x14ac:dyDescent="0.25">
      <c r="A14">
        <v>1</v>
      </c>
      <c r="B14">
        <v>1</v>
      </c>
      <c r="C14">
        <v>13</v>
      </c>
      <c r="D14" t="s">
        <v>863</v>
      </c>
      <c r="E14" t="s">
        <v>864</v>
      </c>
      <c r="F14">
        <v>1</v>
      </c>
      <c r="I14" s="1" t="str">
        <f t="shared" si="0"/>
        <v>INSERT tbMaterial2024(strNombre,strNombreCorto,isActivo,isBorrado,strUsuarioAlta,strMaquinaAlta,datFechaAlta) SELECT 'ORTODONCIA','O',1,0,'MR-JOC','127.0.0.1',GETDATE()</v>
      </c>
    </row>
    <row r="15" spans="1:12" x14ac:dyDescent="0.25">
      <c r="A15">
        <v>1</v>
      </c>
      <c r="B15">
        <v>1</v>
      </c>
      <c r="C15">
        <v>14</v>
      </c>
      <c r="D15" t="s">
        <v>865</v>
      </c>
      <c r="E15" t="s">
        <v>682</v>
      </c>
      <c r="F15">
        <v>1</v>
      </c>
      <c r="I15" s="1" t="str">
        <f t="shared" si="0"/>
        <v>INSERT tbMaterial2024(strNombre,strNombreCorto,isActivo,isBorrado,strUsuarioAlta,strMaquinaAlta,datFechaAlta) SELECT 'CEROMERO','C',1,0,'MR-JOC','127.0.0.1',GETDATE()</v>
      </c>
    </row>
    <row r="16" spans="1:12" x14ac:dyDescent="0.25">
      <c r="A16">
        <v>1</v>
      </c>
      <c r="B16">
        <v>1</v>
      </c>
      <c r="C16">
        <v>15</v>
      </c>
      <c r="D16" t="s">
        <v>866</v>
      </c>
      <c r="E16" t="s">
        <v>802</v>
      </c>
      <c r="F16">
        <v>1</v>
      </c>
      <c r="I16" s="1" t="str">
        <f t="shared" si="0"/>
        <v>INSERT tbMaterial2024(strNombre,strNombreCorto,isActivo,isBorrado,strUsuarioAlta,strMaquinaAlta,datFechaAlta) SELECT 'ACRILICO','A',1,0,'MR-JOC','127.0.0.1',GETDATE()</v>
      </c>
    </row>
    <row r="17" spans="1:9" x14ac:dyDescent="0.25">
      <c r="A17">
        <v>1</v>
      </c>
      <c r="B17">
        <v>1</v>
      </c>
      <c r="C17">
        <v>16</v>
      </c>
      <c r="D17" t="s">
        <v>867</v>
      </c>
      <c r="E17" t="s">
        <v>868</v>
      </c>
      <c r="F17">
        <v>1</v>
      </c>
      <c r="I17" s="1" t="str">
        <f t="shared" si="0"/>
        <v>INSERT tbMaterial2024(strNombre,strNombreCorto,isActivo,isBorrado,strUsuarioAlta,strMaquinaAlta,datFechaAlta) SELECT 'RESINA PROVISIONAL','R PROV',1,0,'MR-JOC','127.0.0.1',GETDATE()</v>
      </c>
    </row>
    <row r="18" spans="1:9" x14ac:dyDescent="0.25">
      <c r="A18">
        <v>1</v>
      </c>
      <c r="B18">
        <v>1</v>
      </c>
      <c r="C18">
        <v>17</v>
      </c>
      <c r="D18" t="s">
        <v>869</v>
      </c>
      <c r="E18" t="s">
        <v>870</v>
      </c>
      <c r="F18">
        <v>1</v>
      </c>
      <c r="I18" s="1" t="str">
        <f t="shared" si="0"/>
        <v>INSERT tbMaterial2024(strNombre,strNombreCorto,isActivo,isBorrado,strUsuarioAlta,strMaquinaAlta,datFechaAlta) SELECT 'PATTERN RESIN LS','PR',1,0,'MR-JOC','127.0.0.1',GETDATE()</v>
      </c>
    </row>
    <row r="19" spans="1:9" x14ac:dyDescent="0.25">
      <c r="A19">
        <v>1</v>
      </c>
      <c r="B19">
        <v>1</v>
      </c>
      <c r="C19">
        <v>18</v>
      </c>
      <c r="D19" t="s">
        <v>871</v>
      </c>
      <c r="E19" t="s">
        <v>682</v>
      </c>
      <c r="F19">
        <v>1</v>
      </c>
      <c r="I19" s="1" t="str">
        <f t="shared" si="0"/>
        <v>INSERT tbMaterial2024(strNombre,strNombreCorto,isActivo,isBorrado,strUsuarioAlta,strMaquinaAlta,datFechaAlta) SELECT 'CERA ','C',1,0,'MR-JOC','127.0.0.1',GETDATE()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E2798-8357-4609-8A91-276CEFB56FD0}">
  <dimension ref="A1:H40"/>
  <sheetViews>
    <sheetView topLeftCell="A6" workbookViewId="0">
      <selection activeCell="G2" sqref="G2:G40"/>
    </sheetView>
  </sheetViews>
  <sheetFormatPr baseColWidth="10" defaultRowHeight="15" x14ac:dyDescent="0.25"/>
  <sheetData>
    <row r="1" spans="1:8" x14ac:dyDescent="0.25">
      <c r="A1" t="s">
        <v>143</v>
      </c>
      <c r="B1" t="s">
        <v>144</v>
      </c>
      <c r="C1" t="s">
        <v>872</v>
      </c>
      <c r="D1" t="s">
        <v>873</v>
      </c>
      <c r="E1" t="s">
        <v>130</v>
      </c>
    </row>
    <row r="2" spans="1:8" x14ac:dyDescent="0.25">
      <c r="A2">
        <v>1</v>
      </c>
      <c r="B2">
        <v>1</v>
      </c>
      <c r="C2">
        <v>1</v>
      </c>
      <c r="D2">
        <v>1</v>
      </c>
      <c r="E2" t="s">
        <v>874</v>
      </c>
      <c r="G2" t="str">
        <f>_xlfn.CONCAT("UPDATE tbColor2024 SET strNombre = '",E2,"', intColorimetro = ",D2,", isActivo = ","1, isBorrado = 0 WHERE intColor = ",C2)</f>
        <v>UPDATE tbColor2024 SET strNombre = 'A1', intColorimetro = 1, isActivo = 1, isBorrado = 0 WHERE intColor = 1</v>
      </c>
      <c r="H2" s="1"/>
    </row>
    <row r="3" spans="1:8" x14ac:dyDescent="0.25">
      <c r="A3">
        <v>1</v>
      </c>
      <c r="B3">
        <v>1</v>
      </c>
      <c r="C3">
        <v>2</v>
      </c>
      <c r="D3">
        <v>1</v>
      </c>
      <c r="E3" t="s">
        <v>875</v>
      </c>
      <c r="G3" t="str">
        <f t="shared" ref="G3:G40" si="0">_xlfn.CONCAT("UPDATE tbColor2024 SET strNombre = '",E3,"', intColorimetro = ",D3,", isActivo = ","1, isBorrado = 0 WHERE intColor = ",C3)</f>
        <v>UPDATE tbColor2024 SET strNombre = 'A2', intColorimetro = 1, isActivo = 1, isBorrado = 0 WHERE intColor = 2</v>
      </c>
      <c r="H3" s="1"/>
    </row>
    <row r="4" spans="1:8" x14ac:dyDescent="0.25">
      <c r="A4">
        <v>1</v>
      </c>
      <c r="B4">
        <v>1</v>
      </c>
      <c r="C4">
        <v>3</v>
      </c>
      <c r="D4">
        <v>1</v>
      </c>
      <c r="E4" t="s">
        <v>876</v>
      </c>
      <c r="G4" t="str">
        <f t="shared" si="0"/>
        <v>UPDATE tbColor2024 SET strNombre = 'A3', intColorimetro = 1, isActivo = 1, isBorrado = 0 WHERE intColor = 3</v>
      </c>
      <c r="H4" s="1"/>
    </row>
    <row r="5" spans="1:8" x14ac:dyDescent="0.25">
      <c r="A5">
        <v>1</v>
      </c>
      <c r="B5">
        <v>1</v>
      </c>
      <c r="C5">
        <v>4</v>
      </c>
      <c r="D5">
        <v>1</v>
      </c>
      <c r="E5" t="s">
        <v>877</v>
      </c>
      <c r="G5" t="str">
        <f t="shared" si="0"/>
        <v>UPDATE tbColor2024 SET strNombre = 'A3.5', intColorimetro = 1, isActivo = 1, isBorrado = 0 WHERE intColor = 4</v>
      </c>
      <c r="H5" s="1"/>
    </row>
    <row r="6" spans="1:8" x14ac:dyDescent="0.25">
      <c r="A6">
        <v>1</v>
      </c>
      <c r="B6">
        <v>1</v>
      </c>
      <c r="C6">
        <v>5</v>
      </c>
      <c r="D6">
        <v>1</v>
      </c>
      <c r="E6" t="s">
        <v>878</v>
      </c>
      <c r="G6" t="str">
        <f t="shared" si="0"/>
        <v>UPDATE tbColor2024 SET strNombre = 'A4', intColorimetro = 1, isActivo = 1, isBorrado = 0 WHERE intColor = 5</v>
      </c>
      <c r="H6" s="1"/>
    </row>
    <row r="7" spans="1:8" x14ac:dyDescent="0.25">
      <c r="A7">
        <v>1</v>
      </c>
      <c r="B7">
        <v>1</v>
      </c>
      <c r="C7">
        <v>6</v>
      </c>
      <c r="D7">
        <v>1</v>
      </c>
      <c r="E7" t="s">
        <v>879</v>
      </c>
      <c r="G7" t="str">
        <f t="shared" si="0"/>
        <v>UPDATE tbColor2024 SET strNombre = 'B1', intColorimetro = 1, isActivo = 1, isBorrado = 0 WHERE intColor = 6</v>
      </c>
      <c r="H7" s="1"/>
    </row>
    <row r="8" spans="1:8" x14ac:dyDescent="0.25">
      <c r="A8">
        <v>1</v>
      </c>
      <c r="B8">
        <v>1</v>
      </c>
      <c r="C8">
        <v>7</v>
      </c>
      <c r="D8">
        <v>1</v>
      </c>
      <c r="E8" t="s">
        <v>880</v>
      </c>
      <c r="G8" t="str">
        <f t="shared" si="0"/>
        <v>UPDATE tbColor2024 SET strNombre = 'B2', intColorimetro = 1, isActivo = 1, isBorrado = 0 WHERE intColor = 7</v>
      </c>
      <c r="H8" s="1"/>
    </row>
    <row r="9" spans="1:8" x14ac:dyDescent="0.25">
      <c r="A9">
        <v>1</v>
      </c>
      <c r="B9">
        <v>1</v>
      </c>
      <c r="C9">
        <v>8</v>
      </c>
      <c r="D9">
        <v>1</v>
      </c>
      <c r="E9" t="s">
        <v>881</v>
      </c>
      <c r="G9" t="str">
        <f t="shared" si="0"/>
        <v>UPDATE tbColor2024 SET strNombre = 'B3', intColorimetro = 1, isActivo = 1, isBorrado = 0 WHERE intColor = 8</v>
      </c>
      <c r="H9" s="1"/>
    </row>
    <row r="10" spans="1:8" x14ac:dyDescent="0.25">
      <c r="A10">
        <v>1</v>
      </c>
      <c r="B10">
        <v>1</v>
      </c>
      <c r="C10">
        <v>9</v>
      </c>
      <c r="D10">
        <v>1</v>
      </c>
      <c r="E10" t="s">
        <v>882</v>
      </c>
      <c r="G10" t="str">
        <f t="shared" si="0"/>
        <v>UPDATE tbColor2024 SET strNombre = 'B4', intColorimetro = 1, isActivo = 1, isBorrado = 0 WHERE intColor = 9</v>
      </c>
      <c r="H10" s="1"/>
    </row>
    <row r="11" spans="1:8" x14ac:dyDescent="0.25">
      <c r="A11">
        <v>1</v>
      </c>
      <c r="B11">
        <v>1</v>
      </c>
      <c r="C11">
        <v>10</v>
      </c>
      <c r="D11">
        <v>1</v>
      </c>
      <c r="E11" t="s">
        <v>883</v>
      </c>
      <c r="G11" t="str">
        <f t="shared" si="0"/>
        <v>UPDATE tbColor2024 SET strNombre = 'C1', intColorimetro = 1, isActivo = 1, isBorrado = 0 WHERE intColor = 10</v>
      </c>
      <c r="H11" s="1"/>
    </row>
    <row r="12" spans="1:8" x14ac:dyDescent="0.25">
      <c r="A12">
        <v>1</v>
      </c>
      <c r="B12">
        <v>1</v>
      </c>
      <c r="C12">
        <v>11</v>
      </c>
      <c r="D12">
        <v>1</v>
      </c>
      <c r="E12" t="s">
        <v>884</v>
      </c>
      <c r="G12" t="str">
        <f t="shared" si="0"/>
        <v>UPDATE tbColor2024 SET strNombre = 'C2', intColorimetro = 1, isActivo = 1, isBorrado = 0 WHERE intColor = 11</v>
      </c>
      <c r="H12" s="1"/>
    </row>
    <row r="13" spans="1:8" x14ac:dyDescent="0.25">
      <c r="A13">
        <v>1</v>
      </c>
      <c r="B13">
        <v>1</v>
      </c>
      <c r="C13">
        <v>12</v>
      </c>
      <c r="D13">
        <v>1</v>
      </c>
      <c r="E13" t="s">
        <v>885</v>
      </c>
      <c r="G13" t="str">
        <f t="shared" si="0"/>
        <v>UPDATE tbColor2024 SET strNombre = 'C3', intColorimetro = 1, isActivo = 1, isBorrado = 0 WHERE intColor = 12</v>
      </c>
      <c r="H13" s="1"/>
    </row>
    <row r="14" spans="1:8" x14ac:dyDescent="0.25">
      <c r="A14">
        <v>1</v>
      </c>
      <c r="B14">
        <v>1</v>
      </c>
      <c r="C14">
        <v>13</v>
      </c>
      <c r="D14">
        <v>1</v>
      </c>
      <c r="E14" t="s">
        <v>886</v>
      </c>
      <c r="G14" t="str">
        <f t="shared" si="0"/>
        <v>UPDATE tbColor2024 SET strNombre = 'C4', intColorimetro = 1, isActivo = 1, isBorrado = 0 WHERE intColor = 13</v>
      </c>
      <c r="H14" s="1"/>
    </row>
    <row r="15" spans="1:8" x14ac:dyDescent="0.25">
      <c r="A15">
        <v>1</v>
      </c>
      <c r="B15">
        <v>1</v>
      </c>
      <c r="C15">
        <v>14</v>
      </c>
      <c r="D15">
        <v>1</v>
      </c>
      <c r="E15" t="s">
        <v>887</v>
      </c>
      <c r="G15" t="str">
        <f t="shared" si="0"/>
        <v>UPDATE tbColor2024 SET strNombre = 'D2', intColorimetro = 1, isActivo = 1, isBorrado = 0 WHERE intColor = 14</v>
      </c>
      <c r="H15" s="1"/>
    </row>
    <row r="16" spans="1:8" x14ac:dyDescent="0.25">
      <c r="A16">
        <v>1</v>
      </c>
      <c r="B16">
        <v>1</v>
      </c>
      <c r="C16">
        <v>15</v>
      </c>
      <c r="D16">
        <v>1</v>
      </c>
      <c r="E16" t="s">
        <v>888</v>
      </c>
      <c r="G16" t="str">
        <f t="shared" si="0"/>
        <v>UPDATE tbColor2024 SET strNombre = 'D3', intColorimetro = 1, isActivo = 1, isBorrado = 0 WHERE intColor = 15</v>
      </c>
      <c r="H16" s="1"/>
    </row>
    <row r="17" spans="1:8" x14ac:dyDescent="0.25">
      <c r="A17">
        <v>1</v>
      </c>
      <c r="B17">
        <v>1</v>
      </c>
      <c r="C17">
        <v>16</v>
      </c>
      <c r="D17">
        <v>1</v>
      </c>
      <c r="E17" t="s">
        <v>889</v>
      </c>
      <c r="G17" t="str">
        <f t="shared" si="0"/>
        <v>UPDATE tbColor2024 SET strNombre = 'D4', intColorimetro = 1, isActivo = 1, isBorrado = 0 WHERE intColor = 16</v>
      </c>
      <c r="H17" s="1"/>
    </row>
    <row r="18" spans="1:8" x14ac:dyDescent="0.25">
      <c r="A18">
        <v>1</v>
      </c>
      <c r="B18">
        <v>1</v>
      </c>
      <c r="C18">
        <v>17</v>
      </c>
      <c r="D18">
        <v>2</v>
      </c>
      <c r="E18">
        <v>110</v>
      </c>
      <c r="G18" t="str">
        <f t="shared" si="0"/>
        <v>UPDATE tbColor2024 SET strNombre = '110', intColorimetro = 2, isActivo = 1, isBorrado = 0 WHERE intColor = 17</v>
      </c>
      <c r="H18" s="1"/>
    </row>
    <row r="19" spans="1:8" x14ac:dyDescent="0.25">
      <c r="A19">
        <v>1</v>
      </c>
      <c r="B19">
        <v>1</v>
      </c>
      <c r="C19">
        <v>18</v>
      </c>
      <c r="D19">
        <v>2</v>
      </c>
      <c r="E19">
        <v>120</v>
      </c>
      <c r="G19" t="str">
        <f t="shared" si="0"/>
        <v>UPDATE tbColor2024 SET strNombre = '120', intColorimetro = 2, isActivo = 1, isBorrado = 0 WHERE intColor = 18</v>
      </c>
      <c r="H19" s="1"/>
    </row>
    <row r="20" spans="1:8" x14ac:dyDescent="0.25">
      <c r="A20">
        <v>1</v>
      </c>
      <c r="B20">
        <v>1</v>
      </c>
      <c r="C20">
        <v>19</v>
      </c>
      <c r="D20">
        <v>2</v>
      </c>
      <c r="E20">
        <v>130</v>
      </c>
      <c r="G20" t="str">
        <f t="shared" si="0"/>
        <v>UPDATE tbColor2024 SET strNombre = '130', intColorimetro = 2, isActivo = 1, isBorrado = 0 WHERE intColor = 19</v>
      </c>
      <c r="H20" s="1"/>
    </row>
    <row r="21" spans="1:8" x14ac:dyDescent="0.25">
      <c r="A21">
        <v>1</v>
      </c>
      <c r="B21">
        <v>1</v>
      </c>
      <c r="C21">
        <v>20</v>
      </c>
      <c r="D21">
        <v>2</v>
      </c>
      <c r="E21">
        <v>140</v>
      </c>
      <c r="G21" t="str">
        <f t="shared" si="0"/>
        <v>UPDATE tbColor2024 SET strNombre = '140', intColorimetro = 2, isActivo = 1, isBorrado = 0 WHERE intColor = 20</v>
      </c>
      <c r="H21" s="1"/>
    </row>
    <row r="22" spans="1:8" x14ac:dyDescent="0.25">
      <c r="A22">
        <v>1</v>
      </c>
      <c r="B22">
        <v>1</v>
      </c>
      <c r="C22">
        <v>21</v>
      </c>
      <c r="D22">
        <v>2</v>
      </c>
      <c r="E22">
        <v>210</v>
      </c>
      <c r="G22" t="str">
        <f t="shared" si="0"/>
        <v>UPDATE tbColor2024 SET strNombre = '210', intColorimetro = 2, isActivo = 1, isBorrado = 0 WHERE intColor = 21</v>
      </c>
      <c r="H22" s="1"/>
    </row>
    <row r="23" spans="1:8" x14ac:dyDescent="0.25">
      <c r="A23">
        <v>1</v>
      </c>
      <c r="B23">
        <v>1</v>
      </c>
      <c r="C23">
        <v>22</v>
      </c>
      <c r="D23">
        <v>2</v>
      </c>
      <c r="E23">
        <v>220</v>
      </c>
      <c r="G23" t="str">
        <f t="shared" si="0"/>
        <v>UPDATE tbColor2024 SET strNombre = '220', intColorimetro = 2, isActivo = 1, isBorrado = 0 WHERE intColor = 22</v>
      </c>
      <c r="H23" s="1"/>
    </row>
    <row r="24" spans="1:8" x14ac:dyDescent="0.25">
      <c r="A24">
        <v>1</v>
      </c>
      <c r="B24">
        <v>1</v>
      </c>
      <c r="C24">
        <v>23</v>
      </c>
      <c r="D24">
        <v>2</v>
      </c>
      <c r="E24">
        <v>230</v>
      </c>
      <c r="G24" t="str">
        <f t="shared" si="0"/>
        <v>UPDATE tbColor2024 SET strNombre = '230', intColorimetro = 2, isActivo = 1, isBorrado = 0 WHERE intColor = 23</v>
      </c>
      <c r="H24" s="1"/>
    </row>
    <row r="25" spans="1:8" x14ac:dyDescent="0.25">
      <c r="A25">
        <v>1</v>
      </c>
      <c r="B25">
        <v>1</v>
      </c>
      <c r="C25">
        <v>24</v>
      </c>
      <c r="D25">
        <v>2</v>
      </c>
      <c r="E25">
        <v>240</v>
      </c>
      <c r="G25" t="str">
        <f t="shared" si="0"/>
        <v>UPDATE tbColor2024 SET strNombre = '240', intColorimetro = 2, isActivo = 1, isBorrado = 0 WHERE intColor = 24</v>
      </c>
      <c r="H25" s="1"/>
    </row>
    <row r="26" spans="1:8" x14ac:dyDescent="0.25">
      <c r="A26">
        <v>1</v>
      </c>
      <c r="B26">
        <v>1</v>
      </c>
      <c r="C26">
        <v>25</v>
      </c>
      <c r="D26">
        <v>2</v>
      </c>
      <c r="E26">
        <v>310</v>
      </c>
      <c r="G26" t="str">
        <f t="shared" si="0"/>
        <v>UPDATE tbColor2024 SET strNombre = '310', intColorimetro = 2, isActivo = 1, isBorrado = 0 WHERE intColor = 25</v>
      </c>
      <c r="H26" s="1"/>
    </row>
    <row r="27" spans="1:8" x14ac:dyDescent="0.25">
      <c r="A27">
        <v>1</v>
      </c>
      <c r="B27">
        <v>1</v>
      </c>
      <c r="C27">
        <v>26</v>
      </c>
      <c r="D27">
        <v>2</v>
      </c>
      <c r="E27">
        <v>320</v>
      </c>
      <c r="G27" t="str">
        <f t="shared" si="0"/>
        <v>UPDATE tbColor2024 SET strNombre = '320', intColorimetro = 2, isActivo = 1, isBorrado = 0 WHERE intColor = 26</v>
      </c>
      <c r="H27" s="1"/>
    </row>
    <row r="28" spans="1:8" x14ac:dyDescent="0.25">
      <c r="A28">
        <v>1</v>
      </c>
      <c r="B28">
        <v>1</v>
      </c>
      <c r="C28">
        <v>27</v>
      </c>
      <c r="D28">
        <v>2</v>
      </c>
      <c r="E28">
        <v>330</v>
      </c>
      <c r="G28" t="str">
        <f t="shared" si="0"/>
        <v>UPDATE tbColor2024 SET strNombre = '330', intColorimetro = 2, isActivo = 1, isBorrado = 0 WHERE intColor = 27</v>
      </c>
      <c r="H28" s="1"/>
    </row>
    <row r="29" spans="1:8" x14ac:dyDescent="0.25">
      <c r="A29">
        <v>1</v>
      </c>
      <c r="B29">
        <v>1</v>
      </c>
      <c r="C29">
        <v>28</v>
      </c>
      <c r="D29">
        <v>2</v>
      </c>
      <c r="E29">
        <v>340</v>
      </c>
      <c r="G29" t="str">
        <f t="shared" si="0"/>
        <v>UPDATE tbColor2024 SET strNombre = '340', intColorimetro = 2, isActivo = 1, isBorrado = 0 WHERE intColor = 28</v>
      </c>
      <c r="H29" s="1"/>
    </row>
    <row r="30" spans="1:8" x14ac:dyDescent="0.25">
      <c r="A30">
        <v>1</v>
      </c>
      <c r="B30">
        <v>1</v>
      </c>
      <c r="C30">
        <v>29</v>
      </c>
      <c r="D30">
        <v>2</v>
      </c>
      <c r="E30">
        <v>410</v>
      </c>
      <c r="G30" t="str">
        <f t="shared" si="0"/>
        <v>UPDATE tbColor2024 SET strNombre = '410', intColorimetro = 2, isActivo = 1, isBorrado = 0 WHERE intColor = 29</v>
      </c>
      <c r="H30" s="1"/>
    </row>
    <row r="31" spans="1:8" x14ac:dyDescent="0.25">
      <c r="A31">
        <v>1</v>
      </c>
      <c r="B31">
        <v>1</v>
      </c>
      <c r="C31">
        <v>30</v>
      </c>
      <c r="D31">
        <v>2</v>
      </c>
      <c r="E31">
        <v>420</v>
      </c>
      <c r="G31" t="str">
        <f t="shared" si="0"/>
        <v>UPDATE tbColor2024 SET strNombre = '420', intColorimetro = 2, isActivo = 1, isBorrado = 0 WHERE intColor = 30</v>
      </c>
      <c r="H31" s="1"/>
    </row>
    <row r="32" spans="1:8" x14ac:dyDescent="0.25">
      <c r="A32">
        <v>1</v>
      </c>
      <c r="B32">
        <v>1</v>
      </c>
      <c r="C32">
        <v>31</v>
      </c>
      <c r="D32">
        <v>2</v>
      </c>
      <c r="E32">
        <v>430</v>
      </c>
      <c r="G32" t="str">
        <f t="shared" si="0"/>
        <v>UPDATE tbColor2024 SET strNombre = '430', intColorimetro = 2, isActivo = 1, isBorrado = 0 WHERE intColor = 31</v>
      </c>
      <c r="H32" s="1"/>
    </row>
    <row r="33" spans="1:8" x14ac:dyDescent="0.25">
      <c r="A33">
        <v>1</v>
      </c>
      <c r="B33">
        <v>1</v>
      </c>
      <c r="C33">
        <v>32</v>
      </c>
      <c r="D33">
        <v>2</v>
      </c>
      <c r="E33">
        <v>440</v>
      </c>
      <c r="G33" t="str">
        <f t="shared" si="0"/>
        <v>UPDATE tbColor2024 SET strNombre = '440', intColorimetro = 2, isActivo = 1, isBorrado = 0 WHERE intColor = 32</v>
      </c>
      <c r="H33" s="1"/>
    </row>
    <row r="34" spans="1:8" x14ac:dyDescent="0.25">
      <c r="A34">
        <v>1</v>
      </c>
      <c r="B34">
        <v>1</v>
      </c>
      <c r="C34">
        <v>33</v>
      </c>
      <c r="D34">
        <v>2</v>
      </c>
      <c r="E34">
        <v>510</v>
      </c>
      <c r="G34" t="str">
        <f t="shared" si="0"/>
        <v>UPDATE tbColor2024 SET strNombre = '510', intColorimetro = 2, isActivo = 1, isBorrado = 0 WHERE intColor = 33</v>
      </c>
      <c r="H34" s="1"/>
    </row>
    <row r="35" spans="1:8" x14ac:dyDescent="0.25">
      <c r="A35">
        <v>1</v>
      </c>
      <c r="B35">
        <v>1</v>
      </c>
      <c r="C35">
        <v>34</v>
      </c>
      <c r="D35">
        <v>2</v>
      </c>
      <c r="E35">
        <v>520</v>
      </c>
      <c r="G35" t="str">
        <f t="shared" si="0"/>
        <v>UPDATE tbColor2024 SET strNombre = '520', intColorimetro = 2, isActivo = 1, isBorrado = 0 WHERE intColor = 34</v>
      </c>
      <c r="H35" s="1"/>
    </row>
    <row r="36" spans="1:8" x14ac:dyDescent="0.25">
      <c r="A36">
        <v>1</v>
      </c>
      <c r="B36">
        <v>1</v>
      </c>
      <c r="C36">
        <v>35</v>
      </c>
      <c r="D36">
        <v>2</v>
      </c>
      <c r="E36">
        <v>530</v>
      </c>
      <c r="G36" t="str">
        <f t="shared" si="0"/>
        <v>UPDATE tbColor2024 SET strNombre = '530', intColorimetro = 2, isActivo = 1, isBorrado = 0 WHERE intColor = 35</v>
      </c>
      <c r="H36" s="1"/>
    </row>
    <row r="37" spans="1:8" x14ac:dyDescent="0.25">
      <c r="A37">
        <v>1</v>
      </c>
      <c r="B37">
        <v>1</v>
      </c>
      <c r="C37">
        <v>37</v>
      </c>
      <c r="D37">
        <v>3</v>
      </c>
      <c r="E37" t="s">
        <v>890</v>
      </c>
      <c r="G37" t="str">
        <f t="shared" si="0"/>
        <v>UPDATE tbColor2024 SET strNombre = 'BL1', intColorimetro = 3, isActivo = 1, isBorrado = 0 WHERE intColor = 37</v>
      </c>
      <c r="H37" s="1"/>
    </row>
    <row r="38" spans="1:8" x14ac:dyDescent="0.25">
      <c r="A38">
        <v>1</v>
      </c>
      <c r="B38">
        <v>1</v>
      </c>
      <c r="C38">
        <v>38</v>
      </c>
      <c r="D38">
        <v>3</v>
      </c>
      <c r="E38" t="s">
        <v>891</v>
      </c>
      <c r="G38" t="str">
        <f t="shared" si="0"/>
        <v>UPDATE tbColor2024 SET strNombre = 'BL2', intColorimetro = 3, isActivo = 1, isBorrado = 0 WHERE intColor = 38</v>
      </c>
      <c r="H38" s="1"/>
    </row>
    <row r="39" spans="1:8" x14ac:dyDescent="0.25">
      <c r="A39">
        <v>1</v>
      </c>
      <c r="B39">
        <v>1</v>
      </c>
      <c r="C39">
        <v>39</v>
      </c>
      <c r="D39">
        <v>3</v>
      </c>
      <c r="E39" t="s">
        <v>892</v>
      </c>
      <c r="G39" t="str">
        <f t="shared" si="0"/>
        <v>UPDATE tbColor2024 SET strNombre = 'BL3', intColorimetro = 3, isActivo = 1, isBorrado = 0 WHERE intColor = 39</v>
      </c>
      <c r="H39" s="1"/>
    </row>
    <row r="40" spans="1:8" x14ac:dyDescent="0.25">
      <c r="A40">
        <v>1</v>
      </c>
      <c r="B40">
        <v>1</v>
      </c>
      <c r="C40">
        <v>40</v>
      </c>
      <c r="D40">
        <v>3</v>
      </c>
      <c r="E40" t="s">
        <v>893</v>
      </c>
      <c r="G40" t="str">
        <f t="shared" si="0"/>
        <v>UPDATE tbColor2024 SET strNombre = 'BL4', intColorimetro = 3, isActivo = 1, isBorrado = 0 WHERE intColor = 40</v>
      </c>
      <c r="H40" s="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C62AFF-A928-4CB1-A11B-A12064F98946}">
  <dimension ref="A1:G4"/>
  <sheetViews>
    <sheetView workbookViewId="0">
      <selection activeCell="I18" sqref="I18"/>
    </sheetView>
  </sheetViews>
  <sheetFormatPr baseColWidth="10" defaultRowHeight="15" x14ac:dyDescent="0.25"/>
  <sheetData>
    <row r="1" spans="1:7" x14ac:dyDescent="0.25">
      <c r="A1" t="s">
        <v>143</v>
      </c>
      <c r="B1" t="s">
        <v>144</v>
      </c>
      <c r="C1" t="s">
        <v>873</v>
      </c>
      <c r="D1" t="s">
        <v>130</v>
      </c>
      <c r="E1" t="s">
        <v>156</v>
      </c>
    </row>
    <row r="2" spans="1:7" x14ac:dyDescent="0.25">
      <c r="A2">
        <v>1</v>
      </c>
      <c r="B2">
        <v>1</v>
      </c>
      <c r="C2">
        <v>1</v>
      </c>
      <c r="D2" t="s">
        <v>894</v>
      </c>
      <c r="E2">
        <v>1</v>
      </c>
      <c r="G2" t="str">
        <f>_xlfn.CONCAT("INSERT tbColorimetro2024(strNombre,isActivo,isBorrado,strUsuarioAlta,strMaquinaAlta,datFechaAlta) SELECT '",D2,"',",E2,",0,'MR-JOC','127.0.0.1',GETDATE()")</f>
        <v>INSERT tbColorimetro2024(strNombre,isActivo,isBorrado,strUsuarioAlta,strMaquinaAlta,datFechaAlta) SELECT 'VITA CLASSIC',1,0,'MR-JOC','127.0.0.1',GETDATE()</v>
      </c>
    </row>
    <row r="3" spans="1:7" x14ac:dyDescent="0.25">
      <c r="A3">
        <v>1</v>
      </c>
      <c r="B3">
        <v>1</v>
      </c>
      <c r="C3">
        <v>2</v>
      </c>
      <c r="D3" t="s">
        <v>895</v>
      </c>
      <c r="E3">
        <v>1</v>
      </c>
      <c r="G3" t="str">
        <f t="shared" ref="G3:G4" si="0">_xlfn.CONCAT("INSERT tbColorimetro2024(strNombre,isActivo,isBorrado,strUsuarioAlta,strMaquinaAlta,datFechaAlta) SELECT '",D3,"',",E3,",0,'MR-JOC','127.0.0.1',GETDATE()")</f>
        <v>INSERT tbColorimetro2024(strNombre,isActivo,isBorrado,strUsuarioAlta,strMaquinaAlta,datFechaAlta) SELECT 'CHROMASCOP',1,0,'MR-JOC','127.0.0.1',GETDATE()</v>
      </c>
    </row>
    <row r="4" spans="1:7" x14ac:dyDescent="0.25">
      <c r="A4">
        <v>1</v>
      </c>
      <c r="B4">
        <v>1</v>
      </c>
      <c r="C4">
        <v>3</v>
      </c>
      <c r="D4" t="s">
        <v>896</v>
      </c>
      <c r="E4">
        <v>1</v>
      </c>
      <c r="G4" t="str">
        <f t="shared" si="0"/>
        <v>INSERT tbColorimetro2024(strNombre,isActivo,isBorrado,strUsuarioAlta,strMaquinaAlta,datFechaAlta) SELECT 'BLEACH',1,0,'MR-JOC','127.0.0.1',GETDATE()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CDB5E-8C65-4E22-ABB2-192350600F04}">
  <dimension ref="A1:F129"/>
  <sheetViews>
    <sheetView topLeftCell="A28" workbookViewId="0">
      <selection activeCell="F2" sqref="F2:F129"/>
    </sheetView>
  </sheetViews>
  <sheetFormatPr baseColWidth="10" defaultRowHeight="15" x14ac:dyDescent="0.25"/>
  <sheetData>
    <row r="1" spans="1:6" x14ac:dyDescent="0.25">
      <c r="A1" t="s">
        <v>0</v>
      </c>
      <c r="B1" t="s">
        <v>74</v>
      </c>
      <c r="C1" t="s">
        <v>75</v>
      </c>
      <c r="D1" t="s">
        <v>76</v>
      </c>
    </row>
    <row r="2" spans="1:6" x14ac:dyDescent="0.25">
      <c r="A2">
        <v>1</v>
      </c>
      <c r="B2">
        <v>1</v>
      </c>
      <c r="C2">
        <v>0</v>
      </c>
      <c r="D2">
        <v>1</v>
      </c>
      <c r="F2" t="str">
        <f>_xlfn.CONCAT("INSERT tbMenuDtl2024(intMenu,intRol,subMenu,intOrden,strUsuarioAlta,strMaquinaAlta,datFechaAlta) SELECT ",A2,",",B2,", ",C2,", ",D2,", 'MR-JOC', '127.0.0.1', GETDATE()")</f>
        <v>INSERT tbMenuDtl2024(intMenu,intRol,subMenu,intOrden,strUsuarioAlta,strMaquinaAlta,datFechaAlta) SELECT 1,1, 0, 1, 'MR-JOC', '127.0.0.1', GETDATE()</v>
      </c>
    </row>
    <row r="3" spans="1:6" x14ac:dyDescent="0.25">
      <c r="A3">
        <v>2</v>
      </c>
      <c r="B3">
        <v>1</v>
      </c>
      <c r="C3">
        <v>0</v>
      </c>
      <c r="D3">
        <v>20</v>
      </c>
      <c r="F3" t="str">
        <f t="shared" ref="F3:F66" si="0">_xlfn.CONCAT("INSERT tbMenuDtl2024(intMenu,intRol,subMenu,intOrden,strUsuarioAlta,strMaquinaAlta,datFechaAlta) SELECT ",A3,",",B3,", ",C3,", ",D3,", 'MR-JOC', '127.0.0.1', GETDATE()")</f>
        <v>INSERT tbMenuDtl2024(intMenu,intRol,subMenu,intOrden,strUsuarioAlta,strMaquinaAlta,datFechaAlta) SELECT 2,1, 0, 20, 'MR-JOC', '127.0.0.1', GETDATE()</v>
      </c>
    </row>
    <row r="4" spans="1:6" x14ac:dyDescent="0.25">
      <c r="A4">
        <v>3</v>
      </c>
      <c r="B4">
        <v>1</v>
      </c>
      <c r="C4">
        <v>0</v>
      </c>
      <c r="D4">
        <v>25</v>
      </c>
      <c r="F4" t="str">
        <f t="shared" si="0"/>
        <v>INSERT tbMenuDtl2024(intMenu,intRol,subMenu,intOrden,strUsuarioAlta,strMaquinaAlta,datFechaAlta) SELECT 3,1, 0, 25, 'MR-JOC', '127.0.0.1', GETDATE()</v>
      </c>
    </row>
    <row r="5" spans="1:6" x14ac:dyDescent="0.25">
      <c r="A5">
        <v>5</v>
      </c>
      <c r="B5">
        <v>1</v>
      </c>
      <c r="C5">
        <v>0</v>
      </c>
      <c r="D5">
        <v>35</v>
      </c>
      <c r="F5" t="str">
        <f t="shared" si="0"/>
        <v>INSERT tbMenuDtl2024(intMenu,intRol,subMenu,intOrden,strUsuarioAlta,strMaquinaAlta,datFechaAlta) SELECT 5,1, 0, 35, 'MR-JOC', '127.0.0.1', GETDATE()</v>
      </c>
    </row>
    <row r="6" spans="1:6" x14ac:dyDescent="0.25">
      <c r="A6">
        <v>6</v>
      </c>
      <c r="B6">
        <v>1</v>
      </c>
      <c r="C6">
        <v>2</v>
      </c>
      <c r="D6">
        <v>100</v>
      </c>
      <c r="F6" t="str">
        <f t="shared" si="0"/>
        <v>INSERT tbMenuDtl2024(intMenu,intRol,subMenu,intOrden,strUsuarioAlta,strMaquinaAlta,datFechaAlta) SELECT 6,1, 2, 100, 'MR-JOC', '127.0.0.1', GETDATE()</v>
      </c>
    </row>
    <row r="7" spans="1:6" x14ac:dyDescent="0.25">
      <c r="A7">
        <v>7</v>
      </c>
      <c r="B7">
        <v>1</v>
      </c>
      <c r="C7">
        <v>2</v>
      </c>
      <c r="D7">
        <v>101</v>
      </c>
      <c r="F7" t="str">
        <f t="shared" si="0"/>
        <v>INSERT tbMenuDtl2024(intMenu,intRol,subMenu,intOrden,strUsuarioAlta,strMaquinaAlta,datFechaAlta) SELECT 7,1, 2, 101, 'MR-JOC', '127.0.0.1', GETDATE()</v>
      </c>
    </row>
    <row r="8" spans="1:6" x14ac:dyDescent="0.25">
      <c r="A8">
        <v>13</v>
      </c>
      <c r="B8">
        <v>1</v>
      </c>
      <c r="C8">
        <v>2</v>
      </c>
      <c r="D8">
        <v>21</v>
      </c>
      <c r="F8" t="str">
        <f t="shared" si="0"/>
        <v>INSERT tbMenuDtl2024(intMenu,intRol,subMenu,intOrden,strUsuarioAlta,strMaquinaAlta,datFechaAlta) SELECT 13,1, 2, 21, 'MR-JOC', '127.0.0.1', GETDATE()</v>
      </c>
    </row>
    <row r="9" spans="1:6" x14ac:dyDescent="0.25">
      <c r="A9">
        <v>14</v>
      </c>
      <c r="B9">
        <v>1</v>
      </c>
      <c r="C9">
        <v>3</v>
      </c>
      <c r="D9">
        <v>1</v>
      </c>
      <c r="F9" t="str">
        <f t="shared" si="0"/>
        <v>INSERT tbMenuDtl2024(intMenu,intRol,subMenu,intOrden,strUsuarioAlta,strMaquinaAlta,datFechaAlta) SELECT 14,1, 3, 1, 'MR-JOC', '127.0.0.1', GETDATE()</v>
      </c>
    </row>
    <row r="10" spans="1:6" x14ac:dyDescent="0.25">
      <c r="A10">
        <v>16</v>
      </c>
      <c r="B10">
        <v>1</v>
      </c>
      <c r="C10">
        <v>4</v>
      </c>
      <c r="D10">
        <v>1</v>
      </c>
      <c r="F10" t="str">
        <f t="shared" si="0"/>
        <v>INSERT tbMenuDtl2024(intMenu,intRol,subMenu,intOrden,strUsuarioAlta,strMaquinaAlta,datFechaAlta) SELECT 16,1, 4, 1, 'MR-JOC', '127.0.0.1', GETDATE()</v>
      </c>
    </row>
    <row r="11" spans="1:6" x14ac:dyDescent="0.25">
      <c r="A11">
        <v>25</v>
      </c>
      <c r="B11">
        <v>1</v>
      </c>
      <c r="C11">
        <v>0</v>
      </c>
      <c r="D11">
        <v>2</v>
      </c>
      <c r="F11" t="str">
        <f t="shared" si="0"/>
        <v>INSERT tbMenuDtl2024(intMenu,intRol,subMenu,intOrden,strUsuarioAlta,strMaquinaAlta,datFechaAlta) SELECT 25,1, 0, 2, 'MR-JOC', '127.0.0.1', GETDATE()</v>
      </c>
    </row>
    <row r="12" spans="1:6" x14ac:dyDescent="0.25">
      <c r="A12">
        <v>26</v>
      </c>
      <c r="B12">
        <v>1</v>
      </c>
      <c r="C12">
        <v>25</v>
      </c>
      <c r="D12">
        <v>1</v>
      </c>
      <c r="F12" t="str">
        <f t="shared" si="0"/>
        <v>INSERT tbMenuDtl2024(intMenu,intRol,subMenu,intOrden,strUsuarioAlta,strMaquinaAlta,datFechaAlta) SELECT 26,1, 25, 1, 'MR-JOC', '127.0.0.1', GETDATE()</v>
      </c>
    </row>
    <row r="13" spans="1:6" x14ac:dyDescent="0.25">
      <c r="A13">
        <v>27</v>
      </c>
      <c r="B13">
        <v>1</v>
      </c>
      <c r="C13">
        <v>26</v>
      </c>
      <c r="D13">
        <v>1</v>
      </c>
      <c r="F13" t="str">
        <f t="shared" si="0"/>
        <v>INSERT tbMenuDtl2024(intMenu,intRol,subMenu,intOrden,strUsuarioAlta,strMaquinaAlta,datFechaAlta) SELECT 27,1, 26, 1, 'MR-JOC', '127.0.0.1', GETDATE()</v>
      </c>
    </row>
    <row r="14" spans="1:6" x14ac:dyDescent="0.25">
      <c r="A14">
        <v>28</v>
      </c>
      <c r="B14">
        <v>1</v>
      </c>
      <c r="C14">
        <v>26</v>
      </c>
      <c r="D14">
        <v>2</v>
      </c>
      <c r="F14" t="str">
        <f t="shared" si="0"/>
        <v>INSERT tbMenuDtl2024(intMenu,intRol,subMenu,intOrden,strUsuarioAlta,strMaquinaAlta,datFechaAlta) SELECT 28,1, 26, 2, 'MR-JOC', '127.0.0.1', GETDATE()</v>
      </c>
    </row>
    <row r="15" spans="1:6" x14ac:dyDescent="0.25">
      <c r="A15">
        <v>29</v>
      </c>
      <c r="B15">
        <v>1</v>
      </c>
      <c r="C15">
        <v>52</v>
      </c>
      <c r="D15">
        <v>1</v>
      </c>
      <c r="F15" t="str">
        <f t="shared" si="0"/>
        <v>INSERT tbMenuDtl2024(intMenu,intRol,subMenu,intOrden,strUsuarioAlta,strMaquinaAlta,datFechaAlta) SELECT 29,1, 52, 1, 'MR-JOC', '127.0.0.1', GETDATE()</v>
      </c>
    </row>
    <row r="16" spans="1:6" x14ac:dyDescent="0.25">
      <c r="A16">
        <v>30</v>
      </c>
      <c r="B16">
        <v>1</v>
      </c>
      <c r="C16">
        <v>26</v>
      </c>
      <c r="D16">
        <v>4</v>
      </c>
      <c r="F16" t="str">
        <f t="shared" si="0"/>
        <v>INSERT tbMenuDtl2024(intMenu,intRol,subMenu,intOrden,strUsuarioAlta,strMaquinaAlta,datFechaAlta) SELECT 30,1, 26, 4, 'MR-JOC', '127.0.0.1', GETDATE()</v>
      </c>
    </row>
    <row r="17" spans="1:6" x14ac:dyDescent="0.25">
      <c r="A17">
        <v>32</v>
      </c>
      <c r="B17">
        <v>1</v>
      </c>
      <c r="C17">
        <v>52</v>
      </c>
      <c r="D17">
        <v>2</v>
      </c>
      <c r="F17" t="str">
        <f t="shared" si="0"/>
        <v>INSERT tbMenuDtl2024(intMenu,intRol,subMenu,intOrden,strUsuarioAlta,strMaquinaAlta,datFechaAlta) SELECT 32,1, 52, 2, 'MR-JOC', '127.0.0.1', GETDATE()</v>
      </c>
    </row>
    <row r="18" spans="1:6" x14ac:dyDescent="0.25">
      <c r="A18">
        <v>38</v>
      </c>
      <c r="B18">
        <v>1</v>
      </c>
      <c r="C18">
        <v>55</v>
      </c>
      <c r="D18">
        <v>2</v>
      </c>
      <c r="F18" t="str">
        <f t="shared" si="0"/>
        <v>INSERT tbMenuDtl2024(intMenu,intRol,subMenu,intOrden,strUsuarioAlta,strMaquinaAlta,datFechaAlta) SELECT 38,1, 55, 2, 'MR-JOC', '127.0.0.1', GETDATE()</v>
      </c>
    </row>
    <row r="19" spans="1:6" x14ac:dyDescent="0.25">
      <c r="A19">
        <v>48</v>
      </c>
      <c r="B19">
        <v>1</v>
      </c>
      <c r="C19">
        <v>26</v>
      </c>
      <c r="D19">
        <v>5</v>
      </c>
      <c r="F19" t="str">
        <f t="shared" si="0"/>
        <v>INSERT tbMenuDtl2024(intMenu,intRol,subMenu,intOrden,strUsuarioAlta,strMaquinaAlta,datFechaAlta) SELECT 48,1, 26, 5, 'MR-JOC', '127.0.0.1', GETDATE()</v>
      </c>
    </row>
    <row r="20" spans="1:6" x14ac:dyDescent="0.25">
      <c r="A20">
        <v>60</v>
      </c>
      <c r="B20">
        <v>1</v>
      </c>
      <c r="C20">
        <v>55</v>
      </c>
      <c r="D20">
        <v>4</v>
      </c>
      <c r="F20" t="str">
        <f t="shared" si="0"/>
        <v>INSERT tbMenuDtl2024(intMenu,intRol,subMenu,intOrden,strUsuarioAlta,strMaquinaAlta,datFechaAlta) SELECT 60,1, 55, 4, 'MR-JOC', '127.0.0.1', GETDATE()</v>
      </c>
    </row>
    <row r="21" spans="1:6" x14ac:dyDescent="0.25">
      <c r="A21">
        <v>61</v>
      </c>
      <c r="B21">
        <v>1</v>
      </c>
      <c r="C21">
        <v>55</v>
      </c>
      <c r="D21">
        <v>5</v>
      </c>
      <c r="F21" t="str">
        <f t="shared" si="0"/>
        <v>INSERT tbMenuDtl2024(intMenu,intRol,subMenu,intOrden,strUsuarioAlta,strMaquinaAlta,datFechaAlta) SELECT 61,1, 55, 5, 'MR-JOC', '127.0.0.1', GETDATE()</v>
      </c>
    </row>
    <row r="22" spans="1:6" x14ac:dyDescent="0.25">
      <c r="A22">
        <v>64</v>
      </c>
      <c r="B22">
        <v>1</v>
      </c>
      <c r="C22">
        <v>52</v>
      </c>
      <c r="D22">
        <v>3</v>
      </c>
      <c r="F22" t="str">
        <f t="shared" si="0"/>
        <v>INSERT tbMenuDtl2024(intMenu,intRol,subMenu,intOrden,strUsuarioAlta,strMaquinaAlta,datFechaAlta) SELECT 64,1, 52, 3, 'MR-JOC', '127.0.0.1', GETDATE()</v>
      </c>
    </row>
    <row r="23" spans="1:6" x14ac:dyDescent="0.25">
      <c r="A23">
        <v>65</v>
      </c>
      <c r="B23">
        <v>1</v>
      </c>
      <c r="C23">
        <v>26</v>
      </c>
      <c r="D23">
        <v>3</v>
      </c>
      <c r="F23" t="str">
        <f t="shared" si="0"/>
        <v>INSERT tbMenuDtl2024(intMenu,intRol,subMenu,intOrden,strUsuarioAlta,strMaquinaAlta,datFechaAlta) SELECT 65,1, 26, 3, 'MR-JOC', '127.0.0.1', GETDATE()</v>
      </c>
    </row>
    <row r="24" spans="1:6" x14ac:dyDescent="0.25">
      <c r="A24">
        <v>68</v>
      </c>
      <c r="B24">
        <v>1</v>
      </c>
      <c r="C24">
        <v>55</v>
      </c>
      <c r="D24">
        <v>6</v>
      </c>
      <c r="F24" t="str">
        <f t="shared" si="0"/>
        <v>INSERT tbMenuDtl2024(intMenu,intRol,subMenu,intOrden,strUsuarioAlta,strMaquinaAlta,datFechaAlta) SELECT 68,1, 55, 6, 'MR-JOC', '127.0.0.1', GETDATE()</v>
      </c>
    </row>
    <row r="25" spans="1:6" x14ac:dyDescent="0.25">
      <c r="A25">
        <v>50</v>
      </c>
      <c r="B25">
        <v>1</v>
      </c>
      <c r="C25">
        <v>25</v>
      </c>
      <c r="D25">
        <v>2</v>
      </c>
      <c r="F25" t="str">
        <f t="shared" si="0"/>
        <v>INSERT tbMenuDtl2024(intMenu,intRol,subMenu,intOrden,strUsuarioAlta,strMaquinaAlta,datFechaAlta) SELECT 50,1, 25, 2, 'MR-JOC', '127.0.0.1', GETDATE()</v>
      </c>
    </row>
    <row r="26" spans="1:6" x14ac:dyDescent="0.25">
      <c r="A26">
        <v>51</v>
      </c>
      <c r="B26">
        <v>1</v>
      </c>
      <c r="C26">
        <v>50</v>
      </c>
      <c r="D26">
        <v>1</v>
      </c>
      <c r="F26" t="str">
        <f t="shared" si="0"/>
        <v>INSERT tbMenuDtl2024(intMenu,intRol,subMenu,intOrden,strUsuarioAlta,strMaquinaAlta,datFechaAlta) SELECT 51,1, 50, 1, 'MR-JOC', '127.0.0.1', GETDATE()</v>
      </c>
    </row>
    <row r="27" spans="1:6" x14ac:dyDescent="0.25">
      <c r="A27">
        <v>52</v>
      </c>
      <c r="B27">
        <v>1</v>
      </c>
      <c r="C27">
        <v>25</v>
      </c>
      <c r="D27">
        <v>3</v>
      </c>
      <c r="F27" t="str">
        <f t="shared" si="0"/>
        <v>INSERT tbMenuDtl2024(intMenu,intRol,subMenu,intOrden,strUsuarioAlta,strMaquinaAlta,datFechaAlta) SELECT 52,1, 25, 3, 'MR-JOC', '127.0.0.1', GETDATE()</v>
      </c>
    </row>
    <row r="28" spans="1:6" x14ac:dyDescent="0.25">
      <c r="A28">
        <v>78</v>
      </c>
      <c r="B28">
        <v>1</v>
      </c>
      <c r="C28">
        <v>0</v>
      </c>
      <c r="D28">
        <v>34</v>
      </c>
      <c r="F28" t="str">
        <f t="shared" si="0"/>
        <v>INSERT tbMenuDtl2024(intMenu,intRol,subMenu,intOrden,strUsuarioAlta,strMaquinaAlta,datFechaAlta) SELECT 78,1, 0, 34, 'MR-JOC', '127.0.0.1', GETDATE()</v>
      </c>
    </row>
    <row r="29" spans="1:6" x14ac:dyDescent="0.25">
      <c r="A29">
        <v>25</v>
      </c>
      <c r="B29">
        <v>2</v>
      </c>
      <c r="C29">
        <v>0</v>
      </c>
      <c r="D29">
        <v>2</v>
      </c>
      <c r="F29" t="str">
        <f t="shared" si="0"/>
        <v>INSERT tbMenuDtl2024(intMenu,intRol,subMenu,intOrden,strUsuarioAlta,strMaquinaAlta,datFechaAlta) SELECT 25,2, 0, 2, 'MR-JOC', '127.0.0.1', GETDATE()</v>
      </c>
    </row>
    <row r="30" spans="1:6" x14ac:dyDescent="0.25">
      <c r="A30">
        <v>50</v>
      </c>
      <c r="B30">
        <v>2</v>
      </c>
      <c r="C30">
        <v>25</v>
      </c>
      <c r="D30">
        <v>2</v>
      </c>
      <c r="F30" t="str">
        <f t="shared" si="0"/>
        <v>INSERT tbMenuDtl2024(intMenu,intRol,subMenu,intOrden,strUsuarioAlta,strMaquinaAlta,datFechaAlta) SELECT 50,2, 25, 2, 'MR-JOC', '127.0.0.1', GETDATE()</v>
      </c>
    </row>
    <row r="31" spans="1:6" x14ac:dyDescent="0.25">
      <c r="A31">
        <v>51</v>
      </c>
      <c r="B31">
        <v>2</v>
      </c>
      <c r="C31">
        <v>50</v>
      </c>
      <c r="D31">
        <v>1</v>
      </c>
      <c r="F31" t="str">
        <f t="shared" si="0"/>
        <v>INSERT tbMenuDtl2024(intMenu,intRol,subMenu,intOrden,strUsuarioAlta,strMaquinaAlta,datFechaAlta) SELECT 51,2, 50, 1, 'MR-JOC', '127.0.0.1', GETDATE()</v>
      </c>
    </row>
    <row r="32" spans="1:6" x14ac:dyDescent="0.25">
      <c r="A32">
        <v>25</v>
      </c>
      <c r="B32">
        <v>2</v>
      </c>
      <c r="C32">
        <v>0</v>
      </c>
      <c r="D32">
        <v>2</v>
      </c>
      <c r="F32" t="str">
        <f t="shared" si="0"/>
        <v>INSERT tbMenuDtl2024(intMenu,intRol,subMenu,intOrden,strUsuarioAlta,strMaquinaAlta,datFechaAlta) SELECT 25,2, 0, 2, 'MR-JOC', '127.0.0.1', GETDATE()</v>
      </c>
    </row>
    <row r="33" spans="1:6" x14ac:dyDescent="0.25">
      <c r="A33">
        <v>50</v>
      </c>
      <c r="B33">
        <v>2</v>
      </c>
      <c r="C33">
        <v>25</v>
      </c>
      <c r="D33">
        <v>2</v>
      </c>
      <c r="F33" t="str">
        <f t="shared" si="0"/>
        <v>INSERT tbMenuDtl2024(intMenu,intRol,subMenu,intOrden,strUsuarioAlta,strMaquinaAlta,datFechaAlta) SELECT 50,2, 25, 2, 'MR-JOC', '127.0.0.1', GETDATE()</v>
      </c>
    </row>
    <row r="34" spans="1:6" x14ac:dyDescent="0.25">
      <c r="A34">
        <v>51</v>
      </c>
      <c r="B34">
        <v>2</v>
      </c>
      <c r="C34">
        <v>50</v>
      </c>
      <c r="D34">
        <v>1</v>
      </c>
      <c r="F34" t="str">
        <f t="shared" si="0"/>
        <v>INSERT tbMenuDtl2024(intMenu,intRol,subMenu,intOrden,strUsuarioAlta,strMaquinaAlta,datFechaAlta) SELECT 51,2, 50, 1, 'MR-JOC', '127.0.0.1', GETDATE()</v>
      </c>
    </row>
    <row r="35" spans="1:6" x14ac:dyDescent="0.25">
      <c r="A35">
        <v>25</v>
      </c>
      <c r="B35">
        <v>4</v>
      </c>
      <c r="C35">
        <v>0</v>
      </c>
      <c r="D35">
        <v>2</v>
      </c>
      <c r="F35" t="str">
        <f t="shared" si="0"/>
        <v>INSERT tbMenuDtl2024(intMenu,intRol,subMenu,intOrden,strUsuarioAlta,strMaquinaAlta,datFechaAlta) SELECT 25,4, 0, 2, 'MR-JOC', '127.0.0.1', GETDATE()</v>
      </c>
    </row>
    <row r="36" spans="1:6" x14ac:dyDescent="0.25">
      <c r="A36">
        <v>50</v>
      </c>
      <c r="B36">
        <v>4</v>
      </c>
      <c r="C36">
        <v>25</v>
      </c>
      <c r="D36">
        <v>2</v>
      </c>
      <c r="F36" t="str">
        <f t="shared" si="0"/>
        <v>INSERT tbMenuDtl2024(intMenu,intRol,subMenu,intOrden,strUsuarioAlta,strMaquinaAlta,datFechaAlta) SELECT 50,4, 25, 2, 'MR-JOC', '127.0.0.1', GETDATE()</v>
      </c>
    </row>
    <row r="37" spans="1:6" x14ac:dyDescent="0.25">
      <c r="A37">
        <v>51</v>
      </c>
      <c r="B37">
        <v>4</v>
      </c>
      <c r="C37">
        <v>50</v>
      </c>
      <c r="D37">
        <v>1</v>
      </c>
      <c r="F37" t="str">
        <f t="shared" si="0"/>
        <v>INSERT tbMenuDtl2024(intMenu,intRol,subMenu,intOrden,strUsuarioAlta,strMaquinaAlta,datFechaAlta) SELECT 51,4, 50, 1, 'MR-JOC', '127.0.0.1', GETDATE()</v>
      </c>
    </row>
    <row r="38" spans="1:6" x14ac:dyDescent="0.25">
      <c r="A38">
        <v>25</v>
      </c>
      <c r="B38">
        <v>2</v>
      </c>
      <c r="C38">
        <v>0</v>
      </c>
      <c r="D38">
        <v>2</v>
      </c>
      <c r="F38" t="str">
        <f t="shared" si="0"/>
        <v>INSERT tbMenuDtl2024(intMenu,intRol,subMenu,intOrden,strUsuarioAlta,strMaquinaAlta,datFechaAlta) SELECT 25,2, 0, 2, 'MR-JOC', '127.0.0.1', GETDATE()</v>
      </c>
    </row>
    <row r="39" spans="1:6" x14ac:dyDescent="0.25">
      <c r="A39">
        <v>26</v>
      </c>
      <c r="B39">
        <v>2</v>
      </c>
      <c r="C39">
        <v>25</v>
      </c>
      <c r="D39">
        <v>1</v>
      </c>
      <c r="F39" t="str">
        <f t="shared" si="0"/>
        <v>INSERT tbMenuDtl2024(intMenu,intRol,subMenu,intOrden,strUsuarioAlta,strMaquinaAlta,datFechaAlta) SELECT 26,2, 25, 1, 'MR-JOC', '127.0.0.1', GETDATE()</v>
      </c>
    </row>
    <row r="40" spans="1:6" x14ac:dyDescent="0.25">
      <c r="A40">
        <v>48</v>
      </c>
      <c r="B40">
        <v>2</v>
      </c>
      <c r="C40">
        <v>26</v>
      </c>
      <c r="D40">
        <v>5</v>
      </c>
      <c r="F40" t="str">
        <f t="shared" si="0"/>
        <v>INSERT tbMenuDtl2024(intMenu,intRol,subMenu,intOrden,strUsuarioAlta,strMaquinaAlta,datFechaAlta) SELECT 48,2, 26, 5, 'MR-JOC', '127.0.0.1', GETDATE()</v>
      </c>
    </row>
    <row r="41" spans="1:6" x14ac:dyDescent="0.25">
      <c r="A41">
        <v>1</v>
      </c>
      <c r="B41">
        <v>2</v>
      </c>
      <c r="C41">
        <v>0</v>
      </c>
      <c r="D41">
        <v>1</v>
      </c>
      <c r="F41" t="str">
        <f t="shared" si="0"/>
        <v>INSERT tbMenuDtl2024(intMenu,intRol,subMenu,intOrden,strUsuarioAlta,strMaquinaAlta,datFechaAlta) SELECT 1,2, 0, 1, 'MR-JOC', '127.0.0.1', GETDATE()</v>
      </c>
    </row>
    <row r="42" spans="1:6" x14ac:dyDescent="0.25">
      <c r="A42">
        <v>5</v>
      </c>
      <c r="B42">
        <v>2</v>
      </c>
      <c r="C42">
        <v>0</v>
      </c>
      <c r="D42">
        <v>35</v>
      </c>
      <c r="F42" t="str">
        <f t="shared" si="0"/>
        <v>INSERT tbMenuDtl2024(intMenu,intRol,subMenu,intOrden,strUsuarioAlta,strMaquinaAlta,datFechaAlta) SELECT 5,2, 0, 35, 'MR-JOC', '127.0.0.1', GETDATE()</v>
      </c>
    </row>
    <row r="43" spans="1:6" x14ac:dyDescent="0.25">
      <c r="A43">
        <v>25</v>
      </c>
      <c r="B43">
        <v>2</v>
      </c>
      <c r="C43">
        <v>0</v>
      </c>
      <c r="D43">
        <v>2</v>
      </c>
      <c r="F43" t="str">
        <f t="shared" si="0"/>
        <v>INSERT tbMenuDtl2024(intMenu,intRol,subMenu,intOrden,strUsuarioAlta,strMaquinaAlta,datFechaAlta) SELECT 25,2, 0, 2, 'MR-JOC', '127.0.0.1', GETDATE()</v>
      </c>
    </row>
    <row r="44" spans="1:6" x14ac:dyDescent="0.25">
      <c r="A44">
        <v>26</v>
      </c>
      <c r="B44">
        <v>2</v>
      </c>
      <c r="C44">
        <v>25</v>
      </c>
      <c r="D44">
        <v>1</v>
      </c>
      <c r="F44" t="str">
        <f t="shared" si="0"/>
        <v>INSERT tbMenuDtl2024(intMenu,intRol,subMenu,intOrden,strUsuarioAlta,strMaquinaAlta,datFechaAlta) SELECT 26,2, 25, 1, 'MR-JOC', '127.0.0.1', GETDATE()</v>
      </c>
    </row>
    <row r="45" spans="1:6" x14ac:dyDescent="0.25">
      <c r="A45">
        <v>27</v>
      </c>
      <c r="B45">
        <v>2</v>
      </c>
      <c r="C45">
        <v>26</v>
      </c>
      <c r="D45">
        <v>1</v>
      </c>
      <c r="F45" t="str">
        <f t="shared" si="0"/>
        <v>INSERT tbMenuDtl2024(intMenu,intRol,subMenu,intOrden,strUsuarioAlta,strMaquinaAlta,datFechaAlta) SELECT 27,2, 26, 1, 'MR-JOC', '127.0.0.1', GETDATE()</v>
      </c>
    </row>
    <row r="46" spans="1:6" x14ac:dyDescent="0.25">
      <c r="A46">
        <v>25</v>
      </c>
      <c r="B46">
        <v>2</v>
      </c>
      <c r="C46">
        <v>0</v>
      </c>
      <c r="D46">
        <v>2</v>
      </c>
      <c r="F46" t="str">
        <f t="shared" si="0"/>
        <v>INSERT tbMenuDtl2024(intMenu,intRol,subMenu,intOrden,strUsuarioAlta,strMaquinaAlta,datFechaAlta) SELECT 25,2, 0, 2, 'MR-JOC', '127.0.0.1', GETDATE()</v>
      </c>
    </row>
    <row r="47" spans="1:6" x14ac:dyDescent="0.25">
      <c r="A47">
        <v>26</v>
      </c>
      <c r="B47">
        <v>2</v>
      </c>
      <c r="C47">
        <v>25</v>
      </c>
      <c r="D47">
        <v>1</v>
      </c>
      <c r="F47" t="str">
        <f t="shared" si="0"/>
        <v>INSERT tbMenuDtl2024(intMenu,intRol,subMenu,intOrden,strUsuarioAlta,strMaquinaAlta,datFechaAlta) SELECT 26,2, 25, 1, 'MR-JOC', '127.0.0.1', GETDATE()</v>
      </c>
    </row>
    <row r="48" spans="1:6" x14ac:dyDescent="0.25">
      <c r="A48">
        <v>28</v>
      </c>
      <c r="B48">
        <v>2</v>
      </c>
      <c r="C48">
        <v>26</v>
      </c>
      <c r="D48">
        <v>2</v>
      </c>
      <c r="F48" t="str">
        <f t="shared" si="0"/>
        <v>INSERT tbMenuDtl2024(intMenu,intRol,subMenu,intOrden,strUsuarioAlta,strMaquinaAlta,datFechaAlta) SELECT 28,2, 26, 2, 'MR-JOC', '127.0.0.1', GETDATE()</v>
      </c>
    </row>
    <row r="49" spans="1:6" x14ac:dyDescent="0.25">
      <c r="A49">
        <v>25</v>
      </c>
      <c r="B49">
        <v>2</v>
      </c>
      <c r="C49">
        <v>0</v>
      </c>
      <c r="D49">
        <v>2</v>
      </c>
      <c r="F49" t="str">
        <f t="shared" si="0"/>
        <v>INSERT tbMenuDtl2024(intMenu,intRol,subMenu,intOrden,strUsuarioAlta,strMaquinaAlta,datFechaAlta) SELECT 25,2, 0, 2, 'MR-JOC', '127.0.0.1', GETDATE()</v>
      </c>
    </row>
    <row r="50" spans="1:6" x14ac:dyDescent="0.25">
      <c r="A50">
        <v>26</v>
      </c>
      <c r="B50">
        <v>2</v>
      </c>
      <c r="C50">
        <v>25</v>
      </c>
      <c r="D50">
        <v>1</v>
      </c>
      <c r="F50" t="str">
        <f t="shared" si="0"/>
        <v>INSERT tbMenuDtl2024(intMenu,intRol,subMenu,intOrden,strUsuarioAlta,strMaquinaAlta,datFechaAlta) SELECT 26,2, 25, 1, 'MR-JOC', '127.0.0.1', GETDATE()</v>
      </c>
    </row>
    <row r="51" spans="1:6" x14ac:dyDescent="0.25">
      <c r="A51">
        <v>65</v>
      </c>
      <c r="B51">
        <v>2</v>
      </c>
      <c r="C51">
        <v>26</v>
      </c>
      <c r="D51">
        <v>3</v>
      </c>
      <c r="F51" t="str">
        <f t="shared" si="0"/>
        <v>INSERT tbMenuDtl2024(intMenu,intRol,subMenu,intOrden,strUsuarioAlta,strMaquinaAlta,datFechaAlta) SELECT 65,2, 26, 3, 'MR-JOC', '127.0.0.1', GETDATE()</v>
      </c>
    </row>
    <row r="52" spans="1:6" x14ac:dyDescent="0.25">
      <c r="A52">
        <v>3</v>
      </c>
      <c r="B52">
        <v>2</v>
      </c>
      <c r="C52">
        <v>0</v>
      </c>
      <c r="D52">
        <v>25</v>
      </c>
      <c r="F52" t="str">
        <f t="shared" si="0"/>
        <v>INSERT tbMenuDtl2024(intMenu,intRol,subMenu,intOrden,strUsuarioAlta,strMaquinaAlta,datFechaAlta) SELECT 3,2, 0, 25, 'MR-JOC', '127.0.0.1', GETDATE()</v>
      </c>
    </row>
    <row r="53" spans="1:6" x14ac:dyDescent="0.25">
      <c r="A53">
        <v>14</v>
      </c>
      <c r="B53">
        <v>2</v>
      </c>
      <c r="C53">
        <v>3</v>
      </c>
      <c r="D53">
        <v>1</v>
      </c>
      <c r="F53" t="str">
        <f t="shared" si="0"/>
        <v>INSERT tbMenuDtl2024(intMenu,intRol,subMenu,intOrden,strUsuarioAlta,strMaquinaAlta,datFechaAlta) SELECT 14,2, 3, 1, 'MR-JOC', '127.0.0.1', GETDATE()</v>
      </c>
    </row>
    <row r="54" spans="1:6" x14ac:dyDescent="0.25">
      <c r="A54">
        <v>25</v>
      </c>
      <c r="B54">
        <v>2</v>
      </c>
      <c r="C54">
        <v>0</v>
      </c>
      <c r="D54">
        <v>2</v>
      </c>
      <c r="F54" t="str">
        <f t="shared" si="0"/>
        <v>INSERT tbMenuDtl2024(intMenu,intRol,subMenu,intOrden,strUsuarioAlta,strMaquinaAlta,datFechaAlta) SELECT 25,2, 0, 2, 'MR-JOC', '127.0.0.1', GETDATE()</v>
      </c>
    </row>
    <row r="55" spans="1:6" x14ac:dyDescent="0.25">
      <c r="A55">
        <v>26</v>
      </c>
      <c r="B55">
        <v>2</v>
      </c>
      <c r="C55">
        <v>25</v>
      </c>
      <c r="D55">
        <v>1</v>
      </c>
      <c r="F55" t="str">
        <f t="shared" si="0"/>
        <v>INSERT tbMenuDtl2024(intMenu,intRol,subMenu,intOrden,strUsuarioAlta,strMaquinaAlta,datFechaAlta) SELECT 26,2, 25, 1, 'MR-JOC', '127.0.0.1', GETDATE()</v>
      </c>
    </row>
    <row r="56" spans="1:6" x14ac:dyDescent="0.25">
      <c r="A56">
        <v>30</v>
      </c>
      <c r="B56">
        <v>2</v>
      </c>
      <c r="C56">
        <v>26</v>
      </c>
      <c r="D56">
        <v>4</v>
      </c>
      <c r="F56" t="str">
        <f t="shared" si="0"/>
        <v>INSERT tbMenuDtl2024(intMenu,intRol,subMenu,intOrden,strUsuarioAlta,strMaquinaAlta,datFechaAlta) SELECT 30,2, 26, 4, 'MR-JOC', '127.0.0.1', GETDATE()</v>
      </c>
    </row>
    <row r="57" spans="1:6" x14ac:dyDescent="0.25">
      <c r="A57">
        <v>25</v>
      </c>
      <c r="B57">
        <v>2</v>
      </c>
      <c r="C57">
        <v>0</v>
      </c>
      <c r="D57">
        <v>2</v>
      </c>
      <c r="F57" t="str">
        <f t="shared" si="0"/>
        <v>INSERT tbMenuDtl2024(intMenu,intRol,subMenu,intOrden,strUsuarioAlta,strMaquinaAlta,datFechaAlta) SELECT 25,2, 0, 2, 'MR-JOC', '127.0.0.1', GETDATE()</v>
      </c>
    </row>
    <row r="58" spans="1:6" x14ac:dyDescent="0.25">
      <c r="A58">
        <v>29</v>
      </c>
      <c r="B58">
        <v>2</v>
      </c>
      <c r="C58">
        <v>52</v>
      </c>
      <c r="D58">
        <v>1</v>
      </c>
      <c r="F58" t="str">
        <f t="shared" si="0"/>
        <v>INSERT tbMenuDtl2024(intMenu,intRol,subMenu,intOrden,strUsuarioAlta,strMaquinaAlta,datFechaAlta) SELECT 29,2, 52, 1, 'MR-JOC', '127.0.0.1', GETDATE()</v>
      </c>
    </row>
    <row r="59" spans="1:6" x14ac:dyDescent="0.25">
      <c r="A59">
        <v>52</v>
      </c>
      <c r="B59">
        <v>2</v>
      </c>
      <c r="C59">
        <v>25</v>
      </c>
      <c r="D59">
        <v>3</v>
      </c>
      <c r="F59" t="str">
        <f t="shared" si="0"/>
        <v>INSERT tbMenuDtl2024(intMenu,intRol,subMenu,intOrden,strUsuarioAlta,strMaquinaAlta,datFechaAlta) SELECT 52,2, 25, 3, 'MR-JOC', '127.0.0.1', GETDATE()</v>
      </c>
    </row>
    <row r="60" spans="1:6" x14ac:dyDescent="0.25">
      <c r="A60">
        <v>25</v>
      </c>
      <c r="B60">
        <v>2</v>
      </c>
      <c r="C60">
        <v>0</v>
      </c>
      <c r="D60">
        <v>2</v>
      </c>
      <c r="F60" t="str">
        <f t="shared" si="0"/>
        <v>INSERT tbMenuDtl2024(intMenu,intRol,subMenu,intOrden,strUsuarioAlta,strMaquinaAlta,datFechaAlta) SELECT 25,2, 0, 2, 'MR-JOC', '127.0.0.1', GETDATE()</v>
      </c>
    </row>
    <row r="61" spans="1:6" x14ac:dyDescent="0.25">
      <c r="A61">
        <v>32</v>
      </c>
      <c r="B61">
        <v>2</v>
      </c>
      <c r="C61">
        <v>52</v>
      </c>
      <c r="D61">
        <v>2</v>
      </c>
      <c r="F61" t="str">
        <f t="shared" si="0"/>
        <v>INSERT tbMenuDtl2024(intMenu,intRol,subMenu,intOrden,strUsuarioAlta,strMaquinaAlta,datFechaAlta) SELECT 32,2, 52, 2, 'MR-JOC', '127.0.0.1', GETDATE()</v>
      </c>
    </row>
    <row r="62" spans="1:6" x14ac:dyDescent="0.25">
      <c r="A62">
        <v>52</v>
      </c>
      <c r="B62">
        <v>2</v>
      </c>
      <c r="C62">
        <v>25</v>
      </c>
      <c r="D62">
        <v>3</v>
      </c>
      <c r="F62" t="str">
        <f t="shared" si="0"/>
        <v>INSERT tbMenuDtl2024(intMenu,intRol,subMenu,intOrden,strUsuarioAlta,strMaquinaAlta,datFechaAlta) SELECT 52,2, 25, 3, 'MR-JOC', '127.0.0.1', GETDATE()</v>
      </c>
    </row>
    <row r="63" spans="1:6" x14ac:dyDescent="0.25">
      <c r="A63">
        <v>25</v>
      </c>
      <c r="B63">
        <v>2</v>
      </c>
      <c r="C63">
        <v>0</v>
      </c>
      <c r="D63">
        <v>2</v>
      </c>
      <c r="F63" t="str">
        <f t="shared" si="0"/>
        <v>INSERT tbMenuDtl2024(intMenu,intRol,subMenu,intOrden,strUsuarioAlta,strMaquinaAlta,datFechaAlta) SELECT 25,2, 0, 2, 'MR-JOC', '127.0.0.1', GETDATE()</v>
      </c>
    </row>
    <row r="64" spans="1:6" x14ac:dyDescent="0.25">
      <c r="A64">
        <v>52</v>
      </c>
      <c r="B64">
        <v>2</v>
      </c>
      <c r="C64">
        <v>25</v>
      </c>
      <c r="D64">
        <v>3</v>
      </c>
      <c r="F64" t="str">
        <f t="shared" si="0"/>
        <v>INSERT tbMenuDtl2024(intMenu,intRol,subMenu,intOrden,strUsuarioAlta,strMaquinaAlta,datFechaAlta) SELECT 52,2, 25, 3, 'MR-JOC', '127.0.0.1', GETDATE()</v>
      </c>
    </row>
    <row r="65" spans="1:6" x14ac:dyDescent="0.25">
      <c r="A65">
        <v>64</v>
      </c>
      <c r="B65">
        <v>2</v>
      </c>
      <c r="C65">
        <v>52</v>
      </c>
      <c r="D65">
        <v>3</v>
      </c>
      <c r="F65" t="str">
        <f t="shared" si="0"/>
        <v>INSERT tbMenuDtl2024(intMenu,intRol,subMenu,intOrden,strUsuarioAlta,strMaquinaAlta,datFechaAlta) SELECT 64,2, 52, 3, 'MR-JOC', '127.0.0.1', GETDATE()</v>
      </c>
    </row>
    <row r="66" spans="1:6" x14ac:dyDescent="0.25">
      <c r="A66">
        <v>2</v>
      </c>
      <c r="B66">
        <v>2</v>
      </c>
      <c r="C66">
        <v>0</v>
      </c>
      <c r="D66">
        <v>20</v>
      </c>
      <c r="F66" t="str">
        <f t="shared" si="0"/>
        <v>INSERT tbMenuDtl2024(intMenu,intRol,subMenu,intOrden,strUsuarioAlta,strMaquinaAlta,datFechaAlta) SELECT 2,2, 0, 20, 'MR-JOC', '127.0.0.1', GETDATE()</v>
      </c>
    </row>
    <row r="67" spans="1:6" x14ac:dyDescent="0.25">
      <c r="A67">
        <v>13</v>
      </c>
      <c r="B67">
        <v>2</v>
      </c>
      <c r="C67">
        <v>2</v>
      </c>
      <c r="D67">
        <v>21</v>
      </c>
      <c r="F67" t="str">
        <f t="shared" ref="F67:F129" si="1">_xlfn.CONCAT("INSERT tbMenuDtl2024(intMenu,intRol,subMenu,intOrden,strUsuarioAlta,strMaquinaAlta,datFechaAlta) SELECT ",A67,",",B67,", ",C67,", ",D67,", 'MR-JOC', '127.0.0.1', GETDATE()")</f>
        <v>INSERT tbMenuDtl2024(intMenu,intRol,subMenu,intOrden,strUsuarioAlta,strMaquinaAlta,datFechaAlta) SELECT 13,2, 2, 21, 'MR-JOC', '127.0.0.1', GETDATE()</v>
      </c>
    </row>
    <row r="68" spans="1:6" x14ac:dyDescent="0.25">
      <c r="A68">
        <v>2</v>
      </c>
      <c r="B68">
        <v>2</v>
      </c>
      <c r="C68">
        <v>0</v>
      </c>
      <c r="D68">
        <v>20</v>
      </c>
      <c r="F68" t="str">
        <f t="shared" si="1"/>
        <v>INSERT tbMenuDtl2024(intMenu,intRol,subMenu,intOrden,strUsuarioAlta,strMaquinaAlta,datFechaAlta) SELECT 2,2, 0, 20, 'MR-JOC', '127.0.0.1', GETDATE()</v>
      </c>
    </row>
    <row r="69" spans="1:6" x14ac:dyDescent="0.25">
      <c r="A69">
        <v>6</v>
      </c>
      <c r="B69">
        <v>2</v>
      </c>
      <c r="C69">
        <v>2</v>
      </c>
      <c r="D69">
        <v>100</v>
      </c>
      <c r="F69" t="str">
        <f t="shared" si="1"/>
        <v>INSERT tbMenuDtl2024(intMenu,intRol,subMenu,intOrden,strUsuarioAlta,strMaquinaAlta,datFechaAlta) SELECT 6,2, 2, 100, 'MR-JOC', '127.0.0.1', GETDATE()</v>
      </c>
    </row>
    <row r="70" spans="1:6" x14ac:dyDescent="0.25">
      <c r="A70">
        <v>2</v>
      </c>
      <c r="B70">
        <v>2</v>
      </c>
      <c r="C70">
        <v>0</v>
      </c>
      <c r="D70">
        <v>20</v>
      </c>
      <c r="F70" t="str">
        <f t="shared" si="1"/>
        <v>INSERT tbMenuDtl2024(intMenu,intRol,subMenu,intOrden,strUsuarioAlta,strMaquinaAlta,datFechaAlta) SELECT 2,2, 0, 20, 'MR-JOC', '127.0.0.1', GETDATE()</v>
      </c>
    </row>
    <row r="71" spans="1:6" x14ac:dyDescent="0.25">
      <c r="A71">
        <v>7</v>
      </c>
      <c r="B71">
        <v>2</v>
      </c>
      <c r="C71">
        <v>2</v>
      </c>
      <c r="D71">
        <v>101</v>
      </c>
      <c r="F71" t="str">
        <f t="shared" si="1"/>
        <v>INSERT tbMenuDtl2024(intMenu,intRol,subMenu,intOrden,strUsuarioAlta,strMaquinaAlta,datFechaAlta) SELECT 7,2, 2, 101, 'MR-JOC', '127.0.0.1', GETDATE()</v>
      </c>
    </row>
    <row r="72" spans="1:6" x14ac:dyDescent="0.25">
      <c r="A72">
        <v>78</v>
      </c>
      <c r="B72">
        <v>2</v>
      </c>
      <c r="C72">
        <v>0</v>
      </c>
      <c r="D72">
        <v>34</v>
      </c>
      <c r="F72" t="str">
        <f t="shared" si="1"/>
        <v>INSERT tbMenuDtl2024(intMenu,intRol,subMenu,intOrden,strUsuarioAlta,strMaquinaAlta,datFechaAlta) SELECT 78,2, 0, 34, 'MR-JOC', '127.0.0.1', GETDATE()</v>
      </c>
    </row>
    <row r="73" spans="1:6" x14ac:dyDescent="0.25">
      <c r="A73">
        <v>25</v>
      </c>
      <c r="B73">
        <v>4</v>
      </c>
      <c r="C73">
        <v>0</v>
      </c>
      <c r="D73">
        <v>2</v>
      </c>
      <c r="F73" t="str">
        <f t="shared" si="1"/>
        <v>INSERT tbMenuDtl2024(intMenu,intRol,subMenu,intOrden,strUsuarioAlta,strMaquinaAlta,datFechaAlta) SELECT 25,4, 0, 2, 'MR-JOC', '127.0.0.1', GETDATE()</v>
      </c>
    </row>
    <row r="74" spans="1:6" x14ac:dyDescent="0.25">
      <c r="A74">
        <v>29</v>
      </c>
      <c r="B74">
        <v>4</v>
      </c>
      <c r="C74">
        <v>52</v>
      </c>
      <c r="D74">
        <v>1</v>
      </c>
      <c r="F74" t="str">
        <f t="shared" si="1"/>
        <v>INSERT tbMenuDtl2024(intMenu,intRol,subMenu,intOrden,strUsuarioAlta,strMaquinaAlta,datFechaAlta) SELECT 29,4, 52, 1, 'MR-JOC', '127.0.0.1', GETDATE()</v>
      </c>
    </row>
    <row r="75" spans="1:6" x14ac:dyDescent="0.25">
      <c r="A75">
        <v>52</v>
      </c>
      <c r="B75">
        <v>4</v>
      </c>
      <c r="C75">
        <v>25</v>
      </c>
      <c r="D75">
        <v>3</v>
      </c>
      <c r="F75" t="str">
        <f t="shared" si="1"/>
        <v>INSERT tbMenuDtl2024(intMenu,intRol,subMenu,intOrden,strUsuarioAlta,strMaquinaAlta,datFechaAlta) SELECT 52,4, 25, 3, 'MR-JOC', '127.0.0.1', GETDATE()</v>
      </c>
    </row>
    <row r="76" spans="1:6" x14ac:dyDescent="0.25">
      <c r="A76">
        <v>25</v>
      </c>
      <c r="B76">
        <v>4</v>
      </c>
      <c r="C76">
        <v>0</v>
      </c>
      <c r="D76">
        <v>2</v>
      </c>
      <c r="F76" t="str">
        <f t="shared" si="1"/>
        <v>INSERT tbMenuDtl2024(intMenu,intRol,subMenu,intOrden,strUsuarioAlta,strMaquinaAlta,datFechaAlta) SELECT 25,4, 0, 2, 'MR-JOC', '127.0.0.1', GETDATE()</v>
      </c>
    </row>
    <row r="77" spans="1:6" x14ac:dyDescent="0.25">
      <c r="A77">
        <v>32</v>
      </c>
      <c r="B77">
        <v>4</v>
      </c>
      <c r="C77">
        <v>52</v>
      </c>
      <c r="D77">
        <v>2</v>
      </c>
      <c r="F77" t="str">
        <f t="shared" si="1"/>
        <v>INSERT tbMenuDtl2024(intMenu,intRol,subMenu,intOrden,strUsuarioAlta,strMaquinaAlta,datFechaAlta) SELECT 32,4, 52, 2, 'MR-JOC', '127.0.0.1', GETDATE()</v>
      </c>
    </row>
    <row r="78" spans="1:6" x14ac:dyDescent="0.25">
      <c r="A78">
        <v>52</v>
      </c>
      <c r="B78">
        <v>4</v>
      </c>
      <c r="C78">
        <v>25</v>
      </c>
      <c r="D78">
        <v>3</v>
      </c>
      <c r="F78" t="str">
        <f t="shared" si="1"/>
        <v>INSERT tbMenuDtl2024(intMenu,intRol,subMenu,intOrden,strUsuarioAlta,strMaquinaAlta,datFechaAlta) SELECT 52,4, 25, 3, 'MR-JOC', '127.0.0.1', GETDATE()</v>
      </c>
    </row>
    <row r="79" spans="1:6" x14ac:dyDescent="0.25">
      <c r="A79">
        <v>26</v>
      </c>
      <c r="B79">
        <v>4</v>
      </c>
      <c r="C79">
        <v>25</v>
      </c>
      <c r="D79">
        <v>1</v>
      </c>
      <c r="F79" t="str">
        <f t="shared" si="1"/>
        <v>INSERT tbMenuDtl2024(intMenu,intRol,subMenu,intOrden,strUsuarioAlta,strMaquinaAlta,datFechaAlta) SELECT 26,4, 25, 1, 'MR-JOC', '127.0.0.1', GETDATE()</v>
      </c>
    </row>
    <row r="80" spans="1:6" x14ac:dyDescent="0.25">
      <c r="A80">
        <v>48</v>
      </c>
      <c r="B80">
        <v>4</v>
      </c>
      <c r="C80">
        <v>26</v>
      </c>
      <c r="D80">
        <v>5</v>
      </c>
      <c r="F80" t="str">
        <f t="shared" si="1"/>
        <v>INSERT tbMenuDtl2024(intMenu,intRol,subMenu,intOrden,strUsuarioAlta,strMaquinaAlta,datFechaAlta) SELECT 48,4, 26, 5, 'MR-JOC', '127.0.0.1', GETDATE()</v>
      </c>
    </row>
    <row r="81" spans="1:6" x14ac:dyDescent="0.25">
      <c r="A81">
        <v>30</v>
      </c>
      <c r="B81">
        <v>4</v>
      </c>
      <c r="C81">
        <v>26</v>
      </c>
      <c r="D81">
        <v>4</v>
      </c>
      <c r="F81" t="str">
        <f t="shared" si="1"/>
        <v>INSERT tbMenuDtl2024(intMenu,intRol,subMenu,intOrden,strUsuarioAlta,strMaquinaAlta,datFechaAlta) SELECT 30,4, 26, 4, 'MR-JOC', '127.0.0.1', GETDATE()</v>
      </c>
    </row>
    <row r="82" spans="1:6" x14ac:dyDescent="0.25">
      <c r="A82">
        <v>25</v>
      </c>
      <c r="B82">
        <v>5</v>
      </c>
      <c r="C82">
        <v>0</v>
      </c>
      <c r="D82">
        <v>2</v>
      </c>
      <c r="F82" t="str">
        <f t="shared" si="1"/>
        <v>INSERT tbMenuDtl2024(intMenu,intRol,subMenu,intOrden,strUsuarioAlta,strMaquinaAlta,datFechaAlta) SELECT 25,5, 0, 2, 'MR-JOC', '127.0.0.1', GETDATE()</v>
      </c>
    </row>
    <row r="83" spans="1:6" x14ac:dyDescent="0.25">
      <c r="A83">
        <v>3</v>
      </c>
      <c r="B83">
        <v>5</v>
      </c>
      <c r="C83">
        <v>0</v>
      </c>
      <c r="D83">
        <v>25</v>
      </c>
      <c r="F83" t="str">
        <f t="shared" si="1"/>
        <v>INSERT tbMenuDtl2024(intMenu,intRol,subMenu,intOrden,strUsuarioAlta,strMaquinaAlta,datFechaAlta) SELECT 3,5, 0, 25, 'MR-JOC', '127.0.0.1', GETDATE()</v>
      </c>
    </row>
    <row r="84" spans="1:6" x14ac:dyDescent="0.25">
      <c r="A84">
        <v>14</v>
      </c>
      <c r="B84">
        <v>5</v>
      </c>
      <c r="C84">
        <v>3</v>
      </c>
      <c r="D84">
        <v>1</v>
      </c>
      <c r="F84" t="str">
        <f t="shared" si="1"/>
        <v>INSERT tbMenuDtl2024(intMenu,intRol,subMenu,intOrden,strUsuarioAlta,strMaquinaAlta,datFechaAlta) SELECT 14,5, 3, 1, 'MR-JOC', '127.0.0.1', GETDATE()</v>
      </c>
    </row>
    <row r="85" spans="1:6" x14ac:dyDescent="0.25">
      <c r="A85">
        <v>78</v>
      </c>
      <c r="B85">
        <v>5</v>
      </c>
      <c r="C85">
        <v>0</v>
      </c>
      <c r="D85">
        <v>34</v>
      </c>
      <c r="F85" t="str">
        <f t="shared" si="1"/>
        <v>INSERT tbMenuDtl2024(intMenu,intRol,subMenu,intOrden,strUsuarioAlta,strMaquinaAlta,datFechaAlta) SELECT 78,5, 0, 34, 'MR-JOC', '127.0.0.1', GETDATE()</v>
      </c>
    </row>
    <row r="86" spans="1:6" x14ac:dyDescent="0.25">
      <c r="A86">
        <v>5</v>
      </c>
      <c r="B86">
        <v>5</v>
      </c>
      <c r="C86">
        <v>0</v>
      </c>
      <c r="D86">
        <v>35</v>
      </c>
      <c r="F86" t="str">
        <f t="shared" si="1"/>
        <v>INSERT tbMenuDtl2024(intMenu,intRol,subMenu,intOrden,strUsuarioAlta,strMaquinaAlta,datFechaAlta) SELECT 5,5, 0, 35, 'MR-JOC', '127.0.0.1', GETDATE()</v>
      </c>
    </row>
    <row r="87" spans="1:6" x14ac:dyDescent="0.25">
      <c r="A87">
        <v>50</v>
      </c>
      <c r="B87">
        <v>5</v>
      </c>
      <c r="C87">
        <v>25</v>
      </c>
      <c r="D87">
        <v>2</v>
      </c>
      <c r="F87" t="str">
        <f t="shared" si="1"/>
        <v>INSERT tbMenuDtl2024(intMenu,intRol,subMenu,intOrden,strUsuarioAlta,strMaquinaAlta,datFechaAlta) SELECT 50,5, 25, 2, 'MR-JOC', '127.0.0.1', GETDATE()</v>
      </c>
    </row>
    <row r="88" spans="1:6" x14ac:dyDescent="0.25">
      <c r="A88">
        <v>51</v>
      </c>
      <c r="B88">
        <v>5</v>
      </c>
      <c r="C88">
        <v>50</v>
      </c>
      <c r="D88">
        <v>1</v>
      </c>
      <c r="F88" t="str">
        <f t="shared" si="1"/>
        <v>INSERT tbMenuDtl2024(intMenu,intRol,subMenu,intOrden,strUsuarioAlta,strMaquinaAlta,datFechaAlta) SELECT 51,5, 50, 1, 'MR-JOC', '127.0.0.1', GETDATE()</v>
      </c>
    </row>
    <row r="89" spans="1:6" x14ac:dyDescent="0.25">
      <c r="A89">
        <v>26</v>
      </c>
      <c r="B89">
        <v>5</v>
      </c>
      <c r="C89">
        <v>25</v>
      </c>
      <c r="D89">
        <v>1</v>
      </c>
      <c r="F89" t="str">
        <f t="shared" si="1"/>
        <v>INSERT tbMenuDtl2024(intMenu,intRol,subMenu,intOrden,strUsuarioAlta,strMaquinaAlta,datFechaAlta) SELECT 26,5, 25, 1, 'MR-JOC', '127.0.0.1', GETDATE()</v>
      </c>
    </row>
    <row r="90" spans="1:6" x14ac:dyDescent="0.25">
      <c r="A90">
        <v>30</v>
      </c>
      <c r="B90">
        <v>5</v>
      </c>
      <c r="C90">
        <v>26</v>
      </c>
      <c r="D90">
        <v>4</v>
      </c>
      <c r="F90" t="str">
        <f t="shared" si="1"/>
        <v>INSERT tbMenuDtl2024(intMenu,intRol,subMenu,intOrden,strUsuarioAlta,strMaquinaAlta,datFechaAlta) SELECT 30,5, 26, 4, 'MR-JOC', '127.0.0.1', GETDATE()</v>
      </c>
    </row>
    <row r="91" spans="1:6" x14ac:dyDescent="0.25">
      <c r="A91">
        <v>28</v>
      </c>
      <c r="B91">
        <v>5</v>
      </c>
      <c r="C91">
        <v>26</v>
      </c>
      <c r="D91">
        <v>2</v>
      </c>
      <c r="F91" t="str">
        <f t="shared" si="1"/>
        <v>INSERT tbMenuDtl2024(intMenu,intRol,subMenu,intOrden,strUsuarioAlta,strMaquinaAlta,datFechaAlta) SELECT 28,5, 26, 2, 'MR-JOC', '127.0.0.1', GETDATE()</v>
      </c>
    </row>
    <row r="92" spans="1:6" x14ac:dyDescent="0.25">
      <c r="A92">
        <v>27</v>
      </c>
      <c r="B92">
        <v>5</v>
      </c>
      <c r="C92">
        <v>26</v>
      </c>
      <c r="D92">
        <v>1</v>
      </c>
      <c r="F92" t="str">
        <f t="shared" si="1"/>
        <v>INSERT tbMenuDtl2024(intMenu,intRol,subMenu,intOrden,strUsuarioAlta,strMaquinaAlta,datFechaAlta) SELECT 27,5, 26, 1, 'MR-JOC', '127.0.0.1', GETDATE()</v>
      </c>
    </row>
    <row r="93" spans="1:6" x14ac:dyDescent="0.25">
      <c r="A93">
        <v>5</v>
      </c>
      <c r="B93">
        <v>6</v>
      </c>
      <c r="C93">
        <v>0</v>
      </c>
      <c r="D93">
        <v>35</v>
      </c>
      <c r="F93" t="str">
        <f t="shared" si="1"/>
        <v>INSERT tbMenuDtl2024(intMenu,intRol,subMenu,intOrden,strUsuarioAlta,strMaquinaAlta,datFechaAlta) SELECT 5,6, 0, 35, 'MR-JOC', '127.0.0.1', GETDATE()</v>
      </c>
    </row>
    <row r="94" spans="1:6" x14ac:dyDescent="0.25">
      <c r="A94">
        <v>1</v>
      </c>
      <c r="B94">
        <v>6</v>
      </c>
      <c r="C94">
        <v>0</v>
      </c>
      <c r="D94">
        <v>1</v>
      </c>
      <c r="F94" t="str">
        <f t="shared" si="1"/>
        <v>INSERT tbMenuDtl2024(intMenu,intRol,subMenu,intOrden,strUsuarioAlta,strMaquinaAlta,datFechaAlta) SELECT 1,6, 0, 1, 'MR-JOC', '127.0.0.1', GETDATE()</v>
      </c>
    </row>
    <row r="95" spans="1:6" x14ac:dyDescent="0.25">
      <c r="A95">
        <v>25</v>
      </c>
      <c r="B95">
        <v>6</v>
      </c>
      <c r="C95">
        <v>0</v>
      </c>
      <c r="D95">
        <v>2</v>
      </c>
      <c r="F95" t="str">
        <f t="shared" si="1"/>
        <v>INSERT tbMenuDtl2024(intMenu,intRol,subMenu,intOrden,strUsuarioAlta,strMaquinaAlta,datFechaAlta) SELECT 25,6, 0, 2, 'MR-JOC', '127.0.0.1', GETDATE()</v>
      </c>
    </row>
    <row r="96" spans="1:6" x14ac:dyDescent="0.25">
      <c r="A96">
        <v>26</v>
      </c>
      <c r="B96">
        <v>6</v>
      </c>
      <c r="C96">
        <v>25</v>
      </c>
      <c r="D96">
        <v>1</v>
      </c>
      <c r="F96" t="str">
        <f t="shared" si="1"/>
        <v>INSERT tbMenuDtl2024(intMenu,intRol,subMenu,intOrden,strUsuarioAlta,strMaquinaAlta,datFechaAlta) SELECT 26,6, 25, 1, 'MR-JOC', '127.0.0.1', GETDATE()</v>
      </c>
    </row>
    <row r="97" spans="1:6" x14ac:dyDescent="0.25">
      <c r="A97">
        <v>27</v>
      </c>
      <c r="B97">
        <v>6</v>
      </c>
      <c r="C97">
        <v>26</v>
      </c>
      <c r="D97">
        <v>1</v>
      </c>
      <c r="F97" t="str">
        <f t="shared" si="1"/>
        <v>INSERT tbMenuDtl2024(intMenu,intRol,subMenu,intOrden,strUsuarioAlta,strMaquinaAlta,datFechaAlta) SELECT 27,6, 26, 1, 'MR-JOC', '127.0.0.1', GETDATE()</v>
      </c>
    </row>
    <row r="98" spans="1:6" x14ac:dyDescent="0.25">
      <c r="A98">
        <v>1</v>
      </c>
      <c r="B98">
        <v>5</v>
      </c>
      <c r="C98">
        <v>0</v>
      </c>
      <c r="D98">
        <v>1</v>
      </c>
      <c r="F98" t="str">
        <f t="shared" si="1"/>
        <v>INSERT tbMenuDtl2024(intMenu,intRol,subMenu,intOrden,strUsuarioAlta,strMaquinaAlta,datFechaAlta) SELECT 1,5, 0, 1, 'MR-JOC', '127.0.0.1', GETDATE()</v>
      </c>
    </row>
    <row r="99" spans="1:6" x14ac:dyDescent="0.25">
      <c r="A99">
        <v>1</v>
      </c>
      <c r="B99">
        <v>7</v>
      </c>
      <c r="C99">
        <v>0</v>
      </c>
      <c r="D99">
        <v>1</v>
      </c>
      <c r="F99" t="str">
        <f t="shared" si="1"/>
        <v>INSERT tbMenuDtl2024(intMenu,intRol,subMenu,intOrden,strUsuarioAlta,strMaquinaAlta,datFechaAlta) SELECT 1,7, 0, 1, 'MR-JOC', '127.0.0.1', GETDATE()</v>
      </c>
    </row>
    <row r="100" spans="1:6" x14ac:dyDescent="0.25">
      <c r="A100">
        <v>5</v>
      </c>
      <c r="B100">
        <v>7</v>
      </c>
      <c r="C100">
        <v>0</v>
      </c>
      <c r="D100">
        <v>35</v>
      </c>
      <c r="F100" t="str">
        <f t="shared" si="1"/>
        <v>INSERT tbMenuDtl2024(intMenu,intRol,subMenu,intOrden,strUsuarioAlta,strMaquinaAlta,datFechaAlta) SELECT 5,7, 0, 35, 'MR-JOC', '127.0.0.1', GETDATE()</v>
      </c>
    </row>
    <row r="101" spans="1:6" x14ac:dyDescent="0.25">
      <c r="A101">
        <v>78</v>
      </c>
      <c r="B101">
        <v>7</v>
      </c>
      <c r="C101">
        <v>0</v>
      </c>
      <c r="D101">
        <v>34</v>
      </c>
      <c r="F101" t="str">
        <f t="shared" si="1"/>
        <v>INSERT tbMenuDtl2024(intMenu,intRol,subMenu,intOrden,strUsuarioAlta,strMaquinaAlta,datFechaAlta) SELECT 78,7, 0, 34, 'MR-JOC', '127.0.0.1', GETDATE()</v>
      </c>
    </row>
    <row r="102" spans="1:6" x14ac:dyDescent="0.25">
      <c r="A102">
        <v>3</v>
      </c>
      <c r="B102">
        <v>7</v>
      </c>
      <c r="C102">
        <v>0</v>
      </c>
      <c r="D102">
        <v>25</v>
      </c>
      <c r="F102" t="str">
        <f t="shared" si="1"/>
        <v>INSERT tbMenuDtl2024(intMenu,intRol,subMenu,intOrden,strUsuarioAlta,strMaquinaAlta,datFechaAlta) SELECT 3,7, 0, 25, 'MR-JOC', '127.0.0.1', GETDATE()</v>
      </c>
    </row>
    <row r="103" spans="1:6" x14ac:dyDescent="0.25">
      <c r="A103">
        <v>14</v>
      </c>
      <c r="B103">
        <v>7</v>
      </c>
      <c r="C103">
        <v>3</v>
      </c>
      <c r="D103">
        <v>1</v>
      </c>
      <c r="F103" t="str">
        <f t="shared" si="1"/>
        <v>INSERT tbMenuDtl2024(intMenu,intRol,subMenu,intOrden,strUsuarioAlta,strMaquinaAlta,datFechaAlta) SELECT 14,7, 3, 1, 'MR-JOC', '127.0.0.1', GETDATE()</v>
      </c>
    </row>
    <row r="104" spans="1:6" x14ac:dyDescent="0.25">
      <c r="A104">
        <v>25</v>
      </c>
      <c r="B104">
        <v>7</v>
      </c>
      <c r="C104">
        <v>0</v>
      </c>
      <c r="D104">
        <v>2</v>
      </c>
      <c r="F104" t="str">
        <f t="shared" si="1"/>
        <v>INSERT tbMenuDtl2024(intMenu,intRol,subMenu,intOrden,strUsuarioAlta,strMaquinaAlta,datFechaAlta) SELECT 25,7, 0, 2, 'MR-JOC', '127.0.0.1', GETDATE()</v>
      </c>
    </row>
    <row r="105" spans="1:6" x14ac:dyDescent="0.25">
      <c r="A105">
        <v>64</v>
      </c>
      <c r="B105">
        <v>7</v>
      </c>
      <c r="C105">
        <v>52</v>
      </c>
      <c r="D105">
        <v>3</v>
      </c>
      <c r="F105" t="str">
        <f t="shared" si="1"/>
        <v>INSERT tbMenuDtl2024(intMenu,intRol,subMenu,intOrden,strUsuarioAlta,strMaquinaAlta,datFechaAlta) SELECT 64,7, 52, 3, 'MR-JOC', '127.0.0.1', GETDATE()</v>
      </c>
    </row>
    <row r="106" spans="1:6" x14ac:dyDescent="0.25">
      <c r="A106">
        <v>52</v>
      </c>
      <c r="B106">
        <v>7</v>
      </c>
      <c r="C106">
        <v>25</v>
      </c>
      <c r="D106">
        <v>3</v>
      </c>
      <c r="F106" t="str">
        <f t="shared" si="1"/>
        <v>INSERT tbMenuDtl2024(intMenu,intRol,subMenu,intOrden,strUsuarioAlta,strMaquinaAlta,datFechaAlta) SELECT 52,7, 25, 3, 'MR-JOC', '127.0.0.1', GETDATE()</v>
      </c>
    </row>
    <row r="107" spans="1:6" x14ac:dyDescent="0.25">
      <c r="A107">
        <v>26</v>
      </c>
      <c r="B107">
        <v>7</v>
      </c>
      <c r="C107">
        <v>25</v>
      </c>
      <c r="D107">
        <v>1</v>
      </c>
      <c r="F107" t="str">
        <f t="shared" si="1"/>
        <v>INSERT tbMenuDtl2024(intMenu,intRol,subMenu,intOrden,strUsuarioAlta,strMaquinaAlta,datFechaAlta) SELECT 26,7, 25, 1, 'MR-JOC', '127.0.0.1', GETDATE()</v>
      </c>
    </row>
    <row r="108" spans="1:6" x14ac:dyDescent="0.25">
      <c r="A108">
        <v>30</v>
      </c>
      <c r="B108">
        <v>7</v>
      </c>
      <c r="C108">
        <v>26</v>
      </c>
      <c r="D108">
        <v>4</v>
      </c>
      <c r="F108" t="str">
        <f t="shared" si="1"/>
        <v>INSERT tbMenuDtl2024(intMenu,intRol,subMenu,intOrden,strUsuarioAlta,strMaquinaAlta,datFechaAlta) SELECT 30,7, 26, 4, 'MR-JOC', '127.0.0.1', GETDATE()</v>
      </c>
    </row>
    <row r="109" spans="1:6" x14ac:dyDescent="0.25">
      <c r="A109">
        <v>89</v>
      </c>
      <c r="B109">
        <v>1</v>
      </c>
      <c r="C109">
        <v>26</v>
      </c>
      <c r="D109">
        <v>10</v>
      </c>
      <c r="F109" t="str">
        <f t="shared" si="1"/>
        <v>INSERT tbMenuDtl2024(intMenu,intRol,subMenu,intOrden,strUsuarioAlta,strMaquinaAlta,datFechaAlta) SELECT 89,1, 26, 10, 'MR-JOC', '127.0.0.1', GETDATE()</v>
      </c>
    </row>
    <row r="110" spans="1:6" x14ac:dyDescent="0.25">
      <c r="A110">
        <v>89</v>
      </c>
      <c r="B110">
        <v>2</v>
      </c>
      <c r="C110">
        <v>26</v>
      </c>
      <c r="D110">
        <v>10</v>
      </c>
      <c r="F110" t="str">
        <f t="shared" si="1"/>
        <v>INSERT tbMenuDtl2024(intMenu,intRol,subMenu,intOrden,strUsuarioAlta,strMaquinaAlta,datFechaAlta) SELECT 89,2, 26, 10, 'MR-JOC', '127.0.0.1', GETDATE()</v>
      </c>
    </row>
    <row r="111" spans="1:6" x14ac:dyDescent="0.25">
      <c r="A111">
        <v>1</v>
      </c>
      <c r="B111">
        <v>8</v>
      </c>
      <c r="C111">
        <v>0</v>
      </c>
      <c r="D111">
        <v>1</v>
      </c>
      <c r="F111" t="str">
        <f t="shared" si="1"/>
        <v>INSERT tbMenuDtl2024(intMenu,intRol,subMenu,intOrden,strUsuarioAlta,strMaquinaAlta,datFechaAlta) SELECT 1,8, 0, 1, 'MR-JOC', '127.0.0.1', GETDATE()</v>
      </c>
    </row>
    <row r="112" spans="1:6" x14ac:dyDescent="0.25">
      <c r="A112">
        <v>5</v>
      </c>
      <c r="B112">
        <v>8</v>
      </c>
      <c r="C112">
        <v>0</v>
      </c>
      <c r="D112">
        <v>35</v>
      </c>
      <c r="F112" t="str">
        <f t="shared" si="1"/>
        <v>INSERT tbMenuDtl2024(intMenu,intRol,subMenu,intOrden,strUsuarioAlta,strMaquinaAlta,datFechaAlta) SELECT 5,8, 0, 35, 'MR-JOC', '127.0.0.1', GETDATE()</v>
      </c>
    </row>
    <row r="113" spans="1:6" x14ac:dyDescent="0.25">
      <c r="A113">
        <v>78</v>
      </c>
      <c r="B113">
        <v>8</v>
      </c>
      <c r="C113">
        <v>0</v>
      </c>
      <c r="D113">
        <v>34</v>
      </c>
      <c r="F113" t="str">
        <f t="shared" si="1"/>
        <v>INSERT tbMenuDtl2024(intMenu,intRol,subMenu,intOrden,strUsuarioAlta,strMaquinaAlta,datFechaAlta) SELECT 78,8, 0, 34, 'MR-JOC', '127.0.0.1', GETDATE()</v>
      </c>
    </row>
    <row r="114" spans="1:6" x14ac:dyDescent="0.25">
      <c r="A114">
        <v>3</v>
      </c>
      <c r="B114">
        <v>8</v>
      </c>
      <c r="C114">
        <v>0</v>
      </c>
      <c r="D114">
        <v>25</v>
      </c>
      <c r="F114" t="str">
        <f t="shared" si="1"/>
        <v>INSERT tbMenuDtl2024(intMenu,intRol,subMenu,intOrden,strUsuarioAlta,strMaquinaAlta,datFechaAlta) SELECT 3,8, 0, 25, 'MR-JOC', '127.0.0.1', GETDATE()</v>
      </c>
    </row>
    <row r="115" spans="1:6" x14ac:dyDescent="0.25">
      <c r="A115">
        <v>14</v>
      </c>
      <c r="B115">
        <v>8</v>
      </c>
      <c r="C115">
        <v>3</v>
      </c>
      <c r="D115">
        <v>1</v>
      </c>
      <c r="F115" t="str">
        <f t="shared" si="1"/>
        <v>INSERT tbMenuDtl2024(intMenu,intRol,subMenu,intOrden,strUsuarioAlta,strMaquinaAlta,datFechaAlta) SELECT 14,8, 3, 1, 'MR-JOC', '127.0.0.1', GETDATE()</v>
      </c>
    </row>
    <row r="116" spans="1:6" x14ac:dyDescent="0.25">
      <c r="A116">
        <v>25</v>
      </c>
      <c r="B116">
        <v>8</v>
      </c>
      <c r="C116">
        <v>0</v>
      </c>
      <c r="D116">
        <v>2</v>
      </c>
      <c r="F116" t="str">
        <f t="shared" si="1"/>
        <v>INSERT tbMenuDtl2024(intMenu,intRol,subMenu,intOrden,strUsuarioAlta,strMaquinaAlta,datFechaAlta) SELECT 25,8, 0, 2, 'MR-JOC', '127.0.0.1', GETDATE()</v>
      </c>
    </row>
    <row r="117" spans="1:6" x14ac:dyDescent="0.25">
      <c r="A117">
        <v>64</v>
      </c>
      <c r="B117">
        <v>8</v>
      </c>
      <c r="C117">
        <v>52</v>
      </c>
      <c r="D117">
        <v>3</v>
      </c>
      <c r="F117" t="str">
        <f t="shared" si="1"/>
        <v>INSERT tbMenuDtl2024(intMenu,intRol,subMenu,intOrden,strUsuarioAlta,strMaquinaAlta,datFechaAlta) SELECT 64,8, 52, 3, 'MR-JOC', '127.0.0.1', GETDATE()</v>
      </c>
    </row>
    <row r="118" spans="1:6" x14ac:dyDescent="0.25">
      <c r="A118">
        <v>52</v>
      </c>
      <c r="B118">
        <v>8</v>
      </c>
      <c r="C118">
        <v>25</v>
      </c>
      <c r="D118">
        <v>3</v>
      </c>
      <c r="F118" t="str">
        <f t="shared" si="1"/>
        <v>INSERT tbMenuDtl2024(intMenu,intRol,subMenu,intOrden,strUsuarioAlta,strMaquinaAlta,datFechaAlta) SELECT 52,8, 25, 3, 'MR-JOC', '127.0.0.1', GETDATE()</v>
      </c>
    </row>
    <row r="119" spans="1:6" x14ac:dyDescent="0.25">
      <c r="A119">
        <v>32</v>
      </c>
      <c r="B119">
        <v>8</v>
      </c>
      <c r="C119">
        <v>52</v>
      </c>
      <c r="D119">
        <v>2</v>
      </c>
      <c r="F119" t="str">
        <f t="shared" si="1"/>
        <v>INSERT tbMenuDtl2024(intMenu,intRol,subMenu,intOrden,strUsuarioAlta,strMaquinaAlta,datFechaAlta) SELECT 32,8, 52, 2, 'MR-JOC', '127.0.0.1', GETDATE()</v>
      </c>
    </row>
    <row r="120" spans="1:6" x14ac:dyDescent="0.25">
      <c r="A120">
        <v>29</v>
      </c>
      <c r="B120">
        <v>8</v>
      </c>
      <c r="C120">
        <v>52</v>
      </c>
      <c r="D120">
        <v>1</v>
      </c>
      <c r="F120" t="str">
        <f t="shared" si="1"/>
        <v>INSERT tbMenuDtl2024(intMenu,intRol,subMenu,intOrden,strUsuarioAlta,strMaquinaAlta,datFechaAlta) SELECT 29,8, 52, 1, 'MR-JOC', '127.0.0.1', GETDATE()</v>
      </c>
    </row>
    <row r="121" spans="1:6" x14ac:dyDescent="0.25">
      <c r="A121">
        <v>50</v>
      </c>
      <c r="B121">
        <v>8</v>
      </c>
      <c r="C121">
        <v>25</v>
      </c>
      <c r="D121">
        <v>2</v>
      </c>
      <c r="F121" t="str">
        <f t="shared" si="1"/>
        <v>INSERT tbMenuDtl2024(intMenu,intRol,subMenu,intOrden,strUsuarioAlta,strMaquinaAlta,datFechaAlta) SELECT 50,8, 25, 2, 'MR-JOC', '127.0.0.1', GETDATE()</v>
      </c>
    </row>
    <row r="122" spans="1:6" x14ac:dyDescent="0.25">
      <c r="A122">
        <v>51</v>
      </c>
      <c r="B122">
        <v>8</v>
      </c>
      <c r="C122">
        <v>50</v>
      </c>
      <c r="D122">
        <v>1</v>
      </c>
      <c r="F122" t="str">
        <f t="shared" si="1"/>
        <v>INSERT tbMenuDtl2024(intMenu,intRol,subMenu,intOrden,strUsuarioAlta,strMaquinaAlta,datFechaAlta) SELECT 51,8, 50, 1, 'MR-JOC', '127.0.0.1', GETDATE()</v>
      </c>
    </row>
    <row r="123" spans="1:6" x14ac:dyDescent="0.25">
      <c r="A123">
        <v>26</v>
      </c>
      <c r="B123">
        <v>8</v>
      </c>
      <c r="C123">
        <v>25</v>
      </c>
      <c r="D123">
        <v>1</v>
      </c>
      <c r="F123" t="str">
        <f t="shared" si="1"/>
        <v>INSERT tbMenuDtl2024(intMenu,intRol,subMenu,intOrden,strUsuarioAlta,strMaquinaAlta,datFechaAlta) SELECT 26,8, 25, 1, 'MR-JOC', '127.0.0.1', GETDATE()</v>
      </c>
    </row>
    <row r="124" spans="1:6" x14ac:dyDescent="0.25">
      <c r="A124">
        <v>89</v>
      </c>
      <c r="B124">
        <v>8</v>
      </c>
      <c r="C124">
        <v>26</v>
      </c>
      <c r="D124">
        <v>10</v>
      </c>
      <c r="F124" t="str">
        <f t="shared" si="1"/>
        <v>INSERT tbMenuDtl2024(intMenu,intRol,subMenu,intOrden,strUsuarioAlta,strMaquinaAlta,datFechaAlta) SELECT 89,8, 26, 10, 'MR-JOC', '127.0.0.1', GETDATE()</v>
      </c>
    </row>
    <row r="125" spans="1:6" x14ac:dyDescent="0.25">
      <c r="A125">
        <v>48</v>
      </c>
      <c r="B125">
        <v>8</v>
      </c>
      <c r="C125">
        <v>26</v>
      </c>
      <c r="D125">
        <v>5</v>
      </c>
      <c r="F125" t="str">
        <f t="shared" si="1"/>
        <v>INSERT tbMenuDtl2024(intMenu,intRol,subMenu,intOrden,strUsuarioAlta,strMaquinaAlta,datFechaAlta) SELECT 48,8, 26, 5, 'MR-JOC', '127.0.0.1', GETDATE()</v>
      </c>
    </row>
    <row r="126" spans="1:6" x14ac:dyDescent="0.25">
      <c r="A126">
        <v>30</v>
      </c>
      <c r="B126">
        <v>8</v>
      </c>
      <c r="C126">
        <v>26</v>
      </c>
      <c r="D126">
        <v>4</v>
      </c>
      <c r="F126" t="str">
        <f t="shared" si="1"/>
        <v>INSERT tbMenuDtl2024(intMenu,intRol,subMenu,intOrden,strUsuarioAlta,strMaquinaAlta,datFechaAlta) SELECT 30,8, 26, 4, 'MR-JOC', '127.0.0.1', GETDATE()</v>
      </c>
    </row>
    <row r="127" spans="1:6" x14ac:dyDescent="0.25">
      <c r="A127">
        <v>65</v>
      </c>
      <c r="B127">
        <v>8</v>
      </c>
      <c r="C127">
        <v>26</v>
      </c>
      <c r="D127">
        <v>3</v>
      </c>
      <c r="F127" t="str">
        <f t="shared" si="1"/>
        <v>INSERT tbMenuDtl2024(intMenu,intRol,subMenu,intOrden,strUsuarioAlta,strMaquinaAlta,datFechaAlta) SELECT 65,8, 26, 3, 'MR-JOC', '127.0.0.1', GETDATE()</v>
      </c>
    </row>
    <row r="128" spans="1:6" x14ac:dyDescent="0.25">
      <c r="A128">
        <v>28</v>
      </c>
      <c r="B128">
        <v>8</v>
      </c>
      <c r="C128">
        <v>26</v>
      </c>
      <c r="D128">
        <v>2</v>
      </c>
      <c r="F128" t="str">
        <f t="shared" si="1"/>
        <v>INSERT tbMenuDtl2024(intMenu,intRol,subMenu,intOrden,strUsuarioAlta,strMaquinaAlta,datFechaAlta) SELECT 28,8, 26, 2, 'MR-JOC', '127.0.0.1', GETDATE()</v>
      </c>
    </row>
    <row r="129" spans="1:6" x14ac:dyDescent="0.25">
      <c r="A129">
        <v>27</v>
      </c>
      <c r="B129">
        <v>8</v>
      </c>
      <c r="C129">
        <v>26</v>
      </c>
      <c r="D129">
        <v>1</v>
      </c>
      <c r="F129" t="str">
        <f t="shared" si="1"/>
        <v>INSERT tbMenuDtl2024(intMenu,intRol,subMenu,intOrden,strUsuarioAlta,strMaquinaAlta,datFechaAlta) SELECT 27,8, 26, 1, 'MR-JOC', '127.0.0.1', GETDATE()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FAEF1-806A-49DF-B33A-6CB4AE582739}">
  <dimension ref="A1:I5"/>
  <sheetViews>
    <sheetView workbookViewId="0">
      <selection activeCell="G2" sqref="G2:G5"/>
    </sheetView>
  </sheetViews>
  <sheetFormatPr baseColWidth="10" defaultRowHeight="15" x14ac:dyDescent="0.25"/>
  <sheetData>
    <row r="1" spans="1:9" x14ac:dyDescent="0.25">
      <c r="A1" t="s">
        <v>77</v>
      </c>
      <c r="B1" t="s">
        <v>78</v>
      </c>
      <c r="C1" t="s">
        <v>79</v>
      </c>
      <c r="D1" t="s">
        <v>8</v>
      </c>
      <c r="E1" t="s">
        <v>80</v>
      </c>
    </row>
    <row r="2" spans="1:9" x14ac:dyDescent="0.25">
      <c r="A2">
        <v>42</v>
      </c>
      <c r="B2">
        <v>9</v>
      </c>
      <c r="C2">
        <v>27</v>
      </c>
      <c r="D2">
        <v>1</v>
      </c>
      <c r="E2">
        <v>1</v>
      </c>
      <c r="G2" t="str">
        <f>_xlfn.CONCAT("INSERT tbMenuXUsuario2024(InternalIDUser, IDMenu, IsActivo, btAgregar, strUsuarioAlta, strMaquinaAlta, datFechaAlta) SELECT ",B2,", ",C2,", ",D2,", ",E2,", 'MR-JOC', '127.0.0.1', GETDATE()")</f>
        <v>INSERT tbMenuXUsuario2024(InternalIDUser, IDMenu, IsActivo, btAgregar, strUsuarioAlta, strMaquinaAlta, datFechaAlta) SELECT 9, 27, 1, 1, 'MR-JOC', '127.0.0.1', GETDATE()</v>
      </c>
      <c r="I2" s="1"/>
    </row>
    <row r="3" spans="1:9" x14ac:dyDescent="0.25">
      <c r="A3">
        <v>43</v>
      </c>
      <c r="B3">
        <v>9</v>
      </c>
      <c r="C3">
        <v>25</v>
      </c>
      <c r="D3">
        <v>1</v>
      </c>
      <c r="E3">
        <v>1</v>
      </c>
      <c r="G3" t="str">
        <f t="shared" ref="G3:G5" si="0">_xlfn.CONCAT("INSERT tbMenuXUsuario2024(InternalIDUser, IDMenu, IsActivo, btAgregar, strUsuarioAlta, strMaquinaAlta, datFechaAlta) SELECT ",B3,", ",C3,", ",D3,", ",E3,", 'MR-JOC', '127.0.0.1', GETDATE()")</f>
        <v>INSERT tbMenuXUsuario2024(InternalIDUser, IDMenu, IsActivo, btAgregar, strUsuarioAlta, strMaquinaAlta, datFechaAlta) SELECT 9, 25, 1, 1, 'MR-JOC', '127.0.0.1', GETDATE()</v>
      </c>
      <c r="I3" s="1"/>
    </row>
    <row r="4" spans="1:9" x14ac:dyDescent="0.25">
      <c r="A4">
        <v>44</v>
      </c>
      <c r="B4">
        <v>9</v>
      </c>
      <c r="C4">
        <v>26</v>
      </c>
      <c r="D4">
        <v>1</v>
      </c>
      <c r="E4">
        <v>1</v>
      </c>
      <c r="G4" t="str">
        <f t="shared" si="0"/>
        <v>INSERT tbMenuXUsuario2024(InternalIDUser, IDMenu, IsActivo, btAgregar, strUsuarioAlta, strMaquinaAlta, datFechaAlta) SELECT 9, 26, 1, 1, 'MR-JOC', '127.0.0.1', GETDATE()</v>
      </c>
      <c r="I4" s="1"/>
    </row>
    <row r="5" spans="1:9" x14ac:dyDescent="0.25">
      <c r="A5">
        <v>45</v>
      </c>
      <c r="B5">
        <v>9</v>
      </c>
      <c r="C5">
        <v>28</v>
      </c>
      <c r="D5">
        <v>1</v>
      </c>
      <c r="E5">
        <v>1</v>
      </c>
      <c r="G5" t="str">
        <f t="shared" si="0"/>
        <v>INSERT tbMenuXUsuario2024(InternalIDUser, IDMenu, IsActivo, btAgregar, strUsuarioAlta, strMaquinaAlta, datFechaAlta) SELECT 9, 28, 1, 1, 'MR-JOC', '127.0.0.1', GETDATE()</v>
      </c>
      <c r="I5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126B2-4270-4959-9726-28399F0CBA3B}">
  <dimension ref="A1:K16"/>
  <sheetViews>
    <sheetView workbookViewId="0">
      <selection activeCell="K2" sqref="K2:K16"/>
    </sheetView>
  </sheetViews>
  <sheetFormatPr baseColWidth="10" defaultRowHeight="15" x14ac:dyDescent="0.25"/>
  <cols>
    <col min="8" max="8" width="11.42578125" style="2"/>
    <col min="9" max="9" width="16.85546875" style="2" bestFit="1" customWidth="1"/>
  </cols>
  <sheetData>
    <row r="1" spans="1:11" x14ac:dyDescent="0.25">
      <c r="A1" t="s">
        <v>81</v>
      </c>
      <c r="B1" t="s">
        <v>82</v>
      </c>
      <c r="C1" t="s">
        <v>83</v>
      </c>
      <c r="D1" t="s">
        <v>84</v>
      </c>
      <c r="E1" t="s">
        <v>85</v>
      </c>
      <c r="F1" t="s">
        <v>7</v>
      </c>
      <c r="G1" t="s">
        <v>76</v>
      </c>
      <c r="H1" s="2" t="s">
        <v>86</v>
      </c>
      <c r="I1" s="2" t="s">
        <v>87</v>
      </c>
    </row>
    <row r="2" spans="1:11" x14ac:dyDescent="0.25">
      <c r="A2">
        <v>1</v>
      </c>
      <c r="B2">
        <v>0</v>
      </c>
      <c r="C2" t="s">
        <v>88</v>
      </c>
      <c r="D2" t="s">
        <v>89</v>
      </c>
      <c r="E2" t="s">
        <v>90</v>
      </c>
      <c r="F2" t="s">
        <v>91</v>
      </c>
      <c r="G2">
        <v>1</v>
      </c>
      <c r="H2" s="2" t="s">
        <v>121</v>
      </c>
      <c r="I2" s="2" t="s">
        <v>125</v>
      </c>
      <c r="K2" t="str">
        <f>_xlfn.CONCAT("INSERT tbNotificaciones2024(InternalID, RolID, strTitulo, strsubTitulo, strEnlace, strIcono, intOrden, datFechaAlta, datFechaInicia, datFechaVigencia) SELECT ",A2,", ",B2,", '",C2,"', '",D2,"','",E2,"','",F2,"',",G2,", GETDATE(), '",H2,"','",I2,"'")</f>
        <v>INSERT tbNotificaciones2024(InternalID, RolID, strTitulo, strsubTitulo, strEnlace, strIcono, intOrden, datFechaAlta, datFechaInicia, datFechaVigencia) SELECT 1, 0, 'Plan ERP', 'Conoce el documento inicial de Produccion','https://configurador.gacsa.online/Produccion/PlanERP.pdf','fab fa-twitter fa-2x text-info',1, GETDATE(), '2023-01-02','2052-12-31'</v>
      </c>
    </row>
    <row r="3" spans="1:11" x14ac:dyDescent="0.25">
      <c r="A3">
        <v>1</v>
      </c>
      <c r="B3">
        <v>0</v>
      </c>
      <c r="C3" t="s">
        <v>92</v>
      </c>
      <c r="D3" t="s">
        <v>93</v>
      </c>
      <c r="E3" t="s">
        <v>15</v>
      </c>
      <c r="F3" t="s">
        <v>94</v>
      </c>
      <c r="G3">
        <v>3</v>
      </c>
      <c r="H3" s="2" t="s">
        <v>121</v>
      </c>
      <c r="I3" s="2" t="s">
        <v>126</v>
      </c>
      <c r="K3" t="str">
        <f t="shared" ref="K3:K16" si="0">_xlfn.CONCAT("INSERT tbNotificaciones2024(InternalID, RolID, strTitulo, strsubTitulo, strEnlace, strIcono, intOrden, datFechaAlta, datFechaInicia, datFechaVigencia) SELECT ",A3,", ",B3,", '",C3,"', '",D3,"','",E3,"','",F3,"',",G3,", GETDATE(), '",H3,"','",I3,"'")</f>
        <v>INSERT tbNotificaciones2024(InternalID, RolID, strTitulo, strsubTitulo, strEnlace, strIcono, intOrden, datFechaAlta, datFechaInicia, datFechaVigencia) SELECT 1, 0, 'Prueba 2.1', 'Es aviso y no tenemos Documento a mostrar 1','NULL','fa fa-envelope fa-2x text-warning',3, GETDATE(), '2023-01-02','2023-01-04'</v>
      </c>
    </row>
    <row r="4" spans="1:11" x14ac:dyDescent="0.25">
      <c r="A4">
        <v>1</v>
      </c>
      <c r="B4">
        <v>0</v>
      </c>
      <c r="C4" t="s">
        <v>95</v>
      </c>
      <c r="D4" t="s">
        <v>96</v>
      </c>
      <c r="E4" t="s">
        <v>15</v>
      </c>
      <c r="F4" t="s">
        <v>97</v>
      </c>
      <c r="G4">
        <v>3</v>
      </c>
      <c r="H4" s="2" t="s">
        <v>121</v>
      </c>
      <c r="I4" s="2" t="s">
        <v>126</v>
      </c>
      <c r="K4" t="str">
        <f t="shared" si="0"/>
        <v>INSERT tbNotificaciones2024(InternalID, RolID, strTitulo, strsubTitulo, strEnlace, strIcono, intOrden, datFechaAlta, datFechaInicia, datFechaVigencia) SELECT 1, 0, 'Prueba 2.2', 'Es aviso y no tenemos Documento a mostrar 2','NULL','fa fa-tasks fa-2x text-success',3, GETDATE(), '2023-01-02','2023-01-04'</v>
      </c>
    </row>
    <row r="5" spans="1:11" x14ac:dyDescent="0.25">
      <c r="A5">
        <v>1</v>
      </c>
      <c r="B5">
        <v>0</v>
      </c>
      <c r="C5" t="s">
        <v>98</v>
      </c>
      <c r="D5" t="s">
        <v>99</v>
      </c>
      <c r="E5" t="s">
        <v>15</v>
      </c>
      <c r="F5" t="s">
        <v>97</v>
      </c>
      <c r="G5">
        <v>3</v>
      </c>
      <c r="H5" s="2" t="s">
        <v>121</v>
      </c>
      <c r="I5" s="2" t="s">
        <v>126</v>
      </c>
      <c r="K5" t="str">
        <f t="shared" si="0"/>
        <v>INSERT tbNotificaciones2024(InternalID, RolID, strTitulo, strsubTitulo, strEnlace, strIcono, intOrden, datFechaAlta, datFechaInicia, datFechaVigencia) SELECT 1, 0, 'Prueba 2.3', 'Es aviso y no tenemos Documento a mostrar 3','NULL','fa fa-tasks fa-2x text-success',3, GETDATE(), '2023-01-02','2023-01-04'</v>
      </c>
    </row>
    <row r="6" spans="1:11" x14ac:dyDescent="0.25">
      <c r="A6">
        <v>1</v>
      </c>
      <c r="B6">
        <v>0</v>
      </c>
      <c r="C6" t="s">
        <v>100</v>
      </c>
      <c r="D6" t="s">
        <v>101</v>
      </c>
      <c r="E6" t="s">
        <v>15</v>
      </c>
      <c r="F6" t="s">
        <v>15</v>
      </c>
      <c r="G6">
        <v>4</v>
      </c>
      <c r="H6" s="2" t="s">
        <v>122</v>
      </c>
      <c r="I6" s="2" t="s">
        <v>127</v>
      </c>
      <c r="K6" t="str">
        <f t="shared" si="0"/>
        <v>INSERT tbNotificaciones2024(InternalID, RolID, strTitulo, strsubTitulo, strEnlace, strIcono, intOrden, datFechaAlta, datFechaInicia, datFechaVigencia) SELECT 1, 0, 'Prueba 3', 'Este solo es aviso y no tiene icono','NULL','NULL',4, GETDATE(), '2023-01-03','2023-01-15'</v>
      </c>
    </row>
    <row r="7" spans="1:11" x14ac:dyDescent="0.25">
      <c r="A7">
        <v>1</v>
      </c>
      <c r="B7">
        <v>0</v>
      </c>
      <c r="C7" t="s">
        <v>102</v>
      </c>
      <c r="D7" t="s">
        <v>103</v>
      </c>
      <c r="E7" t="s">
        <v>15</v>
      </c>
      <c r="F7" t="s">
        <v>104</v>
      </c>
      <c r="G7">
        <v>4</v>
      </c>
      <c r="H7" s="2" t="s">
        <v>121</v>
      </c>
      <c r="I7" s="2" t="s">
        <v>122</v>
      </c>
      <c r="K7" t="str">
        <f t="shared" si="0"/>
        <v>INSERT tbNotificaciones2024(InternalID, RolID, strTitulo, strsubTitulo, strEnlace, strIcono, intOrden, datFechaAlta, datFechaInicia, datFechaVigencia) SELECT 1, 0, 'otro Aviso', 'Este ya no esta vigente, solo debe verse el 03 de Enero','NULL','fas fa-id-badge',4, GETDATE(), '2023-01-02','2023-01-03'</v>
      </c>
    </row>
    <row r="8" spans="1:11" x14ac:dyDescent="0.25">
      <c r="A8">
        <v>1</v>
      </c>
      <c r="B8">
        <v>0</v>
      </c>
      <c r="C8" t="s">
        <v>105</v>
      </c>
      <c r="D8" t="s">
        <v>106</v>
      </c>
      <c r="E8" t="s">
        <v>15</v>
      </c>
      <c r="F8" t="s">
        <v>107</v>
      </c>
      <c r="G8">
        <v>1</v>
      </c>
      <c r="H8" s="2" t="s">
        <v>123</v>
      </c>
      <c r="I8" s="2" t="s">
        <v>123</v>
      </c>
      <c r="K8" t="str">
        <f t="shared" si="0"/>
        <v>INSERT tbNotificaciones2024(InternalID, RolID, strTitulo, strsubTitulo, strEnlace, strIcono, intOrden, datFechaAlta, datFechaInicia, datFechaVigencia) SELECT 1, 0, 'Nueva línea agregada', 'CORTINERO-MOTORIZADA-NACIONAL','NULL','fa fa-envelope fa-2x text-success',1, GETDATE(), '2023-01-05','2023-01-05'</v>
      </c>
    </row>
    <row r="9" spans="1:11" x14ac:dyDescent="0.25">
      <c r="A9">
        <v>1</v>
      </c>
      <c r="B9">
        <v>0</v>
      </c>
      <c r="C9" t="s">
        <v>105</v>
      </c>
      <c r="D9" t="s">
        <v>108</v>
      </c>
      <c r="E9" t="s">
        <v>15</v>
      </c>
      <c r="F9" t="s">
        <v>107</v>
      </c>
      <c r="G9">
        <v>1</v>
      </c>
      <c r="H9" s="2" t="s">
        <v>123</v>
      </c>
      <c r="I9" s="2" t="s">
        <v>123</v>
      </c>
      <c r="K9" t="str">
        <f t="shared" si="0"/>
        <v>INSERT tbNotificaciones2024(InternalID, RolID, strTitulo, strsubTitulo, strEnlace, strIcono, intOrden, datFechaAlta, datFechaInicia, datFechaVigencia) SELECT 1, 0, 'Nueva línea agregada', 'ENRO-MOTORIZADA-NACIONAL','NULL','fa fa-envelope fa-2x text-success',1, GETDATE(), '2023-01-05','2023-01-05'</v>
      </c>
    </row>
    <row r="10" spans="1:11" x14ac:dyDescent="0.25">
      <c r="A10">
        <v>1</v>
      </c>
      <c r="B10">
        <v>0</v>
      </c>
      <c r="C10" t="s">
        <v>105</v>
      </c>
      <c r="D10" t="s">
        <v>109</v>
      </c>
      <c r="E10" t="s">
        <v>15</v>
      </c>
      <c r="F10" t="s">
        <v>107</v>
      </c>
      <c r="G10">
        <v>1</v>
      </c>
      <c r="H10" s="2" t="s">
        <v>123</v>
      </c>
      <c r="I10" s="2" t="s">
        <v>123</v>
      </c>
      <c r="K10" t="str">
        <f t="shared" si="0"/>
        <v>INSERT tbNotificaciones2024(InternalID, RolID, strTitulo, strsubTitulo, strEnlace, strIcono, intOrden, datFechaAlta, datFechaInicia, datFechaVigencia) SELECT 1, 0, 'Nueva línea agregada', 'ROMAN-MOTORIZADA-NACIONAL','NULL','fa fa-envelope fa-2x text-success',1, GETDATE(), '2023-01-05','2023-01-05'</v>
      </c>
    </row>
    <row r="11" spans="1:11" x14ac:dyDescent="0.25">
      <c r="A11">
        <v>1</v>
      </c>
      <c r="B11">
        <v>0</v>
      </c>
      <c r="C11" t="s">
        <v>105</v>
      </c>
      <c r="D11" t="s">
        <v>110</v>
      </c>
      <c r="E11" t="s">
        <v>15</v>
      </c>
      <c r="F11" t="s">
        <v>107</v>
      </c>
      <c r="G11">
        <v>1</v>
      </c>
      <c r="H11" s="2" t="s">
        <v>123</v>
      </c>
      <c r="I11" s="2" t="s">
        <v>123</v>
      </c>
      <c r="K11" t="str">
        <f t="shared" si="0"/>
        <v>INSERT tbNotificaciones2024(InternalID, RolID, strTitulo, strsubTitulo, strEnlace, strIcono, intOrden, datFechaAlta, datFechaInicia, datFechaVigencia) SELECT 1, 0, 'Nueva línea agregada', 'SHEER-MOTORIZADA-NACIONAL','NULL','fa fa-envelope fa-2x text-success',1, GETDATE(), '2023-01-05','2023-01-05'</v>
      </c>
    </row>
    <row r="12" spans="1:11" x14ac:dyDescent="0.25">
      <c r="A12">
        <v>1</v>
      </c>
      <c r="B12">
        <v>0</v>
      </c>
      <c r="C12" t="s">
        <v>105</v>
      </c>
      <c r="D12" t="s">
        <v>111</v>
      </c>
      <c r="E12" t="s">
        <v>15</v>
      </c>
      <c r="F12" t="s">
        <v>107</v>
      </c>
      <c r="G12">
        <v>1</v>
      </c>
      <c r="H12" s="2" t="s">
        <v>123</v>
      </c>
      <c r="I12" s="2" t="s">
        <v>123</v>
      </c>
      <c r="K12" t="str">
        <f t="shared" si="0"/>
        <v>INSERT tbNotificaciones2024(InternalID, RolID, strTitulo, strsubTitulo, strEnlace, strIcono, intOrden, datFechaAlta, datFechaInicia, datFechaVigencia) SELECT 1, 0, 'Nueva línea agregada', 'TOLDO-MANUAL-NACIONAL','NULL','fa fa-envelope fa-2x text-success',1, GETDATE(), '2023-01-05','2023-01-05'</v>
      </c>
    </row>
    <row r="13" spans="1:11" x14ac:dyDescent="0.25">
      <c r="A13">
        <v>1</v>
      </c>
      <c r="B13">
        <v>0</v>
      </c>
      <c r="C13" t="s">
        <v>105</v>
      </c>
      <c r="D13" t="s">
        <v>112</v>
      </c>
      <c r="E13" t="s">
        <v>15</v>
      </c>
      <c r="F13" t="s">
        <v>107</v>
      </c>
      <c r="G13">
        <v>1</v>
      </c>
      <c r="H13" s="2" t="s">
        <v>123</v>
      </c>
      <c r="I13" s="2" t="s">
        <v>123</v>
      </c>
      <c r="K13" t="str">
        <f t="shared" si="0"/>
        <v>INSERT tbNotificaciones2024(InternalID, RolID, strTitulo, strsubTitulo, strEnlace, strIcono, intOrden, datFechaAlta, datFechaInicia, datFechaVigencia) SELECT 1, 0, 'Nueva línea agregada', 'TOLDO-MOTORIZADA-NACIONAL','NULL','fa fa-envelope fa-2x text-success',1, GETDATE(), '2023-01-05','2023-01-05'</v>
      </c>
    </row>
    <row r="14" spans="1:11" x14ac:dyDescent="0.25">
      <c r="A14">
        <v>1</v>
      </c>
      <c r="B14">
        <v>0</v>
      </c>
      <c r="C14" t="s">
        <v>105</v>
      </c>
      <c r="D14" t="s">
        <v>113</v>
      </c>
      <c r="E14" t="s">
        <v>15</v>
      </c>
      <c r="F14" t="s">
        <v>107</v>
      </c>
      <c r="G14">
        <v>1</v>
      </c>
      <c r="H14" s="2" t="s">
        <v>123</v>
      </c>
      <c r="I14" s="2" t="s">
        <v>128</v>
      </c>
      <c r="K14" t="str">
        <f t="shared" si="0"/>
        <v>INSERT tbNotificaciones2024(InternalID, RolID, strTitulo, strsubTitulo, strEnlace, strIcono, intOrden, datFechaAlta, datFechaInicia, datFechaVigencia) SELECT 1, 0, 'Nueva línea agregada', 'CORTINERO-MOTORIZADA-NACIONAL&lt;br/&gt;Esta línea se agregó&lt;br/&gt;el día de hoy&lt;br/&gt;se prueban los saltos de línea&lt;br/&gt;Saludos','NULL','fa fa-envelope fa-2x text-success',1, GETDATE(), '2023-01-05','2023-01-10'</v>
      </c>
    </row>
    <row r="15" spans="1:11" x14ac:dyDescent="0.25">
      <c r="A15">
        <v>1</v>
      </c>
      <c r="B15">
        <v>0</v>
      </c>
      <c r="C15" t="s">
        <v>114</v>
      </c>
      <c r="D15" t="s">
        <v>115</v>
      </c>
      <c r="E15" t="s">
        <v>116</v>
      </c>
      <c r="F15" t="s">
        <v>117</v>
      </c>
      <c r="G15">
        <v>3</v>
      </c>
      <c r="H15" s="2" t="s">
        <v>124</v>
      </c>
      <c r="I15" s="2" t="s">
        <v>129</v>
      </c>
      <c r="K15" t="str">
        <f t="shared" si="0"/>
        <v>INSERT tbNotificaciones2024(InternalID, RolID, strTitulo, strsubTitulo, strEnlace, strIcono, intOrden, datFechaAlta, datFechaInicia, datFechaVigencia) SELECT 1, 0, 'Generación de Guías', 'Revisa aquí el manual para la generación de guías','https://configurador.gacsa.online/Produccion/ManualGeneracionGuias.pdf','fa-2x mr-2 fas fa-book text-success',3, GETDATE(), '2023-01-30','2030-03-30'</v>
      </c>
    </row>
    <row r="16" spans="1:11" x14ac:dyDescent="0.25">
      <c r="A16">
        <v>1</v>
      </c>
      <c r="B16">
        <v>0</v>
      </c>
      <c r="C16" t="s">
        <v>118</v>
      </c>
      <c r="D16" t="s">
        <v>119</v>
      </c>
      <c r="E16" t="s">
        <v>120</v>
      </c>
      <c r="F16" t="s">
        <v>117</v>
      </c>
      <c r="G16">
        <v>5</v>
      </c>
      <c r="H16" s="2" t="s">
        <v>124</v>
      </c>
      <c r="I16" s="2" t="s">
        <v>129</v>
      </c>
      <c r="K16" t="str">
        <f t="shared" si="0"/>
        <v>INSERT tbNotificaciones2024(InternalID, RolID, strTitulo, strsubTitulo, strEnlace, strIcono, intOrden, datFechaAlta, datFechaInicia, datFechaVigencia) SELECT 1, 0, 'Guía Rápida', 'Ayuda a comprender el funcionamiento del sistema','https://configurador.gacsa.online/Produccion/GuiarapidaProduccion.pdf','fa-2x mr-2 fas fa-book text-success',5, GETDATE(), '2023-01-30','2030-03-30'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F5FA4-97CE-4F0F-AB7C-717DF165A72C}">
  <dimension ref="A1:L9"/>
  <sheetViews>
    <sheetView workbookViewId="0">
      <selection activeCell="G26" sqref="G26"/>
    </sheetView>
  </sheetViews>
  <sheetFormatPr baseColWidth="10" defaultRowHeight="15" x14ac:dyDescent="0.25"/>
  <sheetData>
    <row r="1" spans="1:12" x14ac:dyDescent="0.25">
      <c r="A1" t="s">
        <v>74</v>
      </c>
      <c r="B1" t="s">
        <v>130</v>
      </c>
      <c r="C1" t="s">
        <v>131</v>
      </c>
      <c r="D1" t="s">
        <v>132</v>
      </c>
      <c r="E1" t="s">
        <v>133</v>
      </c>
      <c r="F1" t="s">
        <v>134</v>
      </c>
    </row>
    <row r="2" spans="1:12" x14ac:dyDescent="0.25">
      <c r="A2">
        <v>1</v>
      </c>
      <c r="B2" t="s">
        <v>135</v>
      </c>
      <c r="C2">
        <v>1</v>
      </c>
      <c r="D2">
        <v>0</v>
      </c>
      <c r="E2">
        <v>1</v>
      </c>
      <c r="F2">
        <v>0</v>
      </c>
      <c r="H2" t="str">
        <f>_xlfn.CONCAT("INSERT tbRoles2024(strNombre,isAdministrativo,isOperativo,isActivo,IsBorrado,strUsuarioAlta,strMaquinaAlta,datFechaAlta) SELECT '",B2,"', ",C2,",",D2,",",E2,",",F2,", 'MR-JOC', '127.0.0.1', GETDATE()")</f>
        <v>INSERT tbRoles2024(strNombre,isAdministrativo,isOperativo,isActivo,IsBorrado,strUsuarioAlta,strMaquinaAlta,datFechaAlta) SELECT 'SISTEMAS', 1,0,1,0, 'MR-JOC', '127.0.0.1', GETDATE()</v>
      </c>
      <c r="I2" s="1"/>
    </row>
    <row r="3" spans="1:12" x14ac:dyDescent="0.25">
      <c r="A3">
        <v>2</v>
      </c>
      <c r="B3" t="s">
        <v>136</v>
      </c>
      <c r="C3">
        <v>1</v>
      </c>
      <c r="D3">
        <v>0</v>
      </c>
      <c r="E3">
        <v>1</v>
      </c>
      <c r="F3">
        <v>0</v>
      </c>
      <c r="H3" t="str">
        <f t="shared" ref="H3:H9" si="0">_xlfn.CONCAT("INSERT tbRoles2024(strNombre,isAdministrativo,isOperativo,isActivo,IsBorrado,strUsuarioAlta,strMaquinaAlta,datFechaAlta) SELECT '",B3,"', ",C3,",",D3,",",E3,",",F3,", 'MR-JOC', '127.0.0.1', GETDATE()")</f>
        <v>INSERT tbRoles2024(strNombre,isAdministrativo,isOperativo,isActivo,IsBorrado,strUsuarioAlta,strMaquinaAlta,datFechaAlta) SELECT 'Director General', 1,0,1,0, 'MR-JOC', '127.0.0.1', GETDATE()</v>
      </c>
      <c r="I3" s="1"/>
    </row>
    <row r="4" spans="1:12" x14ac:dyDescent="0.25">
      <c r="A4">
        <v>3</v>
      </c>
      <c r="B4" t="s">
        <v>137</v>
      </c>
      <c r="C4">
        <v>0</v>
      </c>
      <c r="D4">
        <v>1</v>
      </c>
      <c r="E4">
        <v>0</v>
      </c>
      <c r="F4">
        <v>1</v>
      </c>
      <c r="H4" t="str">
        <f t="shared" si="0"/>
        <v>INSERT tbRoles2024(strNombre,isAdministrativo,isOperativo,isActivo,IsBorrado,strUsuarioAlta,strMaquinaAlta,datFechaAlta) SELECT 'ALGO MÁS', 0,1,0,1, 'MR-JOC', '127.0.0.1', GETDATE()</v>
      </c>
      <c r="I4" s="1"/>
      <c r="L4" s="1"/>
    </row>
    <row r="5" spans="1:12" x14ac:dyDescent="0.25">
      <c r="A5">
        <v>4</v>
      </c>
      <c r="B5" t="s">
        <v>138</v>
      </c>
      <c r="C5">
        <v>1</v>
      </c>
      <c r="D5">
        <v>0</v>
      </c>
      <c r="E5">
        <v>1</v>
      </c>
      <c r="F5">
        <v>0</v>
      </c>
      <c r="H5" t="str">
        <f t="shared" si="0"/>
        <v>INSERT tbRoles2024(strNombre,isAdministrativo,isOperativo,isActivo,IsBorrado,strUsuarioAlta,strMaquinaAlta,datFechaAlta) SELECT 'CAJA', 1,0,1,0, 'MR-JOC', '127.0.0.1', GETDATE()</v>
      </c>
      <c r="I5" s="1"/>
      <c r="L5" s="1"/>
    </row>
    <row r="6" spans="1:12" x14ac:dyDescent="0.25">
      <c r="A6">
        <v>5</v>
      </c>
      <c r="B6" t="s">
        <v>139</v>
      </c>
      <c r="C6">
        <v>1</v>
      </c>
      <c r="D6">
        <v>0</v>
      </c>
      <c r="E6">
        <v>1</v>
      </c>
      <c r="F6">
        <v>0</v>
      </c>
      <c r="H6" t="str">
        <f t="shared" si="0"/>
        <v>INSERT tbRoles2024(strNombre,isAdministrativo,isOperativo,isActivo,IsBorrado,strUsuarioAlta,strMaquinaAlta,datFechaAlta) SELECT 'TÉCNICO DENTAL', 1,0,1,0, 'MR-JOC', '127.0.0.1', GETDATE()</v>
      </c>
      <c r="I6" s="1"/>
      <c r="L6" s="1"/>
    </row>
    <row r="7" spans="1:12" x14ac:dyDescent="0.25">
      <c r="A7">
        <v>6</v>
      </c>
      <c r="B7" t="s">
        <v>140</v>
      </c>
      <c r="C7">
        <v>0</v>
      </c>
      <c r="D7">
        <v>1</v>
      </c>
      <c r="E7">
        <v>1</v>
      </c>
      <c r="F7">
        <v>0</v>
      </c>
      <c r="H7" t="str">
        <f t="shared" si="0"/>
        <v>INSERT tbRoles2024(strNombre,isAdministrativo,isOperativo,isActivo,IsBorrado,strUsuarioAlta,strMaquinaAlta,datFechaAlta) SELECT 'CORTADOR', 0,1,1,0, 'MR-JOC', '127.0.0.1', GETDATE()</v>
      </c>
      <c r="I7" s="1"/>
    </row>
    <row r="8" spans="1:12" x14ac:dyDescent="0.25">
      <c r="A8">
        <v>7</v>
      </c>
      <c r="B8" t="s">
        <v>141</v>
      </c>
      <c r="C8">
        <v>0</v>
      </c>
      <c r="D8">
        <v>1</v>
      </c>
      <c r="E8">
        <v>1</v>
      </c>
      <c r="F8">
        <v>0</v>
      </c>
      <c r="H8" t="str">
        <f t="shared" si="0"/>
        <v>INSERT tbRoles2024(strNombre,isAdministrativo,isOperativo,isActivo,IsBorrado,strUsuarioAlta,strMaquinaAlta,datFechaAlta) SELECT 'ENSAMBLADOR', 0,1,1,0, 'MR-JOC', '127.0.0.1', GETDATE()</v>
      </c>
      <c r="I8" s="1"/>
    </row>
    <row r="9" spans="1:12" x14ac:dyDescent="0.25">
      <c r="A9">
        <v>8</v>
      </c>
      <c r="B9" t="s">
        <v>142</v>
      </c>
      <c r="C9">
        <v>1</v>
      </c>
      <c r="D9">
        <v>0</v>
      </c>
      <c r="E9">
        <v>1</v>
      </c>
      <c r="F9">
        <v>0</v>
      </c>
      <c r="H9" t="str">
        <f t="shared" si="0"/>
        <v>INSERT tbRoles2024(strNombre,isAdministrativo,isOperativo,isActivo,IsBorrado,strUsuarioAlta,strMaquinaAlta,datFechaAlta) SELECT 'ADMINISTRACION', 1,0,1,0, 'MR-JOC', '127.0.0.1', GETDATE()</v>
      </c>
      <c r="I9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8E722-9216-44E8-A144-4B099715092D}">
  <dimension ref="A1:Q204"/>
  <sheetViews>
    <sheetView workbookViewId="0">
      <selection sqref="A1:P1"/>
    </sheetView>
  </sheetViews>
  <sheetFormatPr baseColWidth="10" defaultRowHeight="15" x14ac:dyDescent="0.25"/>
  <cols>
    <col min="15" max="15" width="8.5703125" bestFit="1" customWidth="1"/>
    <col min="16" max="16" width="42.42578125" bestFit="1" customWidth="1"/>
  </cols>
  <sheetData>
    <row r="1" spans="1:17" x14ac:dyDescent="0.25">
      <c r="A1" t="s">
        <v>143</v>
      </c>
      <c r="B1" t="s">
        <v>144</v>
      </c>
      <c r="C1" t="s">
        <v>145</v>
      </c>
      <c r="D1" t="s">
        <v>130</v>
      </c>
      <c r="E1" t="s">
        <v>146</v>
      </c>
      <c r="F1" t="s">
        <v>147</v>
      </c>
      <c r="G1" t="s">
        <v>148</v>
      </c>
      <c r="H1" t="s">
        <v>149</v>
      </c>
      <c r="I1" t="s">
        <v>150</v>
      </c>
      <c r="J1" t="s">
        <v>151</v>
      </c>
      <c r="K1" t="s">
        <v>152</v>
      </c>
      <c r="L1" t="s">
        <v>153</v>
      </c>
      <c r="M1" t="s">
        <v>154</v>
      </c>
      <c r="N1" t="s">
        <v>155</v>
      </c>
      <c r="O1" t="s">
        <v>156</v>
      </c>
      <c r="P1" t="s">
        <v>161</v>
      </c>
    </row>
    <row r="2" spans="1:17" x14ac:dyDescent="0.25">
      <c r="A2">
        <v>1</v>
      </c>
      <c r="B2">
        <v>1</v>
      </c>
      <c r="C2">
        <v>1</v>
      </c>
      <c r="D2" t="s">
        <v>162</v>
      </c>
      <c r="E2" t="s">
        <v>163</v>
      </c>
      <c r="F2" t="s">
        <v>164</v>
      </c>
      <c r="G2" t="s">
        <v>165</v>
      </c>
      <c r="H2" t="s">
        <v>166</v>
      </c>
      <c r="I2" t="s">
        <v>167</v>
      </c>
      <c r="J2" t="s">
        <v>168</v>
      </c>
      <c r="K2">
        <v>0</v>
      </c>
      <c r="L2">
        <v>83217063</v>
      </c>
      <c r="M2">
        <v>8110747419</v>
      </c>
      <c r="N2" t="s">
        <v>169</v>
      </c>
      <c r="O2">
        <v>1</v>
      </c>
      <c r="P2" t="s">
        <v>15</v>
      </c>
      <c r="Q2" t="str">
        <f>_xlfn.CONCAT("INSERT tbDoctor2024(strNombre,strApPaterno,strApMaterno,strDireccion,strEMail,strColonia,strRFC,strNombreFiscal,intCP,strTelefono,strCelular,strDireccionFiscal,isActivo,isBorrado,strUsuarioAlta,strMaquinaAlta,datFechaAlta) SELECT '",D2,"','",E2,"','",F2,"','",G2,"','",P2,"','",H2,"','",I2,"','",J2,"','",K2,"','",L2,"','",M2,"','",N2,"',",O2,",0, 'MR-JOC', '127.0.0.1', GETDATE()")</f>
        <v>INSERT tbDoctor2024(strNombre,strApPaterno,strApMaterno,strDireccion,strEMail,strColonia,strRFC,strNombreFiscal,intCP,strTelefono,strCelular,strDireccionFiscal,isActivo,isBorrado,strUsuarioAlta,strMaquinaAlta,datFechaAlta) SELECT 'JESSICA DE JESUS GUERRERO','GUERRERO','OLIVA','CORCEGA 128','NULL','LOS ANGELES','GUOJ7801153C7','NOMBRE FISCALJESSICA DE JESUS GUERRERO_GUERRERO_OLIVA','0','83217063','8110747419','CORCEGA',1,0, 'MR-JOC', '127.0.0.1', GETDATE()</v>
      </c>
    </row>
    <row r="3" spans="1:17" x14ac:dyDescent="0.25">
      <c r="A3">
        <v>1</v>
      </c>
      <c r="B3">
        <v>1</v>
      </c>
      <c r="C3">
        <v>2</v>
      </c>
      <c r="D3" t="s">
        <v>172</v>
      </c>
      <c r="E3" t="s">
        <v>173</v>
      </c>
      <c r="F3" t="s">
        <v>174</v>
      </c>
      <c r="G3" t="s">
        <v>174</v>
      </c>
      <c r="H3" t="s">
        <v>174</v>
      </c>
      <c r="I3" t="s">
        <v>174</v>
      </c>
      <c r="J3" t="s">
        <v>175</v>
      </c>
      <c r="K3">
        <v>0</v>
      </c>
      <c r="L3">
        <v>102102</v>
      </c>
      <c r="M3">
        <v>8181851830</v>
      </c>
      <c r="N3" t="s">
        <v>176</v>
      </c>
      <c r="O3">
        <v>1</v>
      </c>
      <c r="P3" t="s">
        <v>15</v>
      </c>
      <c r="Q3" t="str">
        <f t="shared" ref="Q3:Q66" si="0">_xlfn.CONCAT("INSERT tbDoctor2024(strNombre,strApPaterno,strApMaterno,strDireccion,strEMail,strColonia,strRFC,strNombreFiscal,intCP,strTelefono,strCelular,strDireccionFiscal,isActivo,isBorrado,strUsuarioAlta,strMaquinaAlta,datFechaAlta) SELECT '",D3,"','",E3,"','",F3,"','",G3,"','",P3,"','",H3,"','",I3,"','",J3,"','",K3,"','",L3,"','",M3,"','",N3,"',",O3,",0, 'MR-JOC', '127.0.0.1', GETDATE()")</f>
        <v>INSERT tbDoctor2024(strNombre,strApPaterno,strApMaterno,strDireccion,strEMail,strColonia,strRFC,strNombreFiscal,intCP,strTelefono,strCelular,strDireccionFiscal,isActivo,isBorrado,strUsuarioAlta,strMaquinaAlta,datFechaAlta) SELECT 'EDUARDO ALONSO JIMENEZ','ALONSO','.','.','NULL','.','.','NOMBRE FISCALEDUARDO ALONSO JIMENEZ_ALONSO_.','0','102102','8181851830','NO ME LA SE',1,0, 'MR-JOC', '127.0.0.1', GETDATE()</v>
      </c>
    </row>
    <row r="4" spans="1:17" x14ac:dyDescent="0.25">
      <c r="A4">
        <v>1</v>
      </c>
      <c r="B4">
        <v>1</v>
      </c>
      <c r="C4">
        <v>3</v>
      </c>
      <c r="D4" t="s">
        <v>177</v>
      </c>
      <c r="E4" t="s">
        <v>178</v>
      </c>
      <c r="F4" t="s">
        <v>174</v>
      </c>
      <c r="G4" t="s">
        <v>174</v>
      </c>
      <c r="H4" t="s">
        <v>174</v>
      </c>
      <c r="I4" t="s">
        <v>174</v>
      </c>
      <c r="J4" t="s">
        <v>179</v>
      </c>
      <c r="K4">
        <v>8</v>
      </c>
      <c r="L4" t="s">
        <v>174</v>
      </c>
      <c r="M4">
        <v>8116003688</v>
      </c>
      <c r="N4" t="s">
        <v>174</v>
      </c>
      <c r="O4">
        <v>1</v>
      </c>
      <c r="P4" t="s">
        <v>15</v>
      </c>
      <c r="Q4" t="str">
        <f t="shared" si="0"/>
        <v>INSERT tbDoctor2024(strNombre,strApPaterno,strApMaterno,strDireccion,strEMail,strColonia,strRFC,strNombreFiscal,intCP,strTelefono,strCelular,strDireccionFiscal,isActivo,isBorrado,strUsuarioAlta,strMaquinaAlta,datFechaAlta) SELECT 'ALAN TIJERINA','TIJERINA','.','.','NULL','.','.','NOMBRE FISCALALAN TIJERINA_TIJERINA_.','8','.','8116003688','.',1,0, 'MR-JOC', '127.0.0.1', GETDATE()</v>
      </c>
    </row>
    <row r="5" spans="1:17" x14ac:dyDescent="0.25">
      <c r="A5">
        <v>1</v>
      </c>
      <c r="B5">
        <v>1</v>
      </c>
      <c r="C5">
        <v>4</v>
      </c>
      <c r="D5" t="s">
        <v>180</v>
      </c>
      <c r="E5" t="s">
        <v>181</v>
      </c>
      <c r="F5" t="s">
        <v>174</v>
      </c>
      <c r="G5" t="s">
        <v>174</v>
      </c>
      <c r="H5" t="s">
        <v>174</v>
      </c>
      <c r="I5" t="s">
        <v>174</v>
      </c>
      <c r="J5" t="s">
        <v>182</v>
      </c>
      <c r="K5">
        <v>7</v>
      </c>
      <c r="L5" t="s">
        <v>174</v>
      </c>
      <c r="M5">
        <v>8110735638</v>
      </c>
      <c r="N5" t="s">
        <v>174</v>
      </c>
      <c r="O5">
        <v>1</v>
      </c>
      <c r="P5" t="s">
        <v>15</v>
      </c>
      <c r="Q5" t="str">
        <f t="shared" si="0"/>
        <v>INSERT tbDoctor2024(strNombre,strApPaterno,strApMaterno,strDireccion,strEMail,strColonia,strRFC,strNombreFiscal,intCP,strTelefono,strCelular,strDireccionFiscal,isActivo,isBorrado,strUsuarioAlta,strMaquinaAlta,datFechaAlta) SELECT 'ALEJANDRO  GARCIA DE LEON','GARCIA','.','.','NULL','.','.','NOMBRE FISCALALEJANDRO  GARCIA DE LEON_GARCIA_.','7','.','8110735638','.',1,0, 'MR-JOC', '127.0.0.1', GETDATE()</v>
      </c>
    </row>
    <row r="6" spans="1:17" x14ac:dyDescent="0.25">
      <c r="A6">
        <v>1</v>
      </c>
      <c r="B6">
        <v>1</v>
      </c>
      <c r="C6">
        <v>5</v>
      </c>
      <c r="D6" t="s">
        <v>183</v>
      </c>
      <c r="E6" t="s">
        <v>184</v>
      </c>
      <c r="F6" t="s">
        <v>174</v>
      </c>
      <c r="G6" t="s">
        <v>174</v>
      </c>
      <c r="H6" t="s">
        <v>174</v>
      </c>
      <c r="I6" t="s">
        <v>174</v>
      </c>
      <c r="J6" t="s">
        <v>185</v>
      </c>
      <c r="K6">
        <v>7</v>
      </c>
      <c r="L6">
        <v>83482091</v>
      </c>
      <c r="M6">
        <v>8110802876</v>
      </c>
      <c r="N6" t="s">
        <v>174</v>
      </c>
      <c r="O6">
        <v>1</v>
      </c>
      <c r="P6" t="s">
        <v>15</v>
      </c>
      <c r="Q6" t="str">
        <f t="shared" si="0"/>
        <v>INSERT tbDoctor2024(strNombre,strApPaterno,strApMaterno,strDireccion,strEMail,strColonia,strRFC,strNombreFiscal,intCP,strTelefono,strCelular,strDireccionFiscal,isActivo,isBorrado,strUsuarioAlta,strMaquinaAlta,datFechaAlta) SELECT 'ALFONSO   SALAZAR','SALAZAR','.','.','NULL','.','.','NOMBRE FISCALALFONSO   SALAZAR_SALAZAR_.','7','83482091','8110802876','.',1,0, 'MR-JOC', '127.0.0.1', GETDATE()</v>
      </c>
    </row>
    <row r="7" spans="1:17" x14ac:dyDescent="0.25">
      <c r="A7">
        <v>1</v>
      </c>
      <c r="B7">
        <v>1</v>
      </c>
      <c r="C7">
        <v>6</v>
      </c>
      <c r="D7" t="s">
        <v>186</v>
      </c>
      <c r="E7" t="s">
        <v>187</v>
      </c>
      <c r="F7" t="s">
        <v>174</v>
      </c>
      <c r="G7" t="s">
        <v>174</v>
      </c>
      <c r="H7" t="s">
        <v>174</v>
      </c>
      <c r="I7" t="s">
        <v>174</v>
      </c>
      <c r="J7" t="s">
        <v>188</v>
      </c>
      <c r="K7">
        <v>7</v>
      </c>
      <c r="L7">
        <v>12122152</v>
      </c>
      <c r="M7">
        <v>8721120585</v>
      </c>
      <c r="N7" t="s">
        <v>174</v>
      </c>
      <c r="O7">
        <v>0</v>
      </c>
      <c r="P7" t="s">
        <v>15</v>
      </c>
      <c r="Q7" t="str">
        <f t="shared" si="0"/>
        <v>INSERT tbDoctor2024(strNombre,strApPaterno,strApMaterno,strDireccion,strEMail,strColonia,strRFC,strNombreFiscal,intCP,strTelefono,strCelular,strDireccionFiscal,isActivo,isBorrado,strUsuarioAlta,strMaquinaAlta,datFechaAlta) SELECT 'ANA VIOLETA','VIOLETA','.','.','NULL','.','.','NOMBRE FISCALANA VIOLETA_VIOLETA_.','7','12122152','8721120585','.',0,0, 'MR-JOC', '127.0.0.1', GETDATE()</v>
      </c>
    </row>
    <row r="8" spans="1:17" x14ac:dyDescent="0.25">
      <c r="A8">
        <v>1</v>
      </c>
      <c r="B8">
        <v>1</v>
      </c>
      <c r="C8">
        <v>7</v>
      </c>
      <c r="D8" t="s">
        <v>189</v>
      </c>
      <c r="E8" t="s">
        <v>190</v>
      </c>
      <c r="F8" t="s">
        <v>174</v>
      </c>
      <c r="G8" t="s">
        <v>174</v>
      </c>
      <c r="H8" t="s">
        <v>174</v>
      </c>
      <c r="I8" t="s">
        <v>174</v>
      </c>
      <c r="J8" t="s">
        <v>191</v>
      </c>
      <c r="K8">
        <v>7</v>
      </c>
      <c r="L8" t="s">
        <v>174</v>
      </c>
      <c r="M8">
        <v>8114118946</v>
      </c>
      <c r="N8" t="s">
        <v>174</v>
      </c>
      <c r="O8">
        <v>1</v>
      </c>
      <c r="P8" t="s">
        <v>192</v>
      </c>
      <c r="Q8" t="str">
        <f t="shared" si="0"/>
        <v>INSERT tbDoctor2024(strNombre,strApPaterno,strApMaterno,strDireccion,strEMail,strColonia,strRFC,strNombreFiscal,intCP,strTelefono,strCelular,strDireccionFiscal,isActivo,isBorrado,strUsuarioAlta,strMaquinaAlta,datFechaAlta) SELECT 'ANTONIO MONTEMAYOR','MONTEMAYOR','.','.','@','.','.','NOMBRE FISCALANTONIO MONTEMAYOR_MONTEMAYOR_.','7','.','8114118946','.',1,0, 'MR-JOC', '127.0.0.1', GETDATE()</v>
      </c>
    </row>
    <row r="9" spans="1:17" x14ac:dyDescent="0.25">
      <c r="A9">
        <v>1</v>
      </c>
      <c r="B9">
        <v>1</v>
      </c>
      <c r="C9">
        <v>8</v>
      </c>
      <c r="D9" t="s">
        <v>193</v>
      </c>
      <c r="E9" t="s">
        <v>174</v>
      </c>
      <c r="F9" t="s">
        <v>174</v>
      </c>
      <c r="G9" t="s">
        <v>174</v>
      </c>
      <c r="H9" t="s">
        <v>174</v>
      </c>
      <c r="I9" t="s">
        <v>174</v>
      </c>
      <c r="J9" t="s">
        <v>194</v>
      </c>
      <c r="K9">
        <v>7</v>
      </c>
      <c r="L9" t="s">
        <v>174</v>
      </c>
      <c r="M9">
        <v>8114118946</v>
      </c>
      <c r="N9" t="s">
        <v>174</v>
      </c>
      <c r="O9">
        <v>0</v>
      </c>
      <c r="P9" t="s">
        <v>15</v>
      </c>
      <c r="Q9" t="str">
        <f t="shared" si="0"/>
        <v>INSERT tbDoctor2024(strNombre,strApPaterno,strApMaterno,strDireccion,strEMail,strColonia,strRFC,strNombreFiscal,intCP,strTelefono,strCelular,strDireccionFiscal,isActivo,isBorrado,strUsuarioAlta,strMaquinaAlta,datFechaAlta) SELECT 'ANTONIO','.','.','.','NULL','.','.','NOMBRE FISCALANTONIO_._.','7','.','8114118946','.',0,0, 'MR-JOC', '127.0.0.1', GETDATE()</v>
      </c>
    </row>
    <row r="10" spans="1:17" x14ac:dyDescent="0.25">
      <c r="A10">
        <v>1</v>
      </c>
      <c r="B10">
        <v>1</v>
      </c>
      <c r="C10">
        <v>9</v>
      </c>
      <c r="D10" t="s">
        <v>195</v>
      </c>
      <c r="E10" t="s">
        <v>196</v>
      </c>
      <c r="F10" t="s">
        <v>174</v>
      </c>
      <c r="G10" t="s">
        <v>174</v>
      </c>
      <c r="H10" t="s">
        <v>174</v>
      </c>
      <c r="I10" t="s">
        <v>174</v>
      </c>
      <c r="J10" t="s">
        <v>197</v>
      </c>
      <c r="K10">
        <v>7</v>
      </c>
      <c r="L10" t="s">
        <v>174</v>
      </c>
      <c r="M10">
        <v>8115849739</v>
      </c>
      <c r="N10" t="s">
        <v>174</v>
      </c>
      <c r="O10">
        <v>1</v>
      </c>
      <c r="P10" t="s">
        <v>15</v>
      </c>
      <c r="Q10" t="str">
        <f t="shared" si="0"/>
        <v>INSERT tbDoctor2024(strNombre,strApPaterno,strApMaterno,strDireccion,strEMail,strColonia,strRFC,strNombreFiscal,intCP,strTelefono,strCelular,strDireccionFiscal,isActivo,isBorrado,strUsuarioAlta,strMaquinaAlta,datFechaAlta) SELECT 'ARTURO  IBARRA','IBARRA','.','.','NULL','.','.','NOMBRE FISCALARTURO  IBARRA_IBARRA_.','7','.','8115849739','.',1,0, 'MR-JOC', '127.0.0.1', GETDATE()</v>
      </c>
    </row>
    <row r="11" spans="1:17" x14ac:dyDescent="0.25">
      <c r="A11">
        <v>1</v>
      </c>
      <c r="B11">
        <v>1</v>
      </c>
      <c r="C11">
        <v>10</v>
      </c>
      <c r="D11" t="s">
        <v>198</v>
      </c>
      <c r="E11" t="s">
        <v>199</v>
      </c>
      <c r="F11" t="s">
        <v>174</v>
      </c>
      <c r="G11" t="s">
        <v>174</v>
      </c>
      <c r="H11" t="s">
        <v>174</v>
      </c>
      <c r="I11" t="s">
        <v>174</v>
      </c>
      <c r="J11" t="s">
        <v>200</v>
      </c>
      <c r="K11">
        <v>7</v>
      </c>
      <c r="L11" t="s">
        <v>174</v>
      </c>
      <c r="M11">
        <v>8118139693</v>
      </c>
      <c r="N11" t="s">
        <v>174</v>
      </c>
      <c r="O11">
        <v>1</v>
      </c>
      <c r="P11" t="s">
        <v>15</v>
      </c>
      <c r="Q11" t="str">
        <f t="shared" si="0"/>
        <v>INSERT tbDoctor2024(strNombre,strApPaterno,strApMaterno,strDireccion,strEMail,strColonia,strRFC,strNombreFiscal,intCP,strTelefono,strCelular,strDireccionFiscal,isActivo,isBorrado,strUsuarioAlta,strMaquinaAlta,datFechaAlta) SELECT 'DAVID  LEYVA','LEYVA','.','.','NULL','.','.','NOMBRE FISCALDAVID  LEYVA_LEYVA_.','7','.','8118139693','.',1,0, 'MR-JOC', '127.0.0.1', GETDATE()</v>
      </c>
    </row>
    <row r="12" spans="1:17" x14ac:dyDescent="0.25">
      <c r="A12">
        <v>1</v>
      </c>
      <c r="B12">
        <v>1</v>
      </c>
      <c r="C12">
        <v>11</v>
      </c>
      <c r="D12" t="s">
        <v>201</v>
      </c>
      <c r="E12" t="s">
        <v>202</v>
      </c>
      <c r="F12" t="s">
        <v>174</v>
      </c>
      <c r="G12" t="s">
        <v>174</v>
      </c>
      <c r="H12" t="s">
        <v>174</v>
      </c>
      <c r="I12" t="s">
        <v>174</v>
      </c>
      <c r="J12" t="s">
        <v>203</v>
      </c>
      <c r="K12">
        <v>7</v>
      </c>
      <c r="L12" t="s">
        <v>174</v>
      </c>
      <c r="M12">
        <v>8112555915</v>
      </c>
      <c r="N12" t="s">
        <v>174</v>
      </c>
      <c r="O12">
        <v>1</v>
      </c>
      <c r="P12" t="s">
        <v>15</v>
      </c>
      <c r="Q12" t="str">
        <f t="shared" si="0"/>
        <v>INSERT tbDoctor2024(strNombre,strApPaterno,strApMaterno,strDireccion,strEMail,strColonia,strRFC,strNombreFiscal,intCP,strTelefono,strCelular,strDireccionFiscal,isActivo,isBorrado,strUsuarioAlta,strMaquinaAlta,datFechaAlta) SELECT 'GILBERTO  MONTELONGO ','MONTELONGO','.','.','NULL','.','.','NOMBRE FISCALGILBERTO  MONTELONGO _MONTELONGO_.','7','.','8112555915','.',1,0, 'MR-JOC', '127.0.0.1', GETDATE()</v>
      </c>
    </row>
    <row r="13" spans="1:17" x14ac:dyDescent="0.25">
      <c r="A13">
        <v>1</v>
      </c>
      <c r="B13">
        <v>1</v>
      </c>
      <c r="C13">
        <v>12</v>
      </c>
      <c r="D13" t="s">
        <v>204</v>
      </c>
      <c r="E13" t="s">
        <v>205</v>
      </c>
      <c r="F13" t="s">
        <v>174</v>
      </c>
      <c r="G13" t="s">
        <v>174</v>
      </c>
      <c r="H13" t="s">
        <v>174</v>
      </c>
      <c r="I13" t="s">
        <v>174</v>
      </c>
      <c r="J13" t="s">
        <v>206</v>
      </c>
      <c r="K13">
        <v>7</v>
      </c>
      <c r="L13" t="s">
        <v>174</v>
      </c>
      <c r="M13">
        <v>4881109444</v>
      </c>
      <c r="N13" t="s">
        <v>174</v>
      </c>
      <c r="O13">
        <v>1</v>
      </c>
      <c r="P13" t="s">
        <v>15</v>
      </c>
      <c r="Q13" t="str">
        <f t="shared" si="0"/>
        <v>INSERT tbDoctor2024(strNombre,strApPaterno,strApMaterno,strDireccion,strEMail,strColonia,strRFC,strNombreFiscal,intCP,strTelefono,strCelular,strDireccionFiscal,isActivo,isBorrado,strUsuarioAlta,strMaquinaAlta,datFechaAlta) SELECT 'EDUARDO (MATEHUALA)','MATEHUALA','.','.','NULL','.','.','NOMBRE FISCALEDUARDO (MATEHUALA)_MATEHUALA_.','7','.','4881109444','.',1,0, 'MR-JOC', '127.0.0.1', GETDATE()</v>
      </c>
    </row>
    <row r="14" spans="1:17" x14ac:dyDescent="0.25">
      <c r="A14">
        <v>1</v>
      </c>
      <c r="B14">
        <v>1</v>
      </c>
      <c r="C14">
        <v>13</v>
      </c>
      <c r="D14" t="s">
        <v>207</v>
      </c>
      <c r="E14" t="s">
        <v>174</v>
      </c>
      <c r="F14" t="s">
        <v>174</v>
      </c>
      <c r="G14" t="s">
        <v>174</v>
      </c>
      <c r="H14" t="s">
        <v>174</v>
      </c>
      <c r="I14" t="s">
        <v>174</v>
      </c>
      <c r="J14" t="s">
        <v>208</v>
      </c>
      <c r="K14">
        <v>7</v>
      </c>
      <c r="L14" t="s">
        <v>174</v>
      </c>
      <c r="M14">
        <v>8110666538</v>
      </c>
      <c r="N14" t="s">
        <v>174</v>
      </c>
      <c r="O14">
        <v>1</v>
      </c>
      <c r="P14" t="s">
        <v>15</v>
      </c>
      <c r="Q14" t="str">
        <f t="shared" si="0"/>
        <v>INSERT tbDoctor2024(strNombre,strApPaterno,strApMaterno,strDireccion,strEMail,strColonia,strRFC,strNombreFiscal,intCP,strTelefono,strCelular,strDireccionFiscal,isActivo,isBorrado,strUsuarioAlta,strMaquinaAlta,datFechaAlta) SELECT 'GERARDO','.','.','.','NULL','.','.','NOMBRE FISCALGERARDO_._.','7','.','8110666538','.',1,0, 'MR-JOC', '127.0.0.1', GETDATE()</v>
      </c>
    </row>
    <row r="15" spans="1:17" x14ac:dyDescent="0.25">
      <c r="A15">
        <v>1</v>
      </c>
      <c r="B15">
        <v>1</v>
      </c>
      <c r="C15">
        <v>14</v>
      </c>
      <c r="D15" t="s">
        <v>209</v>
      </c>
      <c r="E15" t="s">
        <v>210</v>
      </c>
      <c r="F15" t="s">
        <v>174</v>
      </c>
      <c r="G15" t="s">
        <v>174</v>
      </c>
      <c r="H15" t="s">
        <v>174</v>
      </c>
      <c r="I15" t="s">
        <v>174</v>
      </c>
      <c r="J15" t="s">
        <v>211</v>
      </c>
      <c r="K15">
        <v>7</v>
      </c>
      <c r="L15">
        <v>82127888</v>
      </c>
      <c r="M15">
        <v>8120403988</v>
      </c>
      <c r="N15" t="s">
        <v>174</v>
      </c>
      <c r="O15">
        <v>1</v>
      </c>
      <c r="P15" t="s">
        <v>15</v>
      </c>
      <c r="Q15" t="str">
        <f t="shared" si="0"/>
        <v>INSERT tbDoctor2024(strNombre,strApPaterno,strApMaterno,strDireccion,strEMail,strColonia,strRFC,strNombreFiscal,intCP,strTelefono,strCelular,strDireccionFiscal,isActivo,isBorrado,strUsuarioAlta,strMaquinaAlta,datFechaAlta) SELECT 'JOEL  SOLDEVILLA','SOLDEVILLA','.','.','NULL','.','.','NOMBRE FISCALJOEL  SOLDEVILLA_SOLDEVILLA_.','7','82127888','8120403988','.',1,0, 'MR-JOC', '127.0.0.1', GETDATE()</v>
      </c>
    </row>
    <row r="16" spans="1:17" x14ac:dyDescent="0.25">
      <c r="A16">
        <v>1</v>
      </c>
      <c r="B16">
        <v>1</v>
      </c>
      <c r="C16">
        <v>15</v>
      </c>
      <c r="D16" t="s">
        <v>212</v>
      </c>
      <c r="E16" t="s">
        <v>213</v>
      </c>
      <c r="F16" t="s">
        <v>174</v>
      </c>
      <c r="G16" t="s">
        <v>174</v>
      </c>
      <c r="H16" t="s">
        <v>174</v>
      </c>
      <c r="I16" t="s">
        <v>174</v>
      </c>
      <c r="J16" t="s">
        <v>214</v>
      </c>
      <c r="K16">
        <v>7</v>
      </c>
      <c r="L16">
        <v>12571750</v>
      </c>
      <c r="M16">
        <v>8116961116</v>
      </c>
      <c r="N16" t="s">
        <v>174</v>
      </c>
      <c r="O16">
        <v>1</v>
      </c>
      <c r="P16" t="s">
        <v>15</v>
      </c>
      <c r="Q16" t="str">
        <f t="shared" si="0"/>
        <v>INSERT tbDoctor2024(strNombre,strApPaterno,strApMaterno,strDireccion,strEMail,strColonia,strRFC,strNombreFiscal,intCP,strTelefono,strCelular,strDireccionFiscal,isActivo,isBorrado,strUsuarioAlta,strMaquinaAlta,datFechaAlta) SELECT 'LORENZO FLORES','FLORES','.','.','NULL','.','.','NOMBRE FISCALLORENZO FLORES_FLORES_.','7','12571750','8116961116','.',1,0, 'MR-JOC', '127.0.0.1', GETDATE()</v>
      </c>
    </row>
    <row r="17" spans="1:17" x14ac:dyDescent="0.25">
      <c r="A17">
        <v>1</v>
      </c>
      <c r="B17">
        <v>1</v>
      </c>
      <c r="C17">
        <v>16</v>
      </c>
      <c r="D17" t="s">
        <v>215</v>
      </c>
      <c r="E17" t="s">
        <v>173</v>
      </c>
      <c r="F17" t="s">
        <v>174</v>
      </c>
      <c r="G17" t="s">
        <v>174</v>
      </c>
      <c r="H17" t="s">
        <v>174</v>
      </c>
      <c r="I17" t="s">
        <v>174</v>
      </c>
      <c r="J17" t="s">
        <v>216</v>
      </c>
      <c r="K17">
        <v>7</v>
      </c>
      <c r="L17">
        <v>83621834</v>
      </c>
      <c r="M17" t="s">
        <v>174</v>
      </c>
      <c r="N17" t="s">
        <v>174</v>
      </c>
      <c r="O17">
        <v>1</v>
      </c>
      <c r="P17" t="s">
        <v>15</v>
      </c>
      <c r="Q17" t="str">
        <f t="shared" si="0"/>
        <v>INSERT tbDoctor2024(strNombre,strApPaterno,strApMaterno,strDireccion,strEMail,strColonia,strRFC,strNombreFiscal,intCP,strTelefono,strCelular,strDireccionFiscal,isActivo,isBorrado,strUsuarioAlta,strMaquinaAlta,datFechaAlta) SELECT 'MARCO ALONSO','ALONSO','.','.','NULL','.','.','NOMBRE FISCALMARCO ALONSO_ALONSO_.','7','83621834','.','.',1,0, 'MR-JOC', '127.0.0.1', GETDATE()</v>
      </c>
    </row>
    <row r="18" spans="1:17" x14ac:dyDescent="0.25">
      <c r="A18">
        <v>1</v>
      </c>
      <c r="B18">
        <v>1</v>
      </c>
      <c r="C18">
        <v>17</v>
      </c>
      <c r="D18" t="s">
        <v>217</v>
      </c>
      <c r="E18" t="s">
        <v>181</v>
      </c>
      <c r="F18" t="s">
        <v>174</v>
      </c>
      <c r="G18" t="s">
        <v>174</v>
      </c>
      <c r="H18" t="s">
        <v>174</v>
      </c>
      <c r="I18" t="s">
        <v>174</v>
      </c>
      <c r="J18" t="s">
        <v>218</v>
      </c>
      <c r="K18">
        <v>7</v>
      </c>
      <c r="L18">
        <v>83843033</v>
      </c>
      <c r="M18">
        <v>8116330964</v>
      </c>
      <c r="N18" t="s">
        <v>174</v>
      </c>
      <c r="O18">
        <v>1</v>
      </c>
      <c r="P18" t="s">
        <v>15</v>
      </c>
      <c r="Q18" t="str">
        <f t="shared" si="0"/>
        <v>INSERT tbDoctor2024(strNombre,strApPaterno,strApMaterno,strDireccion,strEMail,strColonia,strRFC,strNombreFiscal,intCP,strTelefono,strCelular,strDireccionFiscal,isActivo,isBorrado,strUsuarioAlta,strMaquinaAlta,datFechaAlta) SELECT 'MARIO GARCIA','GARCIA','.','.','NULL','.','.','NOMBRE FISCALMARIO GARCIA_GARCIA_.','7','83843033','8116330964','.',1,0, 'MR-JOC', '127.0.0.1', GETDATE()</v>
      </c>
    </row>
    <row r="19" spans="1:17" x14ac:dyDescent="0.25">
      <c r="A19">
        <v>1</v>
      </c>
      <c r="B19">
        <v>1</v>
      </c>
      <c r="C19">
        <v>18</v>
      </c>
      <c r="D19" t="s">
        <v>219</v>
      </c>
      <c r="E19" t="s">
        <v>220</v>
      </c>
      <c r="F19" t="s">
        <v>174</v>
      </c>
      <c r="G19" t="s">
        <v>174</v>
      </c>
      <c r="H19" t="s">
        <v>174</v>
      </c>
      <c r="I19" t="s">
        <v>174</v>
      </c>
      <c r="J19" t="s">
        <v>221</v>
      </c>
      <c r="K19">
        <v>7</v>
      </c>
      <c r="L19">
        <v>12424963</v>
      </c>
      <c r="M19">
        <v>8117039053</v>
      </c>
      <c r="N19" t="s">
        <v>174</v>
      </c>
      <c r="O19">
        <v>1</v>
      </c>
      <c r="P19" t="s">
        <v>15</v>
      </c>
      <c r="Q19" t="str">
        <f t="shared" si="0"/>
        <v>INSERT tbDoctor2024(strNombre,strApPaterno,strApMaterno,strDireccion,strEMail,strColonia,strRFC,strNombreFiscal,intCP,strTelefono,strCelular,strDireccionFiscal,isActivo,isBorrado,strUsuarioAlta,strMaquinaAlta,datFechaAlta) SELECT 'RAMIRO ARANDA','ARANDA ','.','.','NULL','.','.','NOMBRE FISCALRAMIRO ARANDA_ARANDA _.','7','12424963','8117039053','.',1,0, 'MR-JOC', '127.0.0.1', GETDATE()</v>
      </c>
    </row>
    <row r="20" spans="1:17" x14ac:dyDescent="0.25">
      <c r="A20">
        <v>1</v>
      </c>
      <c r="B20">
        <v>1</v>
      </c>
      <c r="C20">
        <v>19</v>
      </c>
      <c r="D20" t="s">
        <v>222</v>
      </c>
      <c r="E20" t="s">
        <v>174</v>
      </c>
      <c r="F20" t="s">
        <v>174</v>
      </c>
      <c r="G20" t="s">
        <v>174</v>
      </c>
      <c r="H20" t="s">
        <v>174</v>
      </c>
      <c r="I20" t="s">
        <v>174</v>
      </c>
      <c r="J20" t="s">
        <v>223</v>
      </c>
      <c r="K20">
        <v>7</v>
      </c>
      <c r="L20" t="s">
        <v>174</v>
      </c>
      <c r="M20">
        <v>8180242832</v>
      </c>
      <c r="N20" t="s">
        <v>174</v>
      </c>
      <c r="O20">
        <v>1</v>
      </c>
      <c r="P20" t="s">
        <v>15</v>
      </c>
      <c r="Q20" t="str">
        <f t="shared" si="0"/>
        <v>INSERT tbDoctor2024(strNombre,strApPaterno,strApMaterno,strDireccion,strEMail,strColonia,strRFC,strNombreFiscal,intCP,strTelefono,strCelular,strDireccionFiscal,isActivo,isBorrado,strUsuarioAlta,strMaquinaAlta,datFechaAlta) SELECT 'RUBISSEL','.','.','.','NULL','.','.','NOMBRE FISCALRUBISSEL_._.','7','.','8180242832','.',1,0, 'MR-JOC', '127.0.0.1', GETDATE()</v>
      </c>
    </row>
    <row r="21" spans="1:17" x14ac:dyDescent="0.25">
      <c r="A21">
        <v>1</v>
      </c>
      <c r="B21">
        <v>1</v>
      </c>
      <c r="C21">
        <v>20</v>
      </c>
      <c r="D21" t="s">
        <v>224</v>
      </c>
      <c r="E21" t="s">
        <v>225</v>
      </c>
      <c r="F21" t="s">
        <v>174</v>
      </c>
      <c r="G21" t="s">
        <v>174</v>
      </c>
      <c r="H21" t="s">
        <v>174</v>
      </c>
      <c r="I21" t="s">
        <v>174</v>
      </c>
      <c r="J21" t="s">
        <v>226</v>
      </c>
      <c r="K21">
        <v>7</v>
      </c>
      <c r="L21">
        <v>81901207</v>
      </c>
      <c r="M21" t="s">
        <v>174</v>
      </c>
      <c r="N21" t="s">
        <v>174</v>
      </c>
      <c r="O21">
        <v>1</v>
      </c>
      <c r="P21" t="s">
        <v>15</v>
      </c>
      <c r="Q21" t="str">
        <f t="shared" si="0"/>
        <v>INSERT tbDoctor2024(strNombre,strApPaterno,strApMaterno,strDireccion,strEMail,strColonia,strRFC,strNombreFiscal,intCP,strTelefono,strCelular,strDireccionFiscal,isActivo,isBorrado,strUsuarioAlta,strMaquinaAlta,datFechaAlta) SELECT 'SERGIO BARCENAS','BARCENAS','.','.','NULL','.','.','NOMBRE FISCALSERGIO BARCENAS_BARCENAS_.','7','81901207','.','.',1,0, 'MR-JOC', '127.0.0.1', GETDATE()</v>
      </c>
    </row>
    <row r="22" spans="1:17" x14ac:dyDescent="0.25">
      <c r="A22">
        <v>1</v>
      </c>
      <c r="B22">
        <v>1</v>
      </c>
      <c r="C22">
        <v>21</v>
      </c>
      <c r="D22" t="s">
        <v>227</v>
      </c>
      <c r="E22" t="s">
        <v>228</v>
      </c>
      <c r="F22" t="s">
        <v>174</v>
      </c>
      <c r="G22" t="s">
        <v>174</v>
      </c>
      <c r="H22" t="s">
        <v>174</v>
      </c>
      <c r="I22" t="s">
        <v>174</v>
      </c>
      <c r="J22" t="s">
        <v>229</v>
      </c>
      <c r="K22">
        <v>7</v>
      </c>
      <c r="L22" t="s">
        <v>174</v>
      </c>
      <c r="M22">
        <v>8110322772</v>
      </c>
      <c r="N22" t="s">
        <v>174</v>
      </c>
      <c r="O22">
        <v>1</v>
      </c>
      <c r="P22" t="s">
        <v>15</v>
      </c>
      <c r="Q22" t="str">
        <f t="shared" si="0"/>
        <v>INSERT tbDoctor2024(strNombre,strApPaterno,strApMaterno,strDireccion,strEMail,strColonia,strRFC,strNombreFiscal,intCP,strTelefono,strCelular,strDireccionFiscal,isActivo,isBorrado,strUsuarioAlta,strMaquinaAlta,datFechaAlta) SELECT 'LORENA LUNA','LUNA','.','.','NULL','.','.','NOMBRE FISCALLORENA LUNA_LUNA_.','7','.','8110322772','.',1,0, 'MR-JOC', '127.0.0.1', GETDATE()</v>
      </c>
    </row>
    <row r="23" spans="1:17" x14ac:dyDescent="0.25">
      <c r="A23">
        <v>1</v>
      </c>
      <c r="B23">
        <v>1</v>
      </c>
      <c r="C23">
        <v>22</v>
      </c>
      <c r="D23" t="s">
        <v>230</v>
      </c>
      <c r="E23" t="s">
        <v>174</v>
      </c>
      <c r="F23" t="s">
        <v>174</v>
      </c>
      <c r="G23" t="s">
        <v>174</v>
      </c>
      <c r="H23" t="s">
        <v>174</v>
      </c>
      <c r="I23" t="s">
        <v>174</v>
      </c>
      <c r="J23" t="s">
        <v>231</v>
      </c>
      <c r="K23">
        <v>7</v>
      </c>
      <c r="L23" t="s">
        <v>174</v>
      </c>
      <c r="M23">
        <v>8112155936</v>
      </c>
      <c r="N23" t="s">
        <v>174</v>
      </c>
      <c r="O23">
        <v>1</v>
      </c>
      <c r="P23" t="s">
        <v>15</v>
      </c>
      <c r="Q23" t="str">
        <f t="shared" si="0"/>
        <v>INSERT tbDoctor2024(strNombre,strApPaterno,strApMaterno,strDireccion,strEMail,strColonia,strRFC,strNombreFiscal,intCP,strTelefono,strCelular,strDireccionFiscal,isActivo,isBorrado,strUsuarioAlta,strMaquinaAlta,datFechaAlta) SELECT 'CESAR','.','.','.','NULL','.','.','NOMBRE FISCALCESAR_._.','7','.','8112155936','.',1,0, 'MR-JOC', '127.0.0.1', GETDATE()</v>
      </c>
    </row>
    <row r="24" spans="1:17" x14ac:dyDescent="0.25">
      <c r="A24">
        <v>1</v>
      </c>
      <c r="B24">
        <v>1</v>
      </c>
      <c r="C24">
        <v>23</v>
      </c>
      <c r="D24" t="s">
        <v>232</v>
      </c>
      <c r="E24" t="s">
        <v>196</v>
      </c>
      <c r="F24" t="s">
        <v>233</v>
      </c>
      <c r="G24" t="s">
        <v>174</v>
      </c>
      <c r="H24" t="s">
        <v>174</v>
      </c>
      <c r="I24" t="s">
        <v>174</v>
      </c>
      <c r="J24" t="s">
        <v>234</v>
      </c>
      <c r="K24">
        <v>7</v>
      </c>
      <c r="L24">
        <v>8112444072</v>
      </c>
      <c r="M24" t="s">
        <v>174</v>
      </c>
      <c r="N24" t="s">
        <v>174</v>
      </c>
      <c r="O24">
        <v>1</v>
      </c>
      <c r="P24" t="s">
        <v>192</v>
      </c>
      <c r="Q24" t="str">
        <f t="shared" si="0"/>
        <v>INSERT tbDoctor2024(strNombre,strApPaterno,strApMaterno,strDireccion,strEMail,strColonia,strRFC,strNombreFiscal,intCP,strTelefono,strCelular,strDireccionFiscal,isActivo,isBorrado,strUsuarioAlta,strMaquinaAlta,datFechaAlta) SELECT 'DANIELA','IBARRA','RIOS 2','.','@','.','.','NOMBRE FISCALDANIELA  RIOS_RIOS_.','7','8112444072','.','.',1,0, 'MR-JOC', '127.0.0.1', GETDATE()</v>
      </c>
    </row>
    <row r="25" spans="1:17" x14ac:dyDescent="0.25">
      <c r="A25">
        <v>1</v>
      </c>
      <c r="B25">
        <v>1</v>
      </c>
      <c r="C25">
        <v>24</v>
      </c>
      <c r="D25" t="s">
        <v>235</v>
      </c>
      <c r="E25" t="s">
        <v>181</v>
      </c>
      <c r="F25" t="s">
        <v>174</v>
      </c>
      <c r="G25" t="s">
        <v>174</v>
      </c>
      <c r="H25" t="s">
        <v>174</v>
      </c>
      <c r="I25" t="s">
        <v>174</v>
      </c>
      <c r="J25" t="s">
        <v>236</v>
      </c>
      <c r="K25">
        <v>7</v>
      </c>
      <c r="L25" t="s">
        <v>174</v>
      </c>
      <c r="M25">
        <v>8110658841</v>
      </c>
      <c r="N25" t="s">
        <v>174</v>
      </c>
      <c r="O25">
        <v>1</v>
      </c>
      <c r="P25" t="s">
        <v>15</v>
      </c>
      <c r="Q25" t="str">
        <f t="shared" si="0"/>
        <v>INSERT tbDoctor2024(strNombre,strApPaterno,strApMaterno,strDireccion,strEMail,strColonia,strRFC,strNombreFiscal,intCP,strTelefono,strCelular,strDireccionFiscal,isActivo,isBorrado,strUsuarioAlta,strMaquinaAlta,datFechaAlta) SELECT 'EMMANUEL  GARCIA','GARCIA','.','.','NULL','.','.','NOMBRE FISCALEMMANUEL  GARCIA_GARCIA_.','7','.','8110658841','.',1,0, 'MR-JOC', '127.0.0.1', GETDATE()</v>
      </c>
    </row>
    <row r="26" spans="1:17" x14ac:dyDescent="0.25">
      <c r="A26">
        <v>1</v>
      </c>
      <c r="B26">
        <v>1</v>
      </c>
      <c r="C26">
        <v>25</v>
      </c>
      <c r="D26" t="s">
        <v>237</v>
      </c>
      <c r="E26" t="s">
        <v>174</v>
      </c>
      <c r="F26" t="s">
        <v>174</v>
      </c>
      <c r="G26" t="s">
        <v>174</v>
      </c>
      <c r="H26" t="s">
        <v>174</v>
      </c>
      <c r="I26" t="s">
        <v>174</v>
      </c>
      <c r="J26" t="s">
        <v>238</v>
      </c>
      <c r="K26">
        <v>7</v>
      </c>
      <c r="L26" t="s">
        <v>174</v>
      </c>
      <c r="M26">
        <v>8115160599</v>
      </c>
      <c r="N26" t="s">
        <v>174</v>
      </c>
      <c r="O26">
        <v>1</v>
      </c>
      <c r="P26" t="s">
        <v>15</v>
      </c>
      <c r="Q26" t="str">
        <f t="shared" si="0"/>
        <v>INSERT tbDoctor2024(strNombre,strApPaterno,strApMaterno,strDireccion,strEMail,strColonia,strRFC,strNombreFiscal,intCP,strTelefono,strCelular,strDireccionFiscal,isActivo,isBorrado,strUsuarioAlta,strMaquinaAlta,datFechaAlta) SELECT 'FELIPE','.','.','.','NULL','.','.','NOMBRE FISCALFELIPE_._.','7','.','8115160599','.',1,0, 'MR-JOC', '127.0.0.1', GETDATE()</v>
      </c>
    </row>
    <row r="27" spans="1:17" x14ac:dyDescent="0.25">
      <c r="A27">
        <v>1</v>
      </c>
      <c r="B27">
        <v>1</v>
      </c>
      <c r="C27">
        <v>26</v>
      </c>
      <c r="D27" t="s">
        <v>239</v>
      </c>
      <c r="E27" t="s">
        <v>174</v>
      </c>
      <c r="F27" t="s">
        <v>174</v>
      </c>
      <c r="G27" t="s">
        <v>174</v>
      </c>
      <c r="H27" t="s">
        <v>174</v>
      </c>
      <c r="I27" t="s">
        <v>174</v>
      </c>
      <c r="J27" t="s">
        <v>240</v>
      </c>
      <c r="K27">
        <v>7</v>
      </c>
      <c r="L27" t="s">
        <v>174</v>
      </c>
      <c r="M27">
        <v>8112744877</v>
      </c>
      <c r="N27" t="s">
        <v>174</v>
      </c>
      <c r="O27">
        <v>1</v>
      </c>
      <c r="P27" t="s">
        <v>15</v>
      </c>
      <c r="Q27" t="str">
        <f t="shared" si="0"/>
        <v>INSERT tbDoctor2024(strNombre,strApPaterno,strApMaterno,strDireccion,strEMail,strColonia,strRFC,strNombreFiscal,intCP,strTelefono,strCelular,strDireccionFiscal,isActivo,isBorrado,strUsuarioAlta,strMaquinaAlta,datFechaAlta) SELECT 'OSIRIS','.','.','.','NULL','.','.','NOMBRE FISCALOSIRIS_._.','7','.','8112744877','.',1,0, 'MR-JOC', '127.0.0.1', GETDATE()</v>
      </c>
    </row>
    <row r="28" spans="1:17" x14ac:dyDescent="0.25">
      <c r="A28">
        <v>1</v>
      </c>
      <c r="B28">
        <v>1</v>
      </c>
      <c r="C28">
        <v>27</v>
      </c>
      <c r="D28" t="s">
        <v>241</v>
      </c>
      <c r="E28" t="s">
        <v>174</v>
      </c>
      <c r="F28" t="s">
        <v>174</v>
      </c>
      <c r="G28" t="s">
        <v>174</v>
      </c>
      <c r="H28" t="s">
        <v>174</v>
      </c>
      <c r="I28" t="s">
        <v>174</v>
      </c>
      <c r="J28" t="s">
        <v>242</v>
      </c>
      <c r="K28">
        <v>7</v>
      </c>
      <c r="L28" t="s">
        <v>174</v>
      </c>
      <c r="M28">
        <v>8115552525</v>
      </c>
      <c r="N28" t="s">
        <v>174</v>
      </c>
      <c r="O28">
        <v>1</v>
      </c>
      <c r="P28" t="s">
        <v>15</v>
      </c>
      <c r="Q28" t="str">
        <f t="shared" si="0"/>
        <v>INSERT tbDoctor2024(strNombre,strApPaterno,strApMaterno,strDireccion,strEMail,strColonia,strRFC,strNombreFiscal,intCP,strTelefono,strCelular,strDireccionFiscal,isActivo,isBorrado,strUsuarioAlta,strMaquinaAlta,datFechaAlta) SELECT 'PACO','.','.','.','NULL','.','.','NOMBRE FISCALPACO_._.','7','.','8115552525','.',1,0, 'MR-JOC', '127.0.0.1', GETDATE()</v>
      </c>
    </row>
    <row r="29" spans="1:17" x14ac:dyDescent="0.25">
      <c r="A29">
        <v>1</v>
      </c>
      <c r="B29">
        <v>1</v>
      </c>
      <c r="C29">
        <v>28</v>
      </c>
      <c r="D29" t="s">
        <v>243</v>
      </c>
      <c r="E29" t="s">
        <v>244</v>
      </c>
      <c r="F29" t="s">
        <v>181</v>
      </c>
      <c r="G29" t="s">
        <v>174</v>
      </c>
      <c r="H29" t="s">
        <v>174</v>
      </c>
      <c r="I29" t="s">
        <v>174</v>
      </c>
      <c r="J29" t="s">
        <v>245</v>
      </c>
      <c r="K29">
        <v>7</v>
      </c>
      <c r="L29">
        <v>81155164924</v>
      </c>
      <c r="M29">
        <v>8113013903</v>
      </c>
      <c r="N29" t="s">
        <v>174</v>
      </c>
      <c r="O29">
        <v>1</v>
      </c>
      <c r="P29" t="s">
        <v>192</v>
      </c>
      <c r="Q29" t="str">
        <f t="shared" si="0"/>
        <v>INSERT tbDoctor2024(strNombre,strApPaterno,strApMaterno,strDireccion,strEMail,strColonia,strRFC,strNombreFiscal,intCP,strTelefono,strCelular,strDireccionFiscal,isActivo,isBorrado,strUsuarioAlta,strMaquinaAlta,datFechaAlta) SELECT 'VERONICA','VILLARREAL ','GARCIA','.','@','.','.','NOMBRE FISCALVERONICA_._.','7','81155164924','8113013903','.',1,0, 'MR-JOC', '127.0.0.1', GETDATE()</v>
      </c>
    </row>
    <row r="30" spans="1:17" x14ac:dyDescent="0.25">
      <c r="A30">
        <v>1</v>
      </c>
      <c r="B30">
        <v>1</v>
      </c>
      <c r="C30">
        <v>29</v>
      </c>
      <c r="D30" t="s">
        <v>246</v>
      </c>
      <c r="E30" t="s">
        <v>181</v>
      </c>
      <c r="F30" t="s">
        <v>174</v>
      </c>
      <c r="G30" t="s">
        <v>174</v>
      </c>
      <c r="H30" t="s">
        <v>174</v>
      </c>
      <c r="I30" t="s">
        <v>174</v>
      </c>
      <c r="J30" t="s">
        <v>247</v>
      </c>
      <c r="K30">
        <v>7</v>
      </c>
      <c r="L30" t="s">
        <v>174</v>
      </c>
      <c r="M30">
        <v>8180102719</v>
      </c>
      <c r="N30" t="s">
        <v>174</v>
      </c>
      <c r="O30">
        <v>1</v>
      </c>
      <c r="P30" t="s">
        <v>15</v>
      </c>
      <c r="Q30" t="str">
        <f t="shared" si="0"/>
        <v>INSERT tbDoctor2024(strNombre,strApPaterno,strApMaterno,strDireccion,strEMail,strColonia,strRFC,strNombreFiscal,intCP,strTelefono,strCelular,strDireccionFiscal,isActivo,isBorrado,strUsuarioAlta,strMaquinaAlta,datFechaAlta) SELECT 'LAURA GARCIA','GARCIA','.','.','NULL','.','.','NOMBRE FISCALLAURA GARCIA_GARCIA_.','7','.','8180102719','.',1,0, 'MR-JOC', '127.0.0.1', GETDATE()</v>
      </c>
    </row>
    <row r="31" spans="1:17" x14ac:dyDescent="0.25">
      <c r="A31">
        <v>1</v>
      </c>
      <c r="B31">
        <v>1</v>
      </c>
      <c r="C31">
        <v>30</v>
      </c>
      <c r="D31" t="s">
        <v>248</v>
      </c>
      <c r="E31" t="s">
        <v>249</v>
      </c>
      <c r="F31" t="s">
        <v>174</v>
      </c>
      <c r="G31" t="s">
        <v>174</v>
      </c>
      <c r="H31" t="s">
        <v>174</v>
      </c>
      <c r="I31" t="s">
        <v>174</v>
      </c>
      <c r="J31" t="s">
        <v>250</v>
      </c>
      <c r="K31">
        <v>7</v>
      </c>
      <c r="L31">
        <v>83660902</v>
      </c>
      <c r="M31" t="s">
        <v>174</v>
      </c>
      <c r="N31" t="s">
        <v>174</v>
      </c>
      <c r="O31">
        <v>1</v>
      </c>
      <c r="P31" t="s">
        <v>15</v>
      </c>
      <c r="Q31" t="str">
        <f t="shared" si="0"/>
        <v>INSERT tbDoctor2024(strNombre,strApPaterno,strApMaterno,strDireccion,strEMail,strColonia,strRFC,strNombreFiscal,intCP,strTelefono,strCelular,strDireccionFiscal,isActivo,isBorrado,strUsuarioAlta,strMaquinaAlta,datFechaAlta) SELECT 'ARMANDO  FONSECA','FONSECA','.','.','NULL','.','.','NOMBRE FISCALARMANDO  FONSECA_FONSECA_.','7','83660902','.','.',1,0, 'MR-JOC', '127.0.0.1', GETDATE()</v>
      </c>
    </row>
    <row r="32" spans="1:17" x14ac:dyDescent="0.25">
      <c r="A32">
        <v>1</v>
      </c>
      <c r="B32">
        <v>1</v>
      </c>
      <c r="C32">
        <v>31</v>
      </c>
      <c r="D32" t="s">
        <v>251</v>
      </c>
      <c r="E32" t="s">
        <v>252</v>
      </c>
      <c r="F32" t="s">
        <v>174</v>
      </c>
      <c r="G32" t="s">
        <v>174</v>
      </c>
      <c r="H32" t="s">
        <v>174</v>
      </c>
      <c r="I32" t="s">
        <v>174</v>
      </c>
      <c r="J32" t="s">
        <v>253</v>
      </c>
      <c r="K32">
        <v>7</v>
      </c>
      <c r="L32" t="s">
        <v>174</v>
      </c>
      <c r="M32">
        <v>8115961364</v>
      </c>
      <c r="N32" t="s">
        <v>174</v>
      </c>
      <c r="O32">
        <v>1</v>
      </c>
      <c r="P32" t="s">
        <v>15</v>
      </c>
      <c r="Q32" t="str">
        <f t="shared" si="0"/>
        <v>INSERT tbDoctor2024(strNombre,strApPaterno,strApMaterno,strDireccion,strEMail,strColonia,strRFC,strNombreFiscal,intCP,strTelefono,strCelular,strDireccionFiscal,isActivo,isBorrado,strUsuarioAlta,strMaquinaAlta,datFechaAlta) SELECT 'ADRIAN GARZA','GARZA','.','.','NULL','.','.','NOMBRE FISCALADRIAN GARZA_GARZA_.','7','.','8115961364','.',1,0, 'MR-JOC', '127.0.0.1', GETDATE()</v>
      </c>
    </row>
    <row r="33" spans="1:17" x14ac:dyDescent="0.25">
      <c r="A33">
        <v>1</v>
      </c>
      <c r="B33">
        <v>1</v>
      </c>
      <c r="C33">
        <v>32</v>
      </c>
      <c r="D33" t="s">
        <v>254</v>
      </c>
      <c r="E33" t="s">
        <v>255</v>
      </c>
      <c r="F33" t="s">
        <v>174</v>
      </c>
      <c r="G33" t="s">
        <v>174</v>
      </c>
      <c r="H33" t="s">
        <v>174</v>
      </c>
      <c r="I33" t="s">
        <v>174</v>
      </c>
      <c r="J33" t="s">
        <v>256</v>
      </c>
      <c r="K33">
        <v>7</v>
      </c>
      <c r="L33">
        <v>82184451</v>
      </c>
      <c r="M33">
        <v>8112388848</v>
      </c>
      <c r="N33" t="s">
        <v>174</v>
      </c>
      <c r="O33">
        <v>1</v>
      </c>
      <c r="P33" t="s">
        <v>15</v>
      </c>
      <c r="Q33" t="str">
        <f t="shared" si="0"/>
        <v>INSERT tbDoctor2024(strNombre,strApPaterno,strApMaterno,strDireccion,strEMail,strColonia,strRFC,strNombreFiscal,intCP,strTelefono,strCelular,strDireccionFiscal,isActivo,isBorrado,strUsuarioAlta,strMaquinaAlta,datFechaAlta) SELECT 'MEDARDO GOMEZ ANGUIANO','GOMEZ','.','.','NULL','.','.','NOMBRE FISCALMEDARDO GOMEZ ANGUIANO_GOMEZ_.','7','82184451','8112388848','.',1,0, 'MR-JOC', '127.0.0.1', GETDATE()</v>
      </c>
    </row>
    <row r="34" spans="1:17" x14ac:dyDescent="0.25">
      <c r="A34">
        <v>1</v>
      </c>
      <c r="B34">
        <v>1</v>
      </c>
      <c r="C34">
        <v>33</v>
      </c>
      <c r="D34" t="s">
        <v>257</v>
      </c>
      <c r="E34" t="s">
        <v>258</v>
      </c>
      <c r="F34" t="s">
        <v>174</v>
      </c>
      <c r="G34" t="s">
        <v>174</v>
      </c>
      <c r="H34" t="s">
        <v>174</v>
      </c>
      <c r="I34" t="s">
        <v>174</v>
      </c>
      <c r="J34" t="s">
        <v>259</v>
      </c>
      <c r="K34">
        <v>7</v>
      </c>
      <c r="L34" t="s">
        <v>174</v>
      </c>
      <c r="M34">
        <v>8127565849</v>
      </c>
      <c r="N34" t="s">
        <v>174</v>
      </c>
      <c r="O34">
        <v>1</v>
      </c>
      <c r="P34" t="s">
        <v>192</v>
      </c>
      <c r="Q34" t="str">
        <f t="shared" si="0"/>
        <v>INSERT tbDoctor2024(strNombre,strApPaterno,strApMaterno,strDireccion,strEMail,strColonia,strRFC,strNombreFiscal,intCP,strTelefono,strCelular,strDireccionFiscal,isActivo,isBorrado,strUsuarioAlta,strMaquinaAlta,datFechaAlta) SELECT 'ANA LUISA','LUISA','.','.','@','.','.','NOMBRE FISCALANA LUISA_LUISA_.','7','.','8127565849','.',1,0, 'MR-JOC', '127.0.0.1', GETDATE()</v>
      </c>
    </row>
    <row r="35" spans="1:17" x14ac:dyDescent="0.25">
      <c r="A35">
        <v>1</v>
      </c>
      <c r="B35">
        <v>1</v>
      </c>
      <c r="C35">
        <v>34</v>
      </c>
      <c r="D35" t="s">
        <v>260</v>
      </c>
      <c r="E35" t="s">
        <v>261</v>
      </c>
      <c r="F35" t="s">
        <v>174</v>
      </c>
      <c r="G35" t="s">
        <v>174</v>
      </c>
      <c r="H35" t="s">
        <v>174</v>
      </c>
      <c r="I35" t="s">
        <v>174</v>
      </c>
      <c r="J35" t="s">
        <v>262</v>
      </c>
      <c r="K35">
        <v>7</v>
      </c>
      <c r="L35" t="s">
        <v>174</v>
      </c>
      <c r="M35">
        <v>8110803562</v>
      </c>
      <c r="N35" t="s">
        <v>174</v>
      </c>
      <c r="O35">
        <v>1</v>
      </c>
      <c r="P35" t="s">
        <v>15</v>
      </c>
      <c r="Q35" t="str">
        <f t="shared" si="0"/>
        <v>INSERT tbDoctor2024(strNombre,strApPaterno,strApMaterno,strDireccion,strEMail,strColonia,strRFC,strNombreFiscal,intCP,strTelefono,strCelular,strDireccionFiscal,isActivo,isBorrado,strUsuarioAlta,strMaquinaAlta,datFechaAlta) SELECT 'JESUS GUZMAN','GUZMAN','.','.','NULL','.','.','NOMBRE FISCALJESUS GUZMAN_GUZMAN_.','7','.','8110803562','.',1,0, 'MR-JOC', '127.0.0.1', GETDATE()</v>
      </c>
    </row>
    <row r="36" spans="1:17" x14ac:dyDescent="0.25">
      <c r="A36">
        <v>1</v>
      </c>
      <c r="B36">
        <v>1</v>
      </c>
      <c r="C36">
        <v>35</v>
      </c>
      <c r="D36" t="s">
        <v>263</v>
      </c>
      <c r="E36" t="s">
        <v>264</v>
      </c>
      <c r="F36" t="s">
        <v>174</v>
      </c>
      <c r="G36" t="s">
        <v>174</v>
      </c>
      <c r="H36" t="s">
        <v>174</v>
      </c>
      <c r="I36" t="s">
        <v>174</v>
      </c>
      <c r="J36" t="s">
        <v>265</v>
      </c>
      <c r="K36">
        <v>7</v>
      </c>
      <c r="L36">
        <v>83353909</v>
      </c>
      <c r="M36">
        <v>8112551607</v>
      </c>
      <c r="N36" t="s">
        <v>174</v>
      </c>
      <c r="O36">
        <v>1</v>
      </c>
      <c r="P36" t="s">
        <v>15</v>
      </c>
      <c r="Q36" t="str">
        <f t="shared" si="0"/>
        <v>INSERT tbDoctor2024(strNombre,strApPaterno,strApMaterno,strDireccion,strEMail,strColonia,strRFC,strNombreFiscal,intCP,strTelefono,strCelular,strDireccionFiscal,isActivo,isBorrado,strUsuarioAlta,strMaquinaAlta,datFechaAlta) SELECT 'HECTOR  HINOJOSA','HINOJO','.','.','NULL','.','.','NOMBRE FISCALHECTOR  HINOJOSA_HINOJO_.','7','83353909','8112551607','.',1,0, 'MR-JOC', '127.0.0.1', GETDATE()</v>
      </c>
    </row>
    <row r="37" spans="1:17" x14ac:dyDescent="0.25">
      <c r="A37">
        <v>1</v>
      </c>
      <c r="B37">
        <v>1</v>
      </c>
      <c r="C37">
        <v>36</v>
      </c>
      <c r="D37" t="s">
        <v>266</v>
      </c>
      <c r="E37" t="s">
        <v>267</v>
      </c>
      <c r="F37" t="s">
        <v>174</v>
      </c>
      <c r="G37" t="s">
        <v>174</v>
      </c>
      <c r="H37" t="s">
        <v>174</v>
      </c>
      <c r="I37" t="s">
        <v>174</v>
      </c>
      <c r="J37" t="s">
        <v>268</v>
      </c>
      <c r="K37">
        <v>7</v>
      </c>
      <c r="L37" t="s">
        <v>174</v>
      </c>
      <c r="M37">
        <v>8181363341</v>
      </c>
      <c r="N37" t="s">
        <v>174</v>
      </c>
      <c r="O37">
        <v>1</v>
      </c>
      <c r="P37" t="s">
        <v>15</v>
      </c>
      <c r="Q37" t="str">
        <f t="shared" si="0"/>
        <v>INSERT tbDoctor2024(strNombre,strApPaterno,strApMaterno,strDireccion,strEMail,strColonia,strRFC,strNombreFiscal,intCP,strTelefono,strCelular,strDireccionFiscal,isActivo,isBorrado,strUsuarioAlta,strMaquinaAlta,datFechaAlta) SELECT 'DANIEL  PAREDES','PAREDES','.','.','NULL','.','.','NOMBRE FISCALDANIEL  PAREDES_PAREDES_.','7','.','8181363341','.',1,0, 'MR-JOC', '127.0.0.1', GETDATE()</v>
      </c>
    </row>
    <row r="38" spans="1:17" x14ac:dyDescent="0.25">
      <c r="A38">
        <v>1</v>
      </c>
      <c r="B38">
        <v>1</v>
      </c>
      <c r="C38">
        <v>37</v>
      </c>
      <c r="D38" t="s">
        <v>269</v>
      </c>
      <c r="E38" t="s">
        <v>270</v>
      </c>
      <c r="F38" t="s">
        <v>181</v>
      </c>
      <c r="G38" t="s">
        <v>174</v>
      </c>
      <c r="H38" t="s">
        <v>174</v>
      </c>
      <c r="I38" t="s">
        <v>174</v>
      </c>
      <c r="J38" t="s">
        <v>271</v>
      </c>
      <c r="K38">
        <v>7</v>
      </c>
      <c r="L38">
        <v>83080878</v>
      </c>
      <c r="M38">
        <v>8110186632</v>
      </c>
      <c r="N38" t="s">
        <v>174</v>
      </c>
      <c r="O38">
        <v>1</v>
      </c>
      <c r="P38" t="s">
        <v>15</v>
      </c>
      <c r="Q38" t="str">
        <f t="shared" si="0"/>
        <v>INSERT tbDoctor2024(strNombre,strApPaterno,strApMaterno,strDireccion,strEMail,strColonia,strRFC,strNombreFiscal,intCP,strTelefono,strCelular,strDireccionFiscal,isActivo,isBorrado,strUsuarioAlta,strMaquinaAlta,datFechaAlta) SELECT 'RAUL LOPEZ ','LOPEZ','GARCIA','.','NULL','.','.','NOMBRE FISCALRAUL LOPEZ _LOPEZ_GARCIA','7','83080878','8110186632','.',1,0, 'MR-JOC', '127.0.0.1', GETDATE()</v>
      </c>
    </row>
    <row r="39" spans="1:17" x14ac:dyDescent="0.25">
      <c r="A39">
        <v>1</v>
      </c>
      <c r="B39">
        <v>1</v>
      </c>
      <c r="C39">
        <v>38</v>
      </c>
      <c r="D39" t="s">
        <v>272</v>
      </c>
      <c r="E39" t="s">
        <v>273</v>
      </c>
      <c r="F39" t="s">
        <v>174</v>
      </c>
      <c r="G39" t="s">
        <v>174</v>
      </c>
      <c r="H39" t="s">
        <v>174</v>
      </c>
      <c r="I39" t="s">
        <v>174</v>
      </c>
      <c r="J39" t="s">
        <v>274</v>
      </c>
      <c r="K39">
        <v>7</v>
      </c>
      <c r="L39" t="s">
        <v>174</v>
      </c>
      <c r="M39">
        <v>8110922078</v>
      </c>
      <c r="N39" t="s">
        <v>174</v>
      </c>
      <c r="O39">
        <v>1</v>
      </c>
      <c r="P39" t="s">
        <v>15</v>
      </c>
      <c r="Q39" t="str">
        <f t="shared" si="0"/>
        <v>INSERT tbDoctor2024(strNombre,strApPaterno,strApMaterno,strDireccion,strEMail,strColonia,strRFC,strNombreFiscal,intCP,strTelefono,strCelular,strDireccionFiscal,isActivo,isBorrado,strUsuarioAlta,strMaquinaAlta,datFechaAlta) SELECT 'IVONNE ALVAREZ','ALVAREZ','.','.','NULL','.','.','NOMBRE FISCALIVONNE ALVAREZ_ALVAREZ_.','7','.','8110922078','.',1,0, 'MR-JOC', '127.0.0.1', GETDATE()</v>
      </c>
    </row>
    <row r="40" spans="1:17" x14ac:dyDescent="0.25">
      <c r="A40">
        <v>1</v>
      </c>
      <c r="B40">
        <v>1</v>
      </c>
      <c r="C40">
        <v>39</v>
      </c>
      <c r="D40" t="s">
        <v>275</v>
      </c>
      <c r="E40" t="s">
        <v>276</v>
      </c>
      <c r="F40" t="s">
        <v>174</v>
      </c>
      <c r="G40" t="s">
        <v>174</v>
      </c>
      <c r="H40" t="s">
        <v>174</v>
      </c>
      <c r="I40" t="s">
        <v>174</v>
      </c>
      <c r="J40" t="s">
        <v>277</v>
      </c>
      <c r="K40">
        <v>7</v>
      </c>
      <c r="L40">
        <v>83385632</v>
      </c>
      <c r="M40">
        <v>8114869527</v>
      </c>
      <c r="N40" t="s">
        <v>174</v>
      </c>
      <c r="O40">
        <v>1</v>
      </c>
      <c r="P40" t="s">
        <v>15</v>
      </c>
      <c r="Q40" t="str">
        <f t="shared" si="0"/>
        <v>INSERT tbDoctor2024(strNombre,strApPaterno,strApMaterno,strDireccion,strEMail,strColonia,strRFC,strNombreFiscal,intCP,strTelefono,strCelular,strDireccionFiscal,isActivo,isBorrado,strUsuarioAlta,strMaquinaAlta,datFechaAlta) SELECT 'RICARDO VILLAREAL','VILLAREAL','.','.','NULL','.','.','NOMBRE FISCALRICARDO VILLAREAL_VILLAREAL_.','7','83385632','8114869527','.',1,0, 'MR-JOC', '127.0.0.1', GETDATE()</v>
      </c>
    </row>
    <row r="41" spans="1:17" x14ac:dyDescent="0.25">
      <c r="A41">
        <v>1</v>
      </c>
      <c r="B41">
        <v>1</v>
      </c>
      <c r="C41">
        <v>40</v>
      </c>
      <c r="D41" t="s">
        <v>278</v>
      </c>
      <c r="E41" t="s">
        <v>279</v>
      </c>
      <c r="F41" t="s">
        <v>174</v>
      </c>
      <c r="G41" t="s">
        <v>174</v>
      </c>
      <c r="H41" t="s">
        <v>174</v>
      </c>
      <c r="I41" t="s">
        <v>174</v>
      </c>
      <c r="J41" t="s">
        <v>280</v>
      </c>
      <c r="K41">
        <v>7</v>
      </c>
      <c r="L41" t="s">
        <v>174</v>
      </c>
      <c r="M41">
        <v>8180126114</v>
      </c>
      <c r="N41" t="s">
        <v>174</v>
      </c>
      <c r="O41">
        <v>1</v>
      </c>
      <c r="P41" t="s">
        <v>15</v>
      </c>
      <c r="Q41" t="str">
        <f t="shared" si="0"/>
        <v>INSERT tbDoctor2024(strNombre,strApPaterno,strApMaterno,strDireccion,strEMail,strColonia,strRFC,strNombreFiscal,intCP,strTelefono,strCelular,strDireccionFiscal,isActivo,isBorrado,strUsuarioAlta,strMaquinaAlta,datFechaAlta) SELECT 'ALICIA TAMEZ','TAMEZ','.','.','NULL','.','.','NOMBRE FISCALALICIA TAMEZ_TAMEZ_.','7','.','8180126114','.',1,0, 'MR-JOC', '127.0.0.1', GETDATE()</v>
      </c>
    </row>
    <row r="42" spans="1:17" x14ac:dyDescent="0.25">
      <c r="A42">
        <v>1</v>
      </c>
      <c r="B42">
        <v>1</v>
      </c>
      <c r="C42">
        <v>41</v>
      </c>
      <c r="D42" t="s">
        <v>281</v>
      </c>
      <c r="E42" t="s">
        <v>282</v>
      </c>
      <c r="F42" t="s">
        <v>174</v>
      </c>
      <c r="G42" t="s">
        <v>174</v>
      </c>
      <c r="H42" t="s">
        <v>174</v>
      </c>
      <c r="I42" t="s">
        <v>174</v>
      </c>
      <c r="J42" t="s">
        <v>283</v>
      </c>
      <c r="K42">
        <v>7</v>
      </c>
      <c r="L42" t="s">
        <v>174</v>
      </c>
      <c r="M42">
        <v>8120517911</v>
      </c>
      <c r="N42" t="s">
        <v>174</v>
      </c>
      <c r="O42">
        <v>1</v>
      </c>
      <c r="P42" t="s">
        <v>15</v>
      </c>
      <c r="Q42" t="str">
        <f t="shared" si="0"/>
        <v>INSERT tbDoctor2024(strNombre,strApPaterno,strApMaterno,strDireccion,strEMail,strColonia,strRFC,strNombreFiscal,intCP,strTelefono,strCelular,strDireccionFiscal,isActivo,isBorrado,strUsuarioAlta,strMaquinaAlta,datFechaAlta) SELECT 'ANA (FRESNOS)','FRESNOS','.','.','NULL','.','.','NOMBRE FISCALANA (FRESNOS)_FRESNOS_.','7','.','8120517911','.',1,0, 'MR-JOC', '127.0.0.1', GETDATE()</v>
      </c>
    </row>
    <row r="43" spans="1:17" x14ac:dyDescent="0.25">
      <c r="A43">
        <v>1</v>
      </c>
      <c r="B43">
        <v>1</v>
      </c>
      <c r="C43">
        <v>42</v>
      </c>
      <c r="D43" t="s">
        <v>284</v>
      </c>
      <c r="E43" t="s">
        <v>285</v>
      </c>
      <c r="F43" t="s">
        <v>174</v>
      </c>
      <c r="G43" t="s">
        <v>174</v>
      </c>
      <c r="H43" t="s">
        <v>174</v>
      </c>
      <c r="I43" t="s">
        <v>174</v>
      </c>
      <c r="J43" t="s">
        <v>286</v>
      </c>
      <c r="K43">
        <v>7</v>
      </c>
      <c r="L43" t="s">
        <v>174</v>
      </c>
      <c r="M43">
        <v>8180881465</v>
      </c>
      <c r="N43" t="s">
        <v>174</v>
      </c>
      <c r="O43">
        <v>1</v>
      </c>
      <c r="P43" t="s">
        <v>15</v>
      </c>
      <c r="Q43" t="str">
        <f t="shared" si="0"/>
        <v>INSERT tbDoctor2024(strNombre,strApPaterno,strApMaterno,strDireccion,strEMail,strColonia,strRFC,strNombreFiscal,intCP,strTelefono,strCelular,strDireccionFiscal,isActivo,isBorrado,strUsuarioAlta,strMaquinaAlta,datFechaAlta) SELECT 'CIELO PAEZ','PAEZ','.','.','NULL','.','.','NOMBRE FISCALCIELO PAEZ_PAEZ_.','7','.','8180881465','.',1,0, 'MR-JOC', '127.0.0.1', GETDATE()</v>
      </c>
    </row>
    <row r="44" spans="1:17" x14ac:dyDescent="0.25">
      <c r="A44">
        <v>1</v>
      </c>
      <c r="B44">
        <v>1</v>
      </c>
      <c r="C44">
        <v>43</v>
      </c>
      <c r="D44" t="s">
        <v>287</v>
      </c>
      <c r="E44" t="s">
        <v>174</v>
      </c>
      <c r="F44" t="s">
        <v>174</v>
      </c>
      <c r="G44" t="s">
        <v>174</v>
      </c>
      <c r="H44" t="s">
        <v>174</v>
      </c>
      <c r="I44" t="s">
        <v>174</v>
      </c>
      <c r="J44" t="s">
        <v>288</v>
      </c>
      <c r="K44">
        <v>7</v>
      </c>
      <c r="L44" t="s">
        <v>174</v>
      </c>
      <c r="M44">
        <v>8180293907</v>
      </c>
      <c r="N44" t="s">
        <v>174</v>
      </c>
      <c r="O44">
        <v>1</v>
      </c>
      <c r="P44" t="s">
        <v>15</v>
      </c>
      <c r="Q44" t="str">
        <f t="shared" si="0"/>
        <v>INSERT tbDoctor2024(strNombre,strApPaterno,strApMaterno,strDireccion,strEMail,strColonia,strRFC,strNombreFiscal,intCP,strTelefono,strCelular,strDireccionFiscal,isActivo,isBorrado,strUsuarioAlta,strMaquinaAlta,datFechaAlta) SELECT 'DAIANA','.','.','.','NULL','.','.','NOMBRE FISCALDAIANA_._.','7','.','8180293907','.',1,0, 'MR-JOC', '127.0.0.1', GETDATE()</v>
      </c>
    </row>
    <row r="45" spans="1:17" x14ac:dyDescent="0.25">
      <c r="A45">
        <v>1</v>
      </c>
      <c r="B45">
        <v>1</v>
      </c>
      <c r="C45">
        <v>44</v>
      </c>
      <c r="D45" t="s">
        <v>289</v>
      </c>
      <c r="E45" t="s">
        <v>174</v>
      </c>
      <c r="F45" t="s">
        <v>174</v>
      </c>
      <c r="G45" t="s">
        <v>174</v>
      </c>
      <c r="H45" t="s">
        <v>174</v>
      </c>
      <c r="I45" t="s">
        <v>174</v>
      </c>
      <c r="J45" t="s">
        <v>290</v>
      </c>
      <c r="K45">
        <v>7</v>
      </c>
      <c r="L45" t="s">
        <v>174</v>
      </c>
      <c r="M45">
        <v>8117781972</v>
      </c>
      <c r="N45" t="s">
        <v>174</v>
      </c>
      <c r="O45">
        <v>1</v>
      </c>
      <c r="P45" t="s">
        <v>15</v>
      </c>
      <c r="Q45" t="str">
        <f t="shared" si="0"/>
        <v>INSERT tbDoctor2024(strNombre,strApPaterno,strApMaterno,strDireccion,strEMail,strColonia,strRFC,strNombreFiscal,intCP,strTelefono,strCelular,strDireccionFiscal,isActivo,isBorrado,strUsuarioAlta,strMaquinaAlta,datFechaAlta) SELECT 'DEISY','.','.','.','NULL','.','.','NOMBRE FISCALDEISY_._.','7','.','8117781972','.',1,0, 'MR-JOC', '127.0.0.1', GETDATE()</v>
      </c>
    </row>
    <row r="46" spans="1:17" x14ac:dyDescent="0.25">
      <c r="A46">
        <v>1</v>
      </c>
      <c r="B46">
        <v>1</v>
      </c>
      <c r="C46">
        <v>45</v>
      </c>
      <c r="D46" t="s">
        <v>291</v>
      </c>
      <c r="E46" t="s">
        <v>164</v>
      </c>
      <c r="F46" t="s">
        <v>174</v>
      </c>
      <c r="G46" t="s">
        <v>174</v>
      </c>
      <c r="H46" t="s">
        <v>174</v>
      </c>
      <c r="I46" t="s">
        <v>174</v>
      </c>
      <c r="J46" t="s">
        <v>292</v>
      </c>
      <c r="K46">
        <v>7</v>
      </c>
      <c r="L46" t="s">
        <v>174</v>
      </c>
      <c r="M46">
        <v>8115092638</v>
      </c>
      <c r="N46" t="s">
        <v>174</v>
      </c>
      <c r="O46">
        <v>1</v>
      </c>
      <c r="P46" t="s">
        <v>15</v>
      </c>
      <c r="Q46" t="str">
        <f t="shared" si="0"/>
        <v>INSERT tbDoctor2024(strNombre,strApPaterno,strApMaterno,strDireccion,strEMail,strColonia,strRFC,strNombreFiscal,intCP,strTelefono,strCelular,strDireccionFiscal,isActivo,isBorrado,strUsuarioAlta,strMaquinaAlta,datFechaAlta) SELECT 'DENIS OLIVA ','OLIVA','.','.','NULL','.','.','NOMBRE FISCALDENIS OLIVA _OLIVA_.','7','.','8115092638','.',1,0, 'MR-JOC', '127.0.0.1', GETDATE()</v>
      </c>
    </row>
    <row r="47" spans="1:17" x14ac:dyDescent="0.25">
      <c r="A47">
        <v>1</v>
      </c>
      <c r="B47">
        <v>1</v>
      </c>
      <c r="C47">
        <v>46</v>
      </c>
      <c r="D47" t="s">
        <v>293</v>
      </c>
      <c r="E47" t="s">
        <v>174</v>
      </c>
      <c r="F47" t="s">
        <v>174</v>
      </c>
      <c r="G47" t="s">
        <v>174</v>
      </c>
      <c r="H47" t="s">
        <v>174</v>
      </c>
      <c r="I47" t="s">
        <v>174</v>
      </c>
      <c r="J47" t="s">
        <v>294</v>
      </c>
      <c r="K47">
        <v>7</v>
      </c>
      <c r="L47" t="s">
        <v>174</v>
      </c>
      <c r="M47">
        <v>8117607967</v>
      </c>
      <c r="N47" t="s">
        <v>174</v>
      </c>
      <c r="O47">
        <v>1</v>
      </c>
      <c r="P47" t="s">
        <v>15</v>
      </c>
      <c r="Q47" t="str">
        <f t="shared" si="0"/>
        <v>INSERT tbDoctor2024(strNombre,strApPaterno,strApMaterno,strDireccion,strEMail,strColonia,strRFC,strNombreFiscal,intCP,strTelefono,strCelular,strDireccionFiscal,isActivo,isBorrado,strUsuarioAlta,strMaquinaAlta,datFechaAlta) SELECT 'DIANA','.','.','.','NULL','.','.','NOMBRE FISCALDIANA_._.','7','.','8117607967','.',1,0, 'MR-JOC', '127.0.0.1', GETDATE()</v>
      </c>
    </row>
    <row r="48" spans="1:17" x14ac:dyDescent="0.25">
      <c r="A48">
        <v>1</v>
      </c>
      <c r="B48">
        <v>1</v>
      </c>
      <c r="C48">
        <v>47</v>
      </c>
      <c r="D48" t="s">
        <v>295</v>
      </c>
      <c r="E48" t="s">
        <v>296</v>
      </c>
      <c r="F48" t="s">
        <v>297</v>
      </c>
      <c r="G48" t="s">
        <v>174</v>
      </c>
      <c r="H48" t="s">
        <v>174</v>
      </c>
      <c r="I48" t="s">
        <v>174</v>
      </c>
      <c r="J48" t="s">
        <v>298</v>
      </c>
      <c r="K48">
        <v>7</v>
      </c>
      <c r="L48" t="s">
        <v>174</v>
      </c>
      <c r="M48">
        <v>8180995822</v>
      </c>
      <c r="N48" t="s">
        <v>174</v>
      </c>
      <c r="O48">
        <v>0</v>
      </c>
      <c r="P48" t="s">
        <v>192</v>
      </c>
      <c r="Q48" t="str">
        <f t="shared" si="0"/>
        <v>INSERT tbDoctor2024(strNombre,strApPaterno,strApMaterno,strDireccion,strEMail,strColonia,strRFC,strNombreFiscal,intCP,strTelefono,strCelular,strDireccionFiscal,isActivo,isBorrado,strUsuarioAlta,strMaquinaAlta,datFechaAlta) SELECT 'MAYRA GALLEGOS','(ELIZABETH)','(GONZALITOS) ','.','@','.','.','NOMBRE FISCALMAYRA GALLEGOS_(ELIZABETH)_(GONZALITOS) ','7','.','8180995822','.',0,0, 'MR-JOC', '127.0.0.1', GETDATE()</v>
      </c>
    </row>
    <row r="49" spans="1:17" x14ac:dyDescent="0.25">
      <c r="A49">
        <v>1</v>
      </c>
      <c r="B49">
        <v>1</v>
      </c>
      <c r="C49">
        <v>48</v>
      </c>
      <c r="D49" t="s">
        <v>299</v>
      </c>
      <c r="E49" t="s">
        <v>300</v>
      </c>
      <c r="F49" t="s">
        <v>301</v>
      </c>
      <c r="G49" t="s">
        <v>174</v>
      </c>
      <c r="H49" t="s">
        <v>174</v>
      </c>
      <c r="I49" t="s">
        <v>174</v>
      </c>
      <c r="J49" t="s">
        <v>302</v>
      </c>
      <c r="K49">
        <v>7</v>
      </c>
      <c r="L49" t="s">
        <v>174</v>
      </c>
      <c r="M49">
        <v>8113871478</v>
      </c>
      <c r="N49" t="s">
        <v>174</v>
      </c>
      <c r="O49">
        <v>0</v>
      </c>
      <c r="P49" t="s">
        <v>15</v>
      </c>
      <c r="Q49" t="str">
        <f t="shared" si="0"/>
        <v>INSERT tbDoctor2024(strNombre,strApPaterno,strApMaterno,strDireccion,strEMail,strColonia,strRFC,strNombreFiscal,intCP,strTelefono,strCelular,strDireccionFiscal,isActivo,isBorrado,strUsuarioAlta,strMaquinaAlta,datFechaAlta) SELECT 'MAYRA','GALLEGOS','(BENITO JUAREZ)','.','NULL','.','.','NOMBRE FISCALMAYRA_GALLEGOS_(BENITO JUAREZ)','7','.','8113871478','.',0,0, 'MR-JOC', '127.0.0.1', GETDATE()</v>
      </c>
    </row>
    <row r="50" spans="1:17" x14ac:dyDescent="0.25">
      <c r="A50">
        <v>1</v>
      </c>
      <c r="B50">
        <v>1</v>
      </c>
      <c r="C50">
        <v>49</v>
      </c>
      <c r="D50" t="s">
        <v>303</v>
      </c>
      <c r="E50" t="s">
        <v>304</v>
      </c>
      <c r="F50" t="s">
        <v>305</v>
      </c>
      <c r="G50" t="s">
        <v>174</v>
      </c>
      <c r="H50" t="s">
        <v>174</v>
      </c>
      <c r="I50" t="s">
        <v>174</v>
      </c>
      <c r="J50" t="s">
        <v>306</v>
      </c>
      <c r="K50">
        <v>7</v>
      </c>
      <c r="L50" t="s">
        <v>174</v>
      </c>
      <c r="M50">
        <v>8112791224</v>
      </c>
      <c r="N50" t="s">
        <v>174</v>
      </c>
      <c r="O50">
        <v>0</v>
      </c>
      <c r="P50" t="s">
        <v>15</v>
      </c>
      <c r="Q50" t="str">
        <f t="shared" si="0"/>
        <v>INSERT tbDoctor2024(strNombre,strApPaterno,strApMaterno,strDireccion,strEMail,strColonia,strRFC,strNombreFiscal,intCP,strTelefono,strCelular,strDireccionFiscal,isActivo,isBorrado,strUsuarioAlta,strMaquinaAlta,datFechaAlta) SELECT 'MAYRA GALLEGOS ','(KARINA CASTILLO)','(REVOLUCION)','.','NULL','.','.','NOMBRE FISCALMAYRA GALLEGOS _(KARINA CASTILLO)_(REVOLUCION)','7','.','8112791224','.',0,0, 'MR-JOC', '127.0.0.1', GETDATE()</v>
      </c>
    </row>
    <row r="51" spans="1:17" x14ac:dyDescent="0.25">
      <c r="A51">
        <v>1</v>
      </c>
      <c r="B51">
        <v>1</v>
      </c>
      <c r="C51">
        <v>50</v>
      </c>
      <c r="D51" t="s">
        <v>307</v>
      </c>
      <c r="E51" t="s">
        <v>308</v>
      </c>
      <c r="F51" t="s">
        <v>174</v>
      </c>
      <c r="G51" t="s">
        <v>174</v>
      </c>
      <c r="H51" t="s">
        <v>174</v>
      </c>
      <c r="I51" t="s">
        <v>174</v>
      </c>
      <c r="J51" t="s">
        <v>309</v>
      </c>
      <c r="K51">
        <v>7</v>
      </c>
      <c r="L51" t="s">
        <v>174</v>
      </c>
      <c r="M51">
        <v>8181862400</v>
      </c>
      <c r="N51" t="s">
        <v>174</v>
      </c>
      <c r="O51">
        <v>1</v>
      </c>
      <c r="P51" t="s">
        <v>15</v>
      </c>
      <c r="Q51" t="str">
        <f t="shared" si="0"/>
        <v>INSERT tbDoctor2024(strNombre,strApPaterno,strApMaterno,strDireccion,strEMail,strColonia,strRFC,strNombreFiscal,intCP,strTelefono,strCelular,strDireccionFiscal,isActivo,isBorrado,strUsuarioAlta,strMaquinaAlta,datFechaAlta) SELECT 'GRETA ALANIS','ALANIS','.','.','NULL','.','.','NOMBRE FISCALGRETA ALANIS_ALANIS_.','7','.','8181862400','.',1,0, 'MR-JOC', '127.0.0.1', GETDATE()</v>
      </c>
    </row>
    <row r="52" spans="1:17" x14ac:dyDescent="0.25">
      <c r="A52">
        <v>1</v>
      </c>
      <c r="B52">
        <v>1</v>
      </c>
      <c r="C52">
        <v>51</v>
      </c>
      <c r="D52" t="s">
        <v>310</v>
      </c>
      <c r="E52" t="s">
        <v>311</v>
      </c>
      <c r="F52" t="s">
        <v>174</v>
      </c>
      <c r="G52" t="s">
        <v>174</v>
      </c>
      <c r="H52" t="s">
        <v>174</v>
      </c>
      <c r="I52" t="s">
        <v>174</v>
      </c>
      <c r="J52" t="s">
        <v>312</v>
      </c>
      <c r="K52">
        <v>7</v>
      </c>
      <c r="L52" t="s">
        <v>174</v>
      </c>
      <c r="M52">
        <v>8119866167</v>
      </c>
      <c r="N52" t="s">
        <v>174</v>
      </c>
      <c r="O52">
        <v>1</v>
      </c>
      <c r="P52" t="s">
        <v>15</v>
      </c>
      <c r="Q52" t="str">
        <f t="shared" si="0"/>
        <v>INSERT tbDoctor2024(strNombre,strApPaterno,strApMaterno,strDireccion,strEMail,strColonia,strRFC,strNombreFiscal,intCP,strTelefono,strCelular,strDireccionFiscal,isActivo,isBorrado,strUsuarioAlta,strMaquinaAlta,datFechaAlta) SELECT 'JENZY HUERTA ','HUERTA','.','.','NULL','.','.','NOMBRE FISCALJENZY HUERTA _HUERTA_.','7','.','8119866167','.',1,0, 'MR-JOC', '127.0.0.1', GETDATE()</v>
      </c>
    </row>
    <row r="53" spans="1:17" x14ac:dyDescent="0.25">
      <c r="A53">
        <v>1</v>
      </c>
      <c r="B53">
        <v>1</v>
      </c>
      <c r="C53">
        <v>52</v>
      </c>
      <c r="D53" t="s">
        <v>313</v>
      </c>
      <c r="E53" t="s">
        <v>270</v>
      </c>
      <c r="F53" t="s">
        <v>174</v>
      </c>
      <c r="G53" t="s">
        <v>174</v>
      </c>
      <c r="H53" t="s">
        <v>174</v>
      </c>
      <c r="I53" t="s">
        <v>174</v>
      </c>
      <c r="J53" t="s">
        <v>314</v>
      </c>
      <c r="K53">
        <v>7</v>
      </c>
      <c r="L53" t="s">
        <v>174</v>
      </c>
      <c r="M53">
        <v>8111774594</v>
      </c>
      <c r="N53" t="s">
        <v>174</v>
      </c>
      <c r="O53">
        <v>1</v>
      </c>
      <c r="P53" t="s">
        <v>15</v>
      </c>
      <c r="Q53" t="str">
        <f t="shared" si="0"/>
        <v>INSERT tbDoctor2024(strNombre,strApPaterno,strApMaterno,strDireccion,strEMail,strColonia,strRFC,strNombreFiscal,intCP,strTelefono,strCelular,strDireccionFiscal,isActivo,isBorrado,strUsuarioAlta,strMaquinaAlta,datFechaAlta) SELECT 'JUANY  LOPEZ','LOPEZ','.','.','NULL','.','.','NOMBRE FISCALJUANY  LOPEZ_LOPEZ_.','7','.','8111774594','.',1,0, 'MR-JOC', '127.0.0.1', GETDATE()</v>
      </c>
    </row>
    <row r="54" spans="1:17" x14ac:dyDescent="0.25">
      <c r="A54">
        <v>1</v>
      </c>
      <c r="B54">
        <v>1</v>
      </c>
      <c r="C54">
        <v>53</v>
      </c>
      <c r="D54" t="s">
        <v>315</v>
      </c>
      <c r="E54" t="s">
        <v>316</v>
      </c>
      <c r="F54" t="s">
        <v>174</v>
      </c>
      <c r="G54" t="s">
        <v>317</v>
      </c>
      <c r="H54" t="s">
        <v>318</v>
      </c>
      <c r="I54" t="s">
        <v>319</v>
      </c>
      <c r="J54" t="s">
        <v>320</v>
      </c>
      <c r="K54">
        <v>7</v>
      </c>
      <c r="L54">
        <v>524881117346</v>
      </c>
      <c r="M54">
        <v>4881117346</v>
      </c>
      <c r="N54" t="s">
        <v>174</v>
      </c>
      <c r="O54">
        <v>1</v>
      </c>
      <c r="P54" t="s">
        <v>321</v>
      </c>
      <c r="Q54" t="str">
        <f t="shared" si="0"/>
        <v>INSERT tbDoctor2024(strNombre,strApPaterno,strApMaterno,strDireccion,strEMail,strColonia,strRFC,strNombreFiscal,intCP,strTelefono,strCelular,strDireccionFiscal,isActivo,isBorrado,strUsuarioAlta,strMaquinaAlta,datFechaAlta) SELECT 'KAREN  MENDOZA','SORIA','.','MORELOS 624','dent.karenmendoza@gmail.com','CENTRO MATEHUALA S.L.P','MESK880707SF2','NOMBRE FISCALKAREN  MENDOZA_MENDOZA_.','7','524881117346','4881117346','.',1,0, 'MR-JOC', '127.0.0.1', GETDATE()</v>
      </c>
    </row>
    <row r="55" spans="1:17" x14ac:dyDescent="0.25">
      <c r="A55">
        <v>1</v>
      </c>
      <c r="B55">
        <v>1</v>
      </c>
      <c r="C55">
        <v>54</v>
      </c>
      <c r="D55" t="s">
        <v>322</v>
      </c>
      <c r="E55" t="s">
        <v>323</v>
      </c>
      <c r="F55" t="s">
        <v>174</v>
      </c>
      <c r="G55" t="s">
        <v>174</v>
      </c>
      <c r="H55" t="s">
        <v>174</v>
      </c>
      <c r="I55" t="s">
        <v>174</v>
      </c>
      <c r="J55" t="s">
        <v>324</v>
      </c>
      <c r="K55">
        <v>7</v>
      </c>
      <c r="L55" t="s">
        <v>174</v>
      </c>
      <c r="M55">
        <v>8115144228</v>
      </c>
      <c r="N55" t="s">
        <v>174</v>
      </c>
      <c r="O55">
        <v>1</v>
      </c>
      <c r="P55" t="s">
        <v>15</v>
      </c>
      <c r="Q55" t="str">
        <f t="shared" si="0"/>
        <v>INSERT tbDoctor2024(strNombre,strApPaterno,strApMaterno,strDireccion,strEMail,strColonia,strRFC,strNombreFiscal,intCP,strTelefono,strCelular,strDireccionFiscal,isActivo,isBorrado,strUsuarioAlta,strMaquinaAlta,datFechaAlta) SELECT 'LILIANA SIERRA','SIERRA','.','.','NULL','.','.','NOMBRE FISCALLILIANA SIERRA_SIERRA_.','7','.','8115144228','.',1,0, 'MR-JOC', '127.0.0.1', GETDATE()</v>
      </c>
    </row>
    <row r="56" spans="1:17" x14ac:dyDescent="0.25">
      <c r="A56">
        <v>1</v>
      </c>
      <c r="B56">
        <v>1</v>
      </c>
      <c r="C56">
        <v>55</v>
      </c>
      <c r="D56" t="s">
        <v>325</v>
      </c>
      <c r="E56" t="s">
        <v>326</v>
      </c>
      <c r="F56" t="s">
        <v>174</v>
      </c>
      <c r="G56" t="s">
        <v>174</v>
      </c>
      <c r="H56" t="s">
        <v>174</v>
      </c>
      <c r="I56" t="s">
        <v>174</v>
      </c>
      <c r="J56" t="s">
        <v>327</v>
      </c>
      <c r="K56">
        <v>7</v>
      </c>
      <c r="L56">
        <v>18040449</v>
      </c>
      <c r="M56" t="s">
        <v>328</v>
      </c>
      <c r="N56" t="s">
        <v>174</v>
      </c>
      <c r="O56">
        <v>1</v>
      </c>
      <c r="P56" t="s">
        <v>192</v>
      </c>
      <c r="Q56" t="str">
        <f t="shared" si="0"/>
        <v>INSERT tbDoctor2024(strNombre,strApPaterno,strApMaterno,strDireccion,strEMail,strColonia,strRFC,strNombreFiscal,intCP,strTelefono,strCelular,strDireccionFiscal,isActivo,isBorrado,strUsuarioAlta,strMaquinaAlta,datFechaAlta) SELECT 'MARIANA  SAUCEDA','SAUCEDA','.','.','@','.','.','NOMBRE FISCALMARIANA  SAUCEDA_SAUCEDA_.','7','18040449','81 8016 9312','.',1,0, 'MR-JOC', '127.0.0.1', GETDATE()</v>
      </c>
    </row>
    <row r="57" spans="1:17" x14ac:dyDescent="0.25">
      <c r="A57">
        <v>1</v>
      </c>
      <c r="B57">
        <v>1</v>
      </c>
      <c r="C57">
        <v>56</v>
      </c>
      <c r="D57" t="s">
        <v>329</v>
      </c>
      <c r="E57" t="s">
        <v>330</v>
      </c>
      <c r="F57" t="s">
        <v>174</v>
      </c>
      <c r="G57" t="s">
        <v>174</v>
      </c>
      <c r="H57" t="s">
        <v>174</v>
      </c>
      <c r="I57" t="s">
        <v>174</v>
      </c>
      <c r="J57" t="s">
        <v>331</v>
      </c>
      <c r="K57">
        <v>7</v>
      </c>
      <c r="L57">
        <v>19379087</v>
      </c>
      <c r="M57">
        <v>8180991528</v>
      </c>
      <c r="N57" t="s">
        <v>174</v>
      </c>
      <c r="O57">
        <v>1</v>
      </c>
      <c r="P57" t="s">
        <v>15</v>
      </c>
      <c r="Q57" t="str">
        <f t="shared" si="0"/>
        <v>INSERT tbDoctor2024(strNombre,strApPaterno,strApMaterno,strDireccion,strEMail,strColonia,strRFC,strNombreFiscal,intCP,strTelefono,strCelular,strDireccionFiscal,isActivo,isBorrado,strUsuarioAlta,strMaquinaAlta,datFechaAlta) SELECT 'MARIANA','(SALUDENT)','.','.','NULL','.','.','NOMBRE FISCALMARIANA_(SALUDENT)_.','7','19379087','8180991528','.',1,0, 'MR-JOC', '127.0.0.1', GETDATE()</v>
      </c>
    </row>
    <row r="58" spans="1:17" x14ac:dyDescent="0.25">
      <c r="A58">
        <v>1</v>
      </c>
      <c r="B58">
        <v>1</v>
      </c>
      <c r="C58">
        <v>57</v>
      </c>
      <c r="D58" t="s">
        <v>332</v>
      </c>
      <c r="E58" t="s">
        <v>270</v>
      </c>
      <c r="F58" t="s">
        <v>174</v>
      </c>
      <c r="G58" t="s">
        <v>174</v>
      </c>
      <c r="H58" t="s">
        <v>174</v>
      </c>
      <c r="I58" t="s">
        <v>174</v>
      </c>
      <c r="J58" t="s">
        <v>333</v>
      </c>
      <c r="K58">
        <v>7</v>
      </c>
      <c r="L58" t="s">
        <v>174</v>
      </c>
      <c r="M58">
        <v>8115136465</v>
      </c>
      <c r="N58" t="s">
        <v>174</v>
      </c>
      <c r="O58">
        <v>1</v>
      </c>
      <c r="P58" t="s">
        <v>192</v>
      </c>
      <c r="Q58" t="str">
        <f t="shared" si="0"/>
        <v>INSERT tbDoctor2024(strNombre,strApPaterno,strApMaterno,strDireccion,strEMail,strColonia,strRFC,strNombreFiscal,intCP,strTelefono,strCelular,strDireccionFiscal,isActivo,isBorrado,strUsuarioAlta,strMaquinaAlta,datFechaAlta) SELECT 'MONICA LOPEZ','LOPEZ','.','.','@','.','.','NOMBRE FISCALMONICA LOPEZ_LOPEZ_.','7','.','8115136465','.',1,0, 'MR-JOC', '127.0.0.1', GETDATE()</v>
      </c>
    </row>
    <row r="59" spans="1:17" x14ac:dyDescent="0.25">
      <c r="A59">
        <v>1</v>
      </c>
      <c r="B59">
        <v>1</v>
      </c>
      <c r="C59">
        <v>58</v>
      </c>
      <c r="D59" t="s">
        <v>334</v>
      </c>
      <c r="E59" t="s">
        <v>335</v>
      </c>
      <c r="F59" t="s">
        <v>174</v>
      </c>
      <c r="G59" t="s">
        <v>174</v>
      </c>
      <c r="H59" t="s">
        <v>174</v>
      </c>
      <c r="I59" t="s">
        <v>174</v>
      </c>
      <c r="J59" t="s">
        <v>336</v>
      </c>
      <c r="K59">
        <v>7</v>
      </c>
      <c r="L59">
        <v>83713592</v>
      </c>
      <c r="M59">
        <v>8180105248</v>
      </c>
      <c r="N59" t="s">
        <v>174</v>
      </c>
      <c r="O59">
        <v>1</v>
      </c>
      <c r="P59" t="s">
        <v>15</v>
      </c>
      <c r="Q59" t="str">
        <f t="shared" si="0"/>
        <v>INSERT tbDoctor2024(strNombre,strApPaterno,strApMaterno,strDireccion,strEMail,strColonia,strRFC,strNombreFiscal,intCP,strTelefono,strCelular,strDireccionFiscal,isActivo,isBorrado,strUsuarioAlta,strMaquinaAlta,datFechaAlta) SELECT 'MYRNA  VAZQUEZ','VAZQUEZ','.','.','NULL','.','.','NOMBRE FISCALMYRNA  VAZQUEZ_VAZQUEZ_.','7','83713592','8180105248','.',1,0, 'MR-JOC', '127.0.0.1', GETDATE()</v>
      </c>
    </row>
    <row r="60" spans="1:17" x14ac:dyDescent="0.25">
      <c r="A60">
        <v>1</v>
      </c>
      <c r="B60">
        <v>1</v>
      </c>
      <c r="C60">
        <v>59</v>
      </c>
      <c r="D60" t="s">
        <v>337</v>
      </c>
      <c r="E60" t="s">
        <v>174</v>
      </c>
      <c r="F60" t="s">
        <v>174</v>
      </c>
      <c r="G60" t="s">
        <v>174</v>
      </c>
      <c r="H60" t="s">
        <v>174</v>
      </c>
      <c r="I60" t="s">
        <v>174</v>
      </c>
      <c r="J60" t="s">
        <v>338</v>
      </c>
      <c r="K60">
        <v>7</v>
      </c>
      <c r="L60" t="s">
        <v>174</v>
      </c>
      <c r="M60">
        <v>8117747269</v>
      </c>
      <c r="N60" t="s">
        <v>174</v>
      </c>
      <c r="O60">
        <v>1</v>
      </c>
      <c r="P60" t="s">
        <v>15</v>
      </c>
      <c r="Q60" t="str">
        <f t="shared" si="0"/>
        <v>INSERT tbDoctor2024(strNombre,strApPaterno,strApMaterno,strDireccion,strEMail,strColonia,strRFC,strNombreFiscal,intCP,strTelefono,strCelular,strDireccionFiscal,isActivo,isBorrado,strUsuarioAlta,strMaquinaAlta,datFechaAlta) SELECT 'MIREYA  SANCHEZ','.','.','.','NULL','.','.','NOMBRE FISCALMIREYA  SANCHEZ_._.','7','.','8117747269','.',1,0, 'MR-JOC', '127.0.0.1', GETDATE()</v>
      </c>
    </row>
    <row r="61" spans="1:17" x14ac:dyDescent="0.25">
      <c r="A61">
        <v>1</v>
      </c>
      <c r="B61">
        <v>1</v>
      </c>
      <c r="C61">
        <v>60</v>
      </c>
      <c r="D61" t="s">
        <v>339</v>
      </c>
      <c r="E61" t="s">
        <v>174</v>
      </c>
      <c r="F61" t="s">
        <v>174</v>
      </c>
      <c r="G61" t="s">
        <v>174</v>
      </c>
      <c r="H61" t="s">
        <v>174</v>
      </c>
      <c r="I61" t="s">
        <v>174</v>
      </c>
      <c r="J61" t="s">
        <v>340</v>
      </c>
      <c r="K61">
        <v>7</v>
      </c>
      <c r="L61" t="s">
        <v>174</v>
      </c>
      <c r="M61">
        <v>8115998070</v>
      </c>
      <c r="N61" t="s">
        <v>174</v>
      </c>
      <c r="O61">
        <v>1</v>
      </c>
      <c r="P61" t="s">
        <v>15</v>
      </c>
      <c r="Q61" t="str">
        <f t="shared" si="0"/>
        <v>INSERT tbDoctor2024(strNombre,strApPaterno,strApMaterno,strDireccion,strEMail,strColonia,strRFC,strNombreFiscal,intCP,strTelefono,strCelular,strDireccionFiscal,isActivo,isBorrado,strUsuarioAlta,strMaquinaAlta,datFechaAlta) SELECT 'NELLY','.','.','.','NULL','.','.','NOMBRE FISCALNELLY_._.','7','.','8115998070','.',1,0, 'MR-JOC', '127.0.0.1', GETDATE()</v>
      </c>
    </row>
    <row r="62" spans="1:17" x14ac:dyDescent="0.25">
      <c r="A62">
        <v>1</v>
      </c>
      <c r="B62">
        <v>1</v>
      </c>
      <c r="C62">
        <v>61</v>
      </c>
      <c r="D62" t="s">
        <v>341</v>
      </c>
      <c r="E62" t="s">
        <v>342</v>
      </c>
      <c r="F62" t="s">
        <v>174</v>
      </c>
      <c r="G62" t="s">
        <v>174</v>
      </c>
      <c r="H62" t="s">
        <v>174</v>
      </c>
      <c r="I62" t="s">
        <v>174</v>
      </c>
      <c r="J62" t="s">
        <v>343</v>
      </c>
      <c r="K62">
        <v>7</v>
      </c>
      <c r="L62">
        <v>83542519</v>
      </c>
      <c r="M62">
        <v>8110437156</v>
      </c>
      <c r="N62" t="s">
        <v>174</v>
      </c>
      <c r="O62">
        <v>1</v>
      </c>
      <c r="P62" t="s">
        <v>15</v>
      </c>
      <c r="Q62" t="str">
        <f t="shared" si="0"/>
        <v>INSERT tbDoctor2024(strNombre,strApPaterno,strApMaterno,strDireccion,strEMail,strColonia,strRFC,strNombreFiscal,intCP,strTelefono,strCelular,strDireccionFiscal,isActivo,isBorrado,strUsuarioAlta,strMaquinaAlta,datFechaAlta) SELECT 'ORALIA VELTRAN','VELTRAN','.','.','NULL','.','.','NOMBRE FISCALORALIA VELTRAN_VELTRAN_.','7','83542519','8110437156','.',1,0, 'MR-JOC', '127.0.0.1', GETDATE()</v>
      </c>
    </row>
    <row r="63" spans="1:17" x14ac:dyDescent="0.25">
      <c r="A63">
        <v>1</v>
      </c>
      <c r="B63">
        <v>1</v>
      </c>
      <c r="C63">
        <v>62</v>
      </c>
      <c r="D63" t="s">
        <v>344</v>
      </c>
      <c r="E63" t="s">
        <v>345</v>
      </c>
      <c r="F63" t="s">
        <v>174</v>
      </c>
      <c r="G63" t="s">
        <v>174</v>
      </c>
      <c r="H63" t="s">
        <v>174</v>
      </c>
      <c r="I63" t="s">
        <v>174</v>
      </c>
      <c r="J63" t="s">
        <v>346</v>
      </c>
      <c r="K63">
        <v>7</v>
      </c>
      <c r="L63">
        <v>29078058</v>
      </c>
      <c r="M63">
        <v>5529078058</v>
      </c>
      <c r="N63" t="s">
        <v>174</v>
      </c>
      <c r="O63">
        <v>1</v>
      </c>
      <c r="P63" t="s">
        <v>15</v>
      </c>
      <c r="Q63" t="str">
        <f t="shared" si="0"/>
        <v>INSERT tbDoctor2024(strNombre,strApPaterno,strApMaterno,strDireccion,strEMail,strColonia,strRFC,strNombreFiscal,intCP,strTelefono,strCelular,strDireccionFiscal,isActivo,isBorrado,strUsuarioAlta,strMaquinaAlta,datFechaAlta) SELECT 'PAULINA ','(PLAZA LAS VILLAS)','.','.','NULL','.','.','NOMBRE FISCALPAULINA _(PLAZA LAS VILLAS)_.','7','29078058','5529078058','.',1,0, 'MR-JOC', '127.0.0.1', GETDATE()</v>
      </c>
    </row>
    <row r="64" spans="1:17" x14ac:dyDescent="0.25">
      <c r="A64">
        <v>1</v>
      </c>
      <c r="B64">
        <v>1</v>
      </c>
      <c r="C64">
        <v>63</v>
      </c>
      <c r="D64" t="s">
        <v>347</v>
      </c>
      <c r="E64" t="s">
        <v>345</v>
      </c>
      <c r="F64" t="s">
        <v>174</v>
      </c>
      <c r="G64" t="s">
        <v>174</v>
      </c>
      <c r="H64" t="s">
        <v>174</v>
      </c>
      <c r="I64" t="s">
        <v>174</v>
      </c>
      <c r="J64" t="s">
        <v>348</v>
      </c>
      <c r="K64">
        <v>7</v>
      </c>
      <c r="L64" t="s">
        <v>174</v>
      </c>
      <c r="M64">
        <v>8182083948</v>
      </c>
      <c r="N64" t="s">
        <v>174</v>
      </c>
      <c r="O64">
        <v>1</v>
      </c>
      <c r="P64" t="s">
        <v>15</v>
      </c>
      <c r="Q64" t="str">
        <f t="shared" si="0"/>
        <v>INSERT tbDoctor2024(strNombre,strApPaterno,strApMaterno,strDireccion,strEMail,strColonia,strRFC,strNombreFiscal,intCP,strTelefono,strCelular,strDireccionFiscal,isActivo,isBorrado,strUsuarioAlta,strMaquinaAlta,datFechaAlta) SELECT 'GABY LOPEZ','(PLAZA LAS VILLAS)','.','.','NULL','.','.','NOMBRE FISCALGABY LOPEZ_(PLAZA LAS VILLAS)_.','7','.','8182083948','.',1,0, 'MR-JOC', '127.0.0.1', GETDATE()</v>
      </c>
    </row>
    <row r="65" spans="1:17" x14ac:dyDescent="0.25">
      <c r="A65">
        <v>1</v>
      </c>
      <c r="B65">
        <v>1</v>
      </c>
      <c r="C65">
        <v>64</v>
      </c>
      <c r="D65" t="s">
        <v>349</v>
      </c>
      <c r="E65" t="s">
        <v>350</v>
      </c>
      <c r="F65" t="s">
        <v>174</v>
      </c>
      <c r="G65" t="s">
        <v>174</v>
      </c>
      <c r="H65" t="s">
        <v>174</v>
      </c>
      <c r="I65" t="s">
        <v>174</v>
      </c>
      <c r="J65" t="s">
        <v>351</v>
      </c>
      <c r="K65">
        <v>7</v>
      </c>
      <c r="L65" t="s">
        <v>174</v>
      </c>
      <c r="M65">
        <v>8115542712</v>
      </c>
      <c r="N65" t="s">
        <v>174</v>
      </c>
      <c r="O65">
        <v>1</v>
      </c>
      <c r="P65" t="s">
        <v>15</v>
      </c>
      <c r="Q65" t="str">
        <f t="shared" si="0"/>
        <v>INSERT tbDoctor2024(strNombre,strApPaterno,strApMaterno,strDireccion,strEMail,strColonia,strRFC,strNombreFiscal,intCP,strTelefono,strCelular,strDireccionFiscal,isActivo,isBorrado,strUsuarioAlta,strMaquinaAlta,datFechaAlta) SELECT 'VERO  MEDRANO','MEDRANO','.','.','NULL','.','.','NOMBRE FISCALVERO  MEDRANO_MEDRANO_.','7','.','8115542712','.',1,0, 'MR-JOC', '127.0.0.1', GETDATE()</v>
      </c>
    </row>
    <row r="66" spans="1:17" x14ac:dyDescent="0.25">
      <c r="A66">
        <v>1</v>
      </c>
      <c r="B66">
        <v>1</v>
      </c>
      <c r="C66">
        <v>65</v>
      </c>
      <c r="D66" t="s">
        <v>352</v>
      </c>
      <c r="E66" t="s">
        <v>173</v>
      </c>
      <c r="F66" t="s">
        <v>353</v>
      </c>
      <c r="G66" t="s">
        <v>174</v>
      </c>
      <c r="H66" t="s">
        <v>174</v>
      </c>
      <c r="I66" t="s">
        <v>174</v>
      </c>
      <c r="J66" t="s">
        <v>354</v>
      </c>
      <c r="K66">
        <v>7</v>
      </c>
      <c r="L66" t="s">
        <v>174</v>
      </c>
      <c r="M66">
        <v>8110443992</v>
      </c>
      <c r="N66" t="s">
        <v>174</v>
      </c>
      <c r="O66">
        <v>0</v>
      </c>
      <c r="P66" t="s">
        <v>15</v>
      </c>
      <c r="Q66" t="str">
        <f t="shared" si="0"/>
        <v>INSERT tbDoctor2024(strNombre,strApPaterno,strApMaterno,strDireccion,strEMail,strColonia,strRFC,strNombreFiscal,intCP,strTelefono,strCelular,strDireccionFiscal,isActivo,isBorrado,strUsuarioAlta,strMaquinaAlta,datFechaAlta) SELECT 'EDUARDO GABRIEL','ALONSO','JIMENEZ ','.','NULL','.','.','NOMBRE FISCALEDUARDO GABRIEL_ALONSO_JIMENEZ ','7','.','8110443992','.',0,0, 'MR-JOC', '127.0.0.1', GETDATE()</v>
      </c>
    </row>
    <row r="67" spans="1:17" x14ac:dyDescent="0.25">
      <c r="A67">
        <v>1</v>
      </c>
      <c r="B67">
        <v>1</v>
      </c>
      <c r="C67">
        <v>66</v>
      </c>
      <c r="D67" t="s">
        <v>355</v>
      </c>
      <c r="E67" t="s">
        <v>174</v>
      </c>
      <c r="F67" t="s">
        <v>174</v>
      </c>
      <c r="G67" t="s">
        <v>174</v>
      </c>
      <c r="H67" t="s">
        <v>174</v>
      </c>
      <c r="I67" t="s">
        <v>174</v>
      </c>
      <c r="J67" t="s">
        <v>356</v>
      </c>
      <c r="K67">
        <v>7</v>
      </c>
      <c r="L67" t="s">
        <v>174</v>
      </c>
      <c r="M67">
        <v>8111933305</v>
      </c>
      <c r="N67" t="s">
        <v>174</v>
      </c>
      <c r="O67">
        <v>1</v>
      </c>
      <c r="P67" t="s">
        <v>15</v>
      </c>
      <c r="Q67" t="str">
        <f t="shared" ref="Q67:Q130" si="1">_xlfn.CONCAT("INSERT tbDoctor2024(strNombre,strApPaterno,strApMaterno,strDireccion,strEMail,strColonia,strRFC,strNombreFiscal,intCP,strTelefono,strCelular,strDireccionFiscal,isActivo,isBorrado,strUsuarioAlta,strMaquinaAlta,datFechaAlta) SELECT '",D67,"','",E67,"','",F67,"','",G67,"','",P67,"','",H67,"','",I67,"','",J67,"','",K67,"','",L67,"','",M67,"','",N67,"',",O67,",0, 'MR-JOC', '127.0.0.1', GETDATE()")</f>
        <v>INSERT tbDoctor2024(strNombre,strApPaterno,strApMaterno,strDireccion,strEMail,strColonia,strRFC,strNombreFiscal,intCP,strTelefono,strCelular,strDireccionFiscal,isActivo,isBorrado,strUsuarioAlta,strMaquinaAlta,datFechaAlta) SELECT 'XIMENA','.','.','.','NULL','.','.','NOMBRE FISCALXIMENA_._.','7','.','8111933305','.',1,0, 'MR-JOC', '127.0.0.1', GETDATE()</v>
      </c>
    </row>
    <row r="68" spans="1:17" x14ac:dyDescent="0.25">
      <c r="A68">
        <v>1</v>
      </c>
      <c r="B68">
        <v>1</v>
      </c>
      <c r="C68">
        <v>67</v>
      </c>
      <c r="D68" t="s">
        <v>357</v>
      </c>
      <c r="E68" t="s">
        <v>358</v>
      </c>
      <c r="F68" t="s">
        <v>174</v>
      </c>
      <c r="G68" t="s">
        <v>174</v>
      </c>
      <c r="H68" t="s">
        <v>174</v>
      </c>
      <c r="I68" t="s">
        <v>174</v>
      </c>
      <c r="J68" t="s">
        <v>359</v>
      </c>
      <c r="K68">
        <v>7</v>
      </c>
      <c r="L68" t="s">
        <v>174</v>
      </c>
      <c r="M68">
        <v>8116549835</v>
      </c>
      <c r="N68" t="s">
        <v>174</v>
      </c>
      <c r="O68">
        <v>1</v>
      </c>
      <c r="P68" t="s">
        <v>15</v>
      </c>
      <c r="Q68" t="str">
        <f t="shared" si="1"/>
        <v>INSERT tbDoctor2024(strNombre,strApPaterno,strApMaterno,strDireccion,strEMail,strColonia,strRFC,strNombreFiscal,intCP,strTelefono,strCelular,strDireccionFiscal,isActivo,isBorrado,strUsuarioAlta,strMaquinaAlta,datFechaAlta) SELECT 'ADOLFO (ZAMBRANO)','ZAMBRANO','.','.','NULL','.','.','NOMBRE FISCALADOLFO (ZAMBRANO)_ZAMBRANO_.','7','.','8116549835','.',1,0, 'MR-JOC', '127.0.0.1', GETDATE()</v>
      </c>
    </row>
    <row r="69" spans="1:17" x14ac:dyDescent="0.25">
      <c r="A69">
        <v>1</v>
      </c>
      <c r="B69">
        <v>1</v>
      </c>
      <c r="C69">
        <v>68</v>
      </c>
      <c r="D69" t="s">
        <v>360</v>
      </c>
      <c r="E69" t="s">
        <v>361</v>
      </c>
      <c r="F69" t="s">
        <v>174</v>
      </c>
      <c r="G69" t="s">
        <v>174</v>
      </c>
      <c r="H69" t="s">
        <v>174</v>
      </c>
      <c r="I69" t="s">
        <v>174</v>
      </c>
      <c r="J69" t="s">
        <v>362</v>
      </c>
      <c r="K69">
        <v>7</v>
      </c>
      <c r="L69" t="s">
        <v>174</v>
      </c>
      <c r="M69">
        <v>8110441367</v>
      </c>
      <c r="N69" t="s">
        <v>174</v>
      </c>
      <c r="O69">
        <v>1</v>
      </c>
      <c r="P69" t="s">
        <v>15</v>
      </c>
      <c r="Q69" t="str">
        <f t="shared" si="1"/>
        <v>INSERT tbDoctor2024(strNombre,strApPaterno,strApMaterno,strDireccion,strEMail,strColonia,strRFC,strNombreFiscal,intCP,strTelefono,strCelular,strDireccionFiscal,isActivo,isBorrado,strUsuarioAlta,strMaquinaAlta,datFechaAlta) SELECT 'CLAUDIA TORRES','TORRES','.','.','NULL','.','.','NOMBRE FISCALCLAUDIA TORRES_TORRES_.','7','.','8110441367','.',1,0, 'MR-JOC', '127.0.0.1', GETDATE()</v>
      </c>
    </row>
    <row r="70" spans="1:17" x14ac:dyDescent="0.25">
      <c r="A70">
        <v>1</v>
      </c>
      <c r="B70">
        <v>1</v>
      </c>
      <c r="C70">
        <v>69</v>
      </c>
      <c r="D70" t="s">
        <v>363</v>
      </c>
      <c r="E70" t="s">
        <v>174</v>
      </c>
      <c r="F70" t="s">
        <v>174</v>
      </c>
      <c r="G70" t="s">
        <v>174</v>
      </c>
      <c r="H70" t="s">
        <v>174</v>
      </c>
      <c r="I70" t="s">
        <v>174</v>
      </c>
      <c r="J70" t="s">
        <v>364</v>
      </c>
      <c r="K70">
        <v>7</v>
      </c>
      <c r="L70" t="s">
        <v>174</v>
      </c>
      <c r="M70">
        <v>8110599830</v>
      </c>
      <c r="N70" t="s">
        <v>174</v>
      </c>
      <c r="O70">
        <v>1</v>
      </c>
      <c r="P70" t="s">
        <v>15</v>
      </c>
      <c r="Q70" t="str">
        <f t="shared" si="1"/>
        <v>INSERT tbDoctor2024(strNombre,strApPaterno,strApMaterno,strDireccion,strEMail,strColonia,strRFC,strNombreFiscal,intCP,strTelefono,strCelular,strDireccionFiscal,isActivo,isBorrado,strUsuarioAlta,strMaquinaAlta,datFechaAlta) SELECT 'YULIANA','.','.','.','NULL','.','.','NOMBRE FISCALYULIANA_._.','7','.','8110599830','.',1,0, 'MR-JOC', '127.0.0.1', GETDATE()</v>
      </c>
    </row>
    <row r="71" spans="1:17" x14ac:dyDescent="0.25">
      <c r="A71">
        <v>1</v>
      </c>
      <c r="B71">
        <v>1</v>
      </c>
      <c r="C71">
        <v>70</v>
      </c>
      <c r="D71" t="s">
        <v>365</v>
      </c>
      <c r="E71" t="s">
        <v>174</v>
      </c>
      <c r="F71" t="s">
        <v>174</v>
      </c>
      <c r="G71" t="s">
        <v>174</v>
      </c>
      <c r="H71" t="s">
        <v>174</v>
      </c>
      <c r="I71" t="s">
        <v>174</v>
      </c>
      <c r="J71" t="s">
        <v>366</v>
      </c>
      <c r="K71">
        <v>4</v>
      </c>
      <c r="L71">
        <v>7</v>
      </c>
      <c r="M71" t="s">
        <v>174</v>
      </c>
      <c r="N71" t="s">
        <v>174</v>
      </c>
      <c r="O71">
        <v>1</v>
      </c>
      <c r="P71" t="s">
        <v>15</v>
      </c>
      <c r="Q71" t="str">
        <f t="shared" si="1"/>
        <v>INSERT tbDoctor2024(strNombre,strApPaterno,strApMaterno,strDireccion,strEMail,strColonia,strRFC,strNombreFiscal,intCP,strTelefono,strCelular,strDireccionFiscal,isActivo,isBorrado,strUsuarioAlta,strMaquinaAlta,datFechaAlta) SELECT 'SALVADOR','.','.','.','NULL','.','.','NOMBRE FISCALSALVADOR_._.','4','7','.','.',1,0, 'MR-JOC', '127.0.0.1', GETDATE()</v>
      </c>
    </row>
    <row r="72" spans="1:17" x14ac:dyDescent="0.25">
      <c r="A72">
        <v>1</v>
      </c>
      <c r="B72">
        <v>1</v>
      </c>
      <c r="C72">
        <v>71</v>
      </c>
      <c r="D72" t="s">
        <v>367</v>
      </c>
      <c r="E72" t="s">
        <v>368</v>
      </c>
      <c r="F72" t="s">
        <v>369</v>
      </c>
      <c r="G72" t="s">
        <v>174</v>
      </c>
      <c r="H72" t="s">
        <v>174</v>
      </c>
      <c r="I72" t="s">
        <v>174</v>
      </c>
      <c r="J72" t="s">
        <v>370</v>
      </c>
      <c r="K72">
        <v>1</v>
      </c>
      <c r="L72">
        <v>8183650788</v>
      </c>
      <c r="M72">
        <v>8119772006</v>
      </c>
      <c r="N72">
        <v>3</v>
      </c>
      <c r="O72">
        <v>1</v>
      </c>
      <c r="P72" t="s">
        <v>371</v>
      </c>
      <c r="Q72" t="str">
        <f t="shared" si="1"/>
        <v>INSERT tbDoctor2024(strNombre,strApPaterno,strApMaterno,strDireccion,strEMail,strColonia,strRFC,strNombreFiscal,intCP,strTelefono,strCelular,strDireccionFiscal,isActivo,isBorrado,strUsuarioAlta,strMaquinaAlta,datFechaAlta) SELECT 'CLAUDIA  DEL FIERRO','FIERRO','BALLESTEROS','.','dra.claudiadelfierroballesteros@hotmail.com','.','.','NOMBRE FISCALCLAUDIA  DEL FIERRO_FIERRO_BALLESTEROS','1','8183650788','8119772006','3',1,0, 'MR-JOC', '127.0.0.1', GETDATE()</v>
      </c>
    </row>
    <row r="73" spans="1:17" x14ac:dyDescent="0.25">
      <c r="A73">
        <v>1</v>
      </c>
      <c r="B73">
        <v>1</v>
      </c>
      <c r="C73">
        <v>72</v>
      </c>
      <c r="D73" t="s">
        <v>372</v>
      </c>
      <c r="E73" t="s">
        <v>373</v>
      </c>
      <c r="F73" t="s">
        <v>174</v>
      </c>
      <c r="G73" t="s">
        <v>174</v>
      </c>
      <c r="H73" t="s">
        <v>174</v>
      </c>
      <c r="I73" t="s">
        <v>174</v>
      </c>
      <c r="J73" t="s">
        <v>374</v>
      </c>
      <c r="K73">
        <v>2</v>
      </c>
      <c r="L73">
        <v>2</v>
      </c>
      <c r="M73">
        <v>8115791453</v>
      </c>
      <c r="N73" t="s">
        <v>174</v>
      </c>
      <c r="O73">
        <v>1</v>
      </c>
      <c r="P73" t="s">
        <v>15</v>
      </c>
      <c r="Q73" t="str">
        <f t="shared" si="1"/>
        <v>INSERT tbDoctor2024(strNombre,strApPaterno,strApMaterno,strDireccion,strEMail,strColonia,strRFC,strNombreFiscal,intCP,strTelefono,strCelular,strDireccionFiscal,isActivo,isBorrado,strUsuarioAlta,strMaquinaAlta,datFechaAlta) SELECT 'LORENA  MANCHA GALINDO','GALINDO','.','.','NULL','.','.','NOMBRE FISCALLORENA  MANCHA GALINDO_GALINDO_.','2','2','8115791453','.',1,0, 'MR-JOC', '127.0.0.1', GETDATE()</v>
      </c>
    </row>
    <row r="74" spans="1:17" x14ac:dyDescent="0.25">
      <c r="A74">
        <v>1</v>
      </c>
      <c r="B74">
        <v>1</v>
      </c>
      <c r="C74">
        <v>73</v>
      </c>
      <c r="D74" t="s">
        <v>375</v>
      </c>
      <c r="E74" t="s">
        <v>376</v>
      </c>
      <c r="F74" t="s">
        <v>174</v>
      </c>
      <c r="G74" t="s">
        <v>174</v>
      </c>
      <c r="H74" t="s">
        <v>174</v>
      </c>
      <c r="I74" t="s">
        <v>174</v>
      </c>
      <c r="J74" t="s">
        <v>377</v>
      </c>
      <c r="K74">
        <v>1</v>
      </c>
      <c r="L74">
        <v>1</v>
      </c>
      <c r="M74">
        <v>8110300325</v>
      </c>
      <c r="N74" t="s">
        <v>174</v>
      </c>
      <c r="O74">
        <v>1</v>
      </c>
      <c r="P74" t="s">
        <v>15</v>
      </c>
      <c r="Q74" t="str">
        <f t="shared" si="1"/>
        <v>INSERT tbDoctor2024(strNombre,strApPaterno,strApMaterno,strDireccion,strEMail,strColonia,strRFC,strNombreFiscal,intCP,strTelefono,strCelular,strDireccionFiscal,isActivo,isBorrado,strUsuarioAlta,strMaquinaAlta,datFechaAlta) SELECT 'LORENA    FARIAS','FARIAS','.','.','NULL','.','.','NOMBRE FISCALLORENA    FARIAS_FARIAS_.','1','1','8110300325','.',1,0, 'MR-JOC', '127.0.0.1', GETDATE()</v>
      </c>
    </row>
    <row r="75" spans="1:17" x14ac:dyDescent="0.25">
      <c r="A75">
        <v>1</v>
      </c>
      <c r="B75">
        <v>1</v>
      </c>
      <c r="C75">
        <v>74</v>
      </c>
      <c r="D75" t="s">
        <v>378</v>
      </c>
      <c r="E75" t="s">
        <v>163</v>
      </c>
      <c r="F75" t="s">
        <v>174</v>
      </c>
      <c r="G75" t="s">
        <v>174</v>
      </c>
      <c r="H75" t="s">
        <v>174</v>
      </c>
      <c r="I75" t="s">
        <v>174</v>
      </c>
      <c r="J75" t="s">
        <v>379</v>
      </c>
      <c r="K75">
        <v>1</v>
      </c>
      <c r="L75">
        <v>1</v>
      </c>
      <c r="M75">
        <v>1</v>
      </c>
      <c r="N75">
        <v>1</v>
      </c>
      <c r="O75">
        <v>1</v>
      </c>
      <c r="P75" t="s">
        <v>15</v>
      </c>
      <c r="Q75" t="str">
        <f t="shared" si="1"/>
        <v>INSERT tbDoctor2024(strNombre,strApPaterno,strApMaterno,strDireccion,strEMail,strColonia,strRFC,strNombreFiscal,intCP,strTelefono,strCelular,strDireccionFiscal,isActivo,isBorrado,strUsuarioAlta,strMaquinaAlta,datFechaAlta) SELECT 'NORMA  GUERRERO','GUERRERO','.','.','NULL','.','.','NOMBRE FISCALNORMA  GUERRERO_GUERRERO_.','1','1','1','1',1,0, 'MR-JOC', '127.0.0.1', GETDATE()</v>
      </c>
    </row>
    <row r="76" spans="1:17" x14ac:dyDescent="0.25">
      <c r="A76">
        <v>1</v>
      </c>
      <c r="B76">
        <v>1</v>
      </c>
      <c r="C76">
        <v>75</v>
      </c>
      <c r="D76" t="s">
        <v>380</v>
      </c>
      <c r="E76" t="s">
        <v>381</v>
      </c>
      <c r="F76" t="s">
        <v>174</v>
      </c>
      <c r="G76" t="s">
        <v>174</v>
      </c>
      <c r="H76" t="s">
        <v>174</v>
      </c>
      <c r="I76" t="s">
        <v>174</v>
      </c>
      <c r="J76" t="s">
        <v>382</v>
      </c>
      <c r="K76">
        <v>1</v>
      </c>
      <c r="L76">
        <v>1</v>
      </c>
      <c r="M76">
        <v>1</v>
      </c>
      <c r="N76">
        <v>1</v>
      </c>
      <c r="O76">
        <v>1</v>
      </c>
      <c r="P76" t="s">
        <v>15</v>
      </c>
      <c r="Q76" t="str">
        <f t="shared" si="1"/>
        <v>INSERT tbDoctor2024(strNombre,strApPaterno,strApMaterno,strDireccion,strEMail,strColonia,strRFC,strNombreFiscal,intCP,strTelefono,strCelular,strDireccionFiscal,isActivo,isBorrado,strUsuarioAlta,strMaquinaAlta,datFechaAlta) SELECT 'MARIO  CANTU','CANTU','.','.','NULL','.','.','NOMBRE FISCALMARIO  CANTU_CANTU_.','1','1','1','1',1,0, 'MR-JOC', '127.0.0.1', GETDATE()</v>
      </c>
    </row>
    <row r="77" spans="1:17" x14ac:dyDescent="0.25">
      <c r="A77">
        <v>1</v>
      </c>
      <c r="B77">
        <v>1</v>
      </c>
      <c r="C77">
        <v>76</v>
      </c>
      <c r="D77" t="s">
        <v>383</v>
      </c>
      <c r="E77" t="s">
        <v>384</v>
      </c>
      <c r="F77" t="s">
        <v>174</v>
      </c>
      <c r="G77">
        <v>0</v>
      </c>
      <c r="H77" t="s">
        <v>174</v>
      </c>
      <c r="I77" t="s">
        <v>174</v>
      </c>
      <c r="J77" t="s">
        <v>385</v>
      </c>
      <c r="K77">
        <v>0</v>
      </c>
      <c r="L77" t="s">
        <v>174</v>
      </c>
      <c r="M77" t="s">
        <v>174</v>
      </c>
      <c r="N77" t="s">
        <v>174</v>
      </c>
      <c r="O77">
        <v>1</v>
      </c>
      <c r="P77" t="s">
        <v>15</v>
      </c>
      <c r="Q77" t="str">
        <f t="shared" si="1"/>
        <v>INSERT tbDoctor2024(strNombre,strApPaterno,strApMaterno,strDireccion,strEMail,strColonia,strRFC,strNombreFiscal,intCP,strTelefono,strCelular,strDireccionFiscal,isActivo,isBorrado,strUsuarioAlta,strMaquinaAlta,datFechaAlta) SELECT 'ALAN GONZALES','GONZALES','.','0','NULL','.','.','NOMBRE FISCALALAN GONZALES_GONZALES_.','0','.','.','.',1,0, 'MR-JOC', '127.0.0.1', GETDATE()</v>
      </c>
    </row>
    <row r="78" spans="1:17" x14ac:dyDescent="0.25">
      <c r="A78">
        <v>1</v>
      </c>
      <c r="B78">
        <v>1</v>
      </c>
      <c r="C78">
        <v>77</v>
      </c>
      <c r="D78" t="s">
        <v>386</v>
      </c>
      <c r="E78" t="s">
        <v>252</v>
      </c>
      <c r="F78" t="s">
        <v>174</v>
      </c>
      <c r="G78" t="s">
        <v>174</v>
      </c>
      <c r="H78" t="s">
        <v>174</v>
      </c>
      <c r="I78" t="s">
        <v>174</v>
      </c>
      <c r="J78" t="s">
        <v>387</v>
      </c>
      <c r="K78">
        <v>1</v>
      </c>
      <c r="L78">
        <v>8112280817</v>
      </c>
      <c r="M78" t="s">
        <v>174</v>
      </c>
      <c r="N78" t="s">
        <v>174</v>
      </c>
      <c r="O78">
        <v>1</v>
      </c>
      <c r="P78" t="s">
        <v>15</v>
      </c>
      <c r="Q78" t="str">
        <f t="shared" si="1"/>
        <v>INSERT tbDoctor2024(strNombre,strApPaterno,strApMaterno,strDireccion,strEMail,strColonia,strRFC,strNombreFiscal,intCP,strTelefono,strCelular,strDireccionFiscal,isActivo,isBorrado,strUsuarioAlta,strMaquinaAlta,datFechaAlta) SELECT 'CLAUDIA  PADILLA','GARZA','.','.','NULL','.','.','NOMBRE FISCALCLAUDIA  PADILLA_GARZA_.','1','8112280817','.','.',1,0, 'MR-JOC', '127.0.0.1', GETDATE()</v>
      </c>
    </row>
    <row r="79" spans="1:17" x14ac:dyDescent="0.25">
      <c r="A79">
        <v>1</v>
      </c>
      <c r="B79">
        <v>1</v>
      </c>
      <c r="C79">
        <v>78</v>
      </c>
      <c r="D79" t="s">
        <v>388</v>
      </c>
      <c r="E79" t="s">
        <v>174</v>
      </c>
      <c r="F79" t="s">
        <v>174</v>
      </c>
      <c r="G79" t="s">
        <v>174</v>
      </c>
      <c r="H79" t="s">
        <v>174</v>
      </c>
      <c r="I79" t="s">
        <v>174</v>
      </c>
      <c r="J79" t="s">
        <v>389</v>
      </c>
      <c r="K79">
        <v>1</v>
      </c>
      <c r="L79">
        <v>1</v>
      </c>
      <c r="M79" t="s">
        <v>174</v>
      </c>
      <c r="N79" t="s">
        <v>174</v>
      </c>
      <c r="O79">
        <v>1</v>
      </c>
      <c r="P79" t="s">
        <v>15</v>
      </c>
      <c r="Q79" t="str">
        <f t="shared" si="1"/>
        <v>INSERT tbDoctor2024(strNombre,strApPaterno,strApMaterno,strDireccion,strEMail,strColonia,strRFC,strNombreFiscal,intCP,strTelefono,strCelular,strDireccionFiscal,isActivo,isBorrado,strUsuarioAlta,strMaquinaAlta,datFechaAlta) SELECT 'FRANCISCO','.','.','.','NULL','.','.','NOMBRE FISCALFRANCISCO_._.','1','1','.','.',1,0, 'MR-JOC', '127.0.0.1', GETDATE()</v>
      </c>
    </row>
    <row r="80" spans="1:17" x14ac:dyDescent="0.25">
      <c r="A80">
        <v>1</v>
      </c>
      <c r="B80">
        <v>1</v>
      </c>
      <c r="C80">
        <v>79</v>
      </c>
      <c r="D80" t="s">
        <v>390</v>
      </c>
      <c r="E80" t="s">
        <v>391</v>
      </c>
      <c r="F80" t="s">
        <v>174</v>
      </c>
      <c r="G80" t="s">
        <v>174</v>
      </c>
      <c r="H80" t="s">
        <v>174</v>
      </c>
      <c r="I80" t="s">
        <v>174</v>
      </c>
      <c r="J80" t="s">
        <v>392</v>
      </c>
      <c r="K80">
        <v>1</v>
      </c>
      <c r="L80">
        <v>8110450547</v>
      </c>
      <c r="M80" t="s">
        <v>174</v>
      </c>
      <c r="N80" t="s">
        <v>174</v>
      </c>
      <c r="O80">
        <v>1</v>
      </c>
      <c r="P80" t="s">
        <v>15</v>
      </c>
      <c r="Q80" t="str">
        <f t="shared" si="1"/>
        <v>INSERT tbDoctor2024(strNombre,strApPaterno,strApMaterno,strDireccion,strEMail,strColonia,strRFC,strNombreFiscal,intCP,strTelefono,strCelular,strDireccionFiscal,isActivo,isBorrado,strUsuarioAlta,strMaquinaAlta,datFechaAlta) SELECT 'ALEJANDRO  ACEVEDO','ACEVEDO','.','.','NULL','.','.','NOMBRE FISCALALEJANDRO  ACEVEDO_ACEVEDO_.','1','8110450547','.','.',1,0, 'MR-JOC', '127.0.0.1', GETDATE()</v>
      </c>
    </row>
    <row r="81" spans="1:17" x14ac:dyDescent="0.25">
      <c r="A81">
        <v>1</v>
      </c>
      <c r="B81">
        <v>1</v>
      </c>
      <c r="C81">
        <v>80</v>
      </c>
      <c r="D81" t="s">
        <v>393</v>
      </c>
      <c r="E81" t="s">
        <v>394</v>
      </c>
      <c r="F81" t="s">
        <v>174</v>
      </c>
      <c r="G81" t="s">
        <v>174</v>
      </c>
      <c r="H81" t="s">
        <v>174</v>
      </c>
      <c r="I81" t="s">
        <v>174</v>
      </c>
      <c r="J81" t="s">
        <v>395</v>
      </c>
      <c r="K81">
        <v>1</v>
      </c>
      <c r="L81" t="s">
        <v>174</v>
      </c>
      <c r="M81" t="s">
        <v>174</v>
      </c>
      <c r="N81" t="s">
        <v>174</v>
      </c>
      <c r="O81">
        <v>1</v>
      </c>
      <c r="P81" t="s">
        <v>15</v>
      </c>
      <c r="Q81" t="str">
        <f t="shared" si="1"/>
        <v>INSERT tbDoctor2024(strNombre,strApPaterno,strApMaterno,strDireccion,strEMail,strColonia,strRFC,strNombreFiscal,intCP,strTelefono,strCelular,strDireccionFiscal,isActivo,isBorrado,strUsuarioAlta,strMaquinaAlta,datFechaAlta) SELECT 'VICTOR   VILLANUEVA','VILLANUEVA','.','.','NULL','.','.','NOMBRE FISCALVICTOR   VILLANUEVA_VILLANUEVA_.','1','.','.','.',1,0, 'MR-JOC', '127.0.0.1', GETDATE()</v>
      </c>
    </row>
    <row r="82" spans="1:17" x14ac:dyDescent="0.25">
      <c r="A82">
        <v>1</v>
      </c>
      <c r="B82">
        <v>1</v>
      </c>
      <c r="C82">
        <v>81</v>
      </c>
      <c r="D82" t="s">
        <v>358</v>
      </c>
      <c r="E82" t="s">
        <v>358</v>
      </c>
      <c r="F82" t="s">
        <v>174</v>
      </c>
      <c r="G82" t="s">
        <v>174</v>
      </c>
      <c r="H82" t="s">
        <v>174</v>
      </c>
      <c r="I82" t="s">
        <v>174</v>
      </c>
      <c r="J82" t="s">
        <v>396</v>
      </c>
      <c r="K82">
        <v>1</v>
      </c>
      <c r="L82" t="s">
        <v>174</v>
      </c>
      <c r="M82" t="s">
        <v>174</v>
      </c>
      <c r="N82" t="s">
        <v>174</v>
      </c>
      <c r="O82">
        <v>1</v>
      </c>
      <c r="P82" t="s">
        <v>15</v>
      </c>
      <c r="Q82" t="str">
        <f t="shared" si="1"/>
        <v>INSERT tbDoctor2024(strNombre,strApPaterno,strApMaterno,strDireccion,strEMail,strColonia,strRFC,strNombreFiscal,intCP,strTelefono,strCelular,strDireccionFiscal,isActivo,isBorrado,strUsuarioAlta,strMaquinaAlta,datFechaAlta) SELECT 'ZAMBRANO','ZAMBRANO','.','.','NULL','.','.','NOMBRE FISCALZAMBRANO_ZAMBRANO_.','1','.','.','.',1,0, 'MR-JOC', '127.0.0.1', GETDATE()</v>
      </c>
    </row>
    <row r="83" spans="1:17" x14ac:dyDescent="0.25">
      <c r="A83">
        <v>1</v>
      </c>
      <c r="B83">
        <v>1</v>
      </c>
      <c r="C83">
        <v>82</v>
      </c>
      <c r="D83" t="s">
        <v>397</v>
      </c>
      <c r="E83" t="s">
        <v>398</v>
      </c>
      <c r="F83" t="s">
        <v>174</v>
      </c>
      <c r="G83" t="s">
        <v>174</v>
      </c>
      <c r="H83" t="s">
        <v>174</v>
      </c>
      <c r="I83" t="s">
        <v>174</v>
      </c>
      <c r="J83" t="s">
        <v>399</v>
      </c>
      <c r="K83">
        <v>1</v>
      </c>
      <c r="L83" t="s">
        <v>174</v>
      </c>
      <c r="M83" t="s">
        <v>174</v>
      </c>
      <c r="N83" t="s">
        <v>174</v>
      </c>
      <c r="O83">
        <v>1</v>
      </c>
      <c r="P83" t="s">
        <v>15</v>
      </c>
      <c r="Q83" t="str">
        <f t="shared" si="1"/>
        <v>INSERT tbDoctor2024(strNombre,strApPaterno,strApMaterno,strDireccion,strEMail,strColonia,strRFC,strNombreFiscal,intCP,strTelefono,strCelular,strDireccionFiscal,isActivo,isBorrado,strUsuarioAlta,strMaquinaAlta,datFechaAlta) SELECT 'JON  WON KIM','KIM','.','.','NULL','.','.','NOMBRE FISCALJON  WON KIM_KIM_.','1','.','.','.',1,0, 'MR-JOC', '127.0.0.1', GETDATE()</v>
      </c>
    </row>
    <row r="84" spans="1:17" x14ac:dyDescent="0.25">
      <c r="A84">
        <v>1</v>
      </c>
      <c r="B84">
        <v>1</v>
      </c>
      <c r="C84">
        <v>83</v>
      </c>
      <c r="D84" t="s">
        <v>400</v>
      </c>
      <c r="E84" t="s">
        <v>401</v>
      </c>
      <c r="F84" t="s">
        <v>174</v>
      </c>
      <c r="G84" t="s">
        <v>174</v>
      </c>
      <c r="H84" t="s">
        <v>174</v>
      </c>
      <c r="I84" t="s">
        <v>174</v>
      </c>
      <c r="J84" t="s">
        <v>402</v>
      </c>
      <c r="K84">
        <v>1</v>
      </c>
      <c r="L84" t="s">
        <v>174</v>
      </c>
      <c r="M84">
        <v>8119650074</v>
      </c>
      <c r="N84" t="s">
        <v>174</v>
      </c>
      <c r="O84">
        <v>1</v>
      </c>
      <c r="P84" t="s">
        <v>15</v>
      </c>
      <c r="Q84" t="str">
        <f t="shared" si="1"/>
        <v>INSERT tbDoctor2024(strNombre,strApPaterno,strApMaterno,strDireccion,strEMail,strColonia,strRFC,strNombreFiscal,intCP,strTelefono,strCelular,strDireccionFiscal,isActivo,isBorrado,strUsuarioAlta,strMaquinaAlta,datFechaAlta) SELECT 'GILDARDO  ORTIZ','ORTIZ','.','.','NULL','.','.','NOMBRE FISCALGILDARDO  ORTIZ_ORTIZ_.','1','.','8119650074','.',1,0, 'MR-JOC', '127.0.0.1', GETDATE()</v>
      </c>
    </row>
    <row r="85" spans="1:17" x14ac:dyDescent="0.25">
      <c r="A85">
        <v>1</v>
      </c>
      <c r="B85">
        <v>1</v>
      </c>
      <c r="C85">
        <v>84</v>
      </c>
      <c r="D85" t="s">
        <v>403</v>
      </c>
      <c r="E85" t="s">
        <v>404</v>
      </c>
      <c r="F85" t="s">
        <v>174</v>
      </c>
      <c r="G85" t="s">
        <v>174</v>
      </c>
      <c r="H85" t="s">
        <v>174</v>
      </c>
      <c r="I85" t="s">
        <v>174</v>
      </c>
      <c r="J85" t="s">
        <v>405</v>
      </c>
      <c r="K85">
        <v>0</v>
      </c>
      <c r="L85" t="s">
        <v>174</v>
      </c>
      <c r="M85" t="s">
        <v>174</v>
      </c>
      <c r="N85" t="s">
        <v>174</v>
      </c>
      <c r="O85">
        <v>1</v>
      </c>
      <c r="P85" t="s">
        <v>15</v>
      </c>
      <c r="Q85" t="str">
        <f t="shared" si="1"/>
        <v>INSERT tbDoctor2024(strNombre,strApPaterno,strApMaterno,strDireccion,strEMail,strColonia,strRFC,strNombreFiscal,intCP,strTelefono,strCelular,strDireccionFiscal,isActivo,isBorrado,strUsuarioAlta,strMaquinaAlta,datFechaAlta) SELECT 'VICENTE  PERALTA','PERALTA','.','.','NULL','.','.','NOMBRE FISCALVICENTE  PERALTA_PERALTA_.','0','.','.','.',1,0, 'MR-JOC', '127.0.0.1', GETDATE()</v>
      </c>
    </row>
    <row r="86" spans="1:17" x14ac:dyDescent="0.25">
      <c r="A86">
        <v>1</v>
      </c>
      <c r="B86">
        <v>1</v>
      </c>
      <c r="C86">
        <v>85</v>
      </c>
      <c r="D86" t="s">
        <v>406</v>
      </c>
      <c r="E86" t="s">
        <v>407</v>
      </c>
      <c r="F86" t="s">
        <v>174</v>
      </c>
      <c r="G86" t="s">
        <v>174</v>
      </c>
      <c r="H86" t="s">
        <v>174</v>
      </c>
      <c r="I86" t="s">
        <v>174</v>
      </c>
      <c r="J86" t="s">
        <v>408</v>
      </c>
      <c r="K86">
        <v>1</v>
      </c>
      <c r="L86" t="s">
        <v>174</v>
      </c>
      <c r="M86">
        <v>8121065162</v>
      </c>
      <c r="N86" t="s">
        <v>174</v>
      </c>
      <c r="O86">
        <v>1</v>
      </c>
      <c r="P86" t="s">
        <v>15</v>
      </c>
      <c r="Q86" t="str">
        <f t="shared" si="1"/>
        <v>INSERT tbDoctor2024(strNombre,strApPaterno,strApMaterno,strDireccion,strEMail,strColonia,strRFC,strNombreFiscal,intCP,strTelefono,strCelular,strDireccionFiscal,isActivo,isBorrado,strUsuarioAlta,strMaquinaAlta,datFechaAlta) SELECT 'ALEJANDRO  CASTILLO','CASTILLO','.','.','NULL','.','.','NOMBRE FISCALALEJANDRO  CASTILLO_CASTILLO_.','1','.','8121065162','.',1,0, 'MR-JOC', '127.0.0.1', GETDATE()</v>
      </c>
    </row>
    <row r="87" spans="1:17" x14ac:dyDescent="0.25">
      <c r="A87">
        <v>1</v>
      </c>
      <c r="B87">
        <v>1</v>
      </c>
      <c r="C87">
        <v>86</v>
      </c>
      <c r="D87" t="s">
        <v>409</v>
      </c>
      <c r="E87" t="s">
        <v>174</v>
      </c>
      <c r="F87" t="s">
        <v>174</v>
      </c>
      <c r="G87" t="s">
        <v>174</v>
      </c>
      <c r="H87" t="s">
        <v>174</v>
      </c>
      <c r="I87" t="s">
        <v>174</v>
      </c>
      <c r="J87" t="s">
        <v>410</v>
      </c>
      <c r="K87">
        <v>3</v>
      </c>
      <c r="L87">
        <v>8116402861</v>
      </c>
      <c r="M87" t="s">
        <v>174</v>
      </c>
      <c r="N87" t="s">
        <v>174</v>
      </c>
      <c r="O87">
        <v>1</v>
      </c>
      <c r="P87" t="s">
        <v>192</v>
      </c>
      <c r="Q87" t="str">
        <f t="shared" si="1"/>
        <v>INSERT tbDoctor2024(strNombre,strApPaterno,strApMaterno,strDireccion,strEMail,strColonia,strRFC,strNombreFiscal,intCP,strTelefono,strCelular,strDireccionFiscal,isActivo,isBorrado,strUsuarioAlta,strMaquinaAlta,datFechaAlta) SELECT 'RAQUEL','.','.','.','@','.','.','NOMBRE FISCALRAQUEL_._.','3','8116402861','.','.',1,0, 'MR-JOC', '127.0.0.1', GETDATE()</v>
      </c>
    </row>
    <row r="88" spans="1:17" x14ac:dyDescent="0.25">
      <c r="A88">
        <v>1</v>
      </c>
      <c r="B88">
        <v>1</v>
      </c>
      <c r="C88">
        <v>87</v>
      </c>
      <c r="D88" t="s">
        <v>332</v>
      </c>
      <c r="E88" t="s">
        <v>270</v>
      </c>
      <c r="F88" t="s">
        <v>174</v>
      </c>
      <c r="G88" t="s">
        <v>174</v>
      </c>
      <c r="H88" t="s">
        <v>174</v>
      </c>
      <c r="I88" t="s">
        <v>174</v>
      </c>
      <c r="J88" t="s">
        <v>333</v>
      </c>
      <c r="K88">
        <v>2</v>
      </c>
      <c r="L88" t="s">
        <v>174</v>
      </c>
      <c r="M88" t="s">
        <v>174</v>
      </c>
      <c r="N88" t="s">
        <v>174</v>
      </c>
      <c r="O88">
        <v>0</v>
      </c>
      <c r="P88" t="s">
        <v>15</v>
      </c>
      <c r="Q88" t="str">
        <f t="shared" si="1"/>
        <v>INSERT tbDoctor2024(strNombre,strApPaterno,strApMaterno,strDireccion,strEMail,strColonia,strRFC,strNombreFiscal,intCP,strTelefono,strCelular,strDireccionFiscal,isActivo,isBorrado,strUsuarioAlta,strMaquinaAlta,datFechaAlta) SELECT 'MONICA LOPEZ','LOPEZ','.','.','NULL','.','.','NOMBRE FISCALMONICA LOPEZ_LOPEZ_.','2','.','.','.',0,0, 'MR-JOC', '127.0.0.1', GETDATE()</v>
      </c>
    </row>
    <row r="89" spans="1:17" x14ac:dyDescent="0.25">
      <c r="A89">
        <v>1</v>
      </c>
      <c r="B89">
        <v>1</v>
      </c>
      <c r="C89">
        <v>88</v>
      </c>
      <c r="D89" t="s">
        <v>411</v>
      </c>
      <c r="E89" t="s">
        <v>276</v>
      </c>
      <c r="F89" t="s">
        <v>174</v>
      </c>
      <c r="G89" t="s">
        <v>174</v>
      </c>
      <c r="H89" t="s">
        <v>174</v>
      </c>
      <c r="I89" t="s">
        <v>174</v>
      </c>
      <c r="J89" t="s">
        <v>412</v>
      </c>
      <c r="K89">
        <v>3</v>
      </c>
      <c r="L89" t="s">
        <v>174</v>
      </c>
      <c r="M89" t="s">
        <v>174</v>
      </c>
      <c r="N89" t="s">
        <v>174</v>
      </c>
      <c r="O89">
        <v>1</v>
      </c>
      <c r="P89" t="s">
        <v>15</v>
      </c>
      <c r="Q89" t="str">
        <f t="shared" si="1"/>
        <v>INSERT tbDoctor2024(strNombre,strApPaterno,strApMaterno,strDireccion,strEMail,strColonia,strRFC,strNombreFiscal,intCP,strTelefono,strCelular,strDireccionFiscal,isActivo,isBorrado,strUsuarioAlta,strMaquinaAlta,datFechaAlta) SELECT 'ALEJANDRA VILLAREAL','VILLAREAL','.','.','NULL','.','.','NOMBRE FISCALALEJANDRA VILLAREAL_VILLAREAL_.','3','.','.','.',1,0, 'MR-JOC', '127.0.0.1', GETDATE()</v>
      </c>
    </row>
    <row r="90" spans="1:17" x14ac:dyDescent="0.25">
      <c r="A90">
        <v>1</v>
      </c>
      <c r="B90">
        <v>1</v>
      </c>
      <c r="C90">
        <v>89</v>
      </c>
      <c r="D90" t="s">
        <v>413</v>
      </c>
      <c r="E90" t="s">
        <v>414</v>
      </c>
      <c r="F90" t="s">
        <v>174</v>
      </c>
      <c r="G90" t="s">
        <v>174</v>
      </c>
      <c r="H90" t="s">
        <v>174</v>
      </c>
      <c r="I90" t="s">
        <v>174</v>
      </c>
      <c r="J90" t="s">
        <v>415</v>
      </c>
      <c r="K90">
        <v>3</v>
      </c>
      <c r="L90" t="s">
        <v>174</v>
      </c>
      <c r="M90">
        <v>8112779647</v>
      </c>
      <c r="N90" t="s">
        <v>174</v>
      </c>
      <c r="O90">
        <v>1</v>
      </c>
      <c r="P90" t="s">
        <v>15</v>
      </c>
      <c r="Q90" t="str">
        <f t="shared" si="1"/>
        <v>INSERT tbDoctor2024(strNombre,strApPaterno,strApMaterno,strDireccion,strEMail,strColonia,strRFC,strNombreFiscal,intCP,strTelefono,strCelular,strDireccionFiscal,isActivo,isBorrado,strUsuarioAlta,strMaquinaAlta,datFechaAlta) SELECT 'EVER SILVA ','SILVA','.','.','NULL','.','.','NOMBRE FISCALEVER SILVA _SILVA_.','3','.','8112779647','.',1,0, 'MR-JOC', '127.0.0.1', GETDATE()</v>
      </c>
    </row>
    <row r="91" spans="1:17" x14ac:dyDescent="0.25">
      <c r="A91">
        <v>1</v>
      </c>
      <c r="B91">
        <v>1</v>
      </c>
      <c r="C91">
        <v>90</v>
      </c>
      <c r="D91" t="s">
        <v>416</v>
      </c>
      <c r="E91" t="s">
        <v>417</v>
      </c>
      <c r="F91" t="s">
        <v>418</v>
      </c>
      <c r="G91" t="s">
        <v>174</v>
      </c>
      <c r="H91" t="s">
        <v>174</v>
      </c>
      <c r="I91" t="s">
        <v>174</v>
      </c>
      <c r="J91" t="s">
        <v>419</v>
      </c>
      <c r="K91">
        <v>2</v>
      </c>
      <c r="L91">
        <v>8126130385</v>
      </c>
      <c r="M91" t="s">
        <v>174</v>
      </c>
      <c r="N91" t="s">
        <v>174</v>
      </c>
      <c r="O91">
        <v>1</v>
      </c>
      <c r="P91" t="s">
        <v>15</v>
      </c>
      <c r="Q91" t="str">
        <f t="shared" si="1"/>
        <v>INSERT tbDoctor2024(strNombre,strApPaterno,strApMaterno,strDireccion,strEMail,strColonia,strRFC,strNombreFiscal,intCP,strTelefono,strCelular,strDireccionFiscal,isActivo,isBorrado,strUsuarioAlta,strMaquinaAlta,datFechaAlta) SELECT 'HIRAM DAVID ','GOMEZ ','LARA','.','NULL','.','.','NOMBRE FISCALHIRAM DAVID _GOMEZ _LARA','2','8126130385','.','.',1,0, 'MR-JOC', '127.0.0.1', GETDATE()</v>
      </c>
    </row>
    <row r="92" spans="1:17" x14ac:dyDescent="0.25">
      <c r="A92">
        <v>1</v>
      </c>
      <c r="B92">
        <v>1</v>
      </c>
      <c r="C92">
        <v>91</v>
      </c>
      <c r="D92" t="s">
        <v>420</v>
      </c>
      <c r="E92" t="s">
        <v>421</v>
      </c>
      <c r="F92" t="s">
        <v>174</v>
      </c>
      <c r="G92" t="s">
        <v>174</v>
      </c>
      <c r="H92" t="s">
        <v>174</v>
      </c>
      <c r="I92" t="s">
        <v>174</v>
      </c>
      <c r="J92" t="s">
        <v>422</v>
      </c>
      <c r="K92">
        <v>2</v>
      </c>
      <c r="L92" t="s">
        <v>174</v>
      </c>
      <c r="M92" t="s">
        <v>174</v>
      </c>
      <c r="N92" t="s">
        <v>174</v>
      </c>
      <c r="O92">
        <v>1</v>
      </c>
      <c r="P92" t="s">
        <v>15</v>
      </c>
      <c r="Q92" t="str">
        <f t="shared" si="1"/>
        <v>INSERT tbDoctor2024(strNombre,strApPaterno,strApMaterno,strDireccion,strEMail,strColonia,strRFC,strNombreFiscal,intCP,strTelefono,strCelular,strDireccionFiscal,isActivo,isBorrado,strUsuarioAlta,strMaquinaAlta,datFechaAlta) SELECT 'JUANY MATA ','MATA ','.','.','NULL','.','.','NOMBRE FISCALJUANY MATA _MATA _.','2','.','.','.',1,0, 'MR-JOC', '127.0.0.1', GETDATE()</v>
      </c>
    </row>
    <row r="93" spans="1:17" x14ac:dyDescent="0.25">
      <c r="A93">
        <v>1</v>
      </c>
      <c r="B93">
        <v>1</v>
      </c>
      <c r="C93">
        <v>92</v>
      </c>
      <c r="D93" t="s">
        <v>423</v>
      </c>
      <c r="E93" t="s">
        <v>174</v>
      </c>
      <c r="F93" t="s">
        <v>174</v>
      </c>
      <c r="G93" t="s">
        <v>174</v>
      </c>
      <c r="H93" t="s">
        <v>174</v>
      </c>
      <c r="I93" t="s">
        <v>174</v>
      </c>
      <c r="J93" t="s">
        <v>424</v>
      </c>
      <c r="K93">
        <v>2</v>
      </c>
      <c r="L93" t="s">
        <v>425</v>
      </c>
      <c r="M93" t="s">
        <v>174</v>
      </c>
      <c r="N93" t="s">
        <v>174</v>
      </c>
      <c r="O93">
        <v>1</v>
      </c>
      <c r="P93" t="s">
        <v>15</v>
      </c>
      <c r="Q93" t="str">
        <f t="shared" si="1"/>
        <v>INSERT tbDoctor2024(strNombre,strApPaterno,strApMaterno,strDireccion,strEMail,strColonia,strRFC,strNombreFiscal,intCP,strTelefono,strCelular,strDireccionFiscal,isActivo,isBorrado,strUsuarioAlta,strMaquinaAlta,datFechaAlta) SELECT 'CARLOS  GALLEGOS','.','.','.','NULL','.','.','NOMBRE FISCALCARLOS  GALLEGOS_._.','2','8110796738   Y 40404980','.','.',1,0, 'MR-JOC', '127.0.0.1', GETDATE()</v>
      </c>
    </row>
    <row r="94" spans="1:17" x14ac:dyDescent="0.25">
      <c r="A94">
        <v>1</v>
      </c>
      <c r="B94">
        <v>1</v>
      </c>
      <c r="C94">
        <v>93</v>
      </c>
      <c r="D94" t="s">
        <v>426</v>
      </c>
      <c r="E94" t="s">
        <v>427</v>
      </c>
      <c r="F94" t="s">
        <v>174</v>
      </c>
      <c r="G94" t="s">
        <v>174</v>
      </c>
      <c r="H94" t="s">
        <v>174</v>
      </c>
      <c r="I94" t="s">
        <v>174</v>
      </c>
      <c r="J94" t="s">
        <v>428</v>
      </c>
      <c r="K94">
        <v>5</v>
      </c>
      <c r="L94" t="s">
        <v>174</v>
      </c>
      <c r="M94" t="s">
        <v>174</v>
      </c>
      <c r="N94" t="s">
        <v>174</v>
      </c>
      <c r="O94">
        <v>1</v>
      </c>
      <c r="P94" t="s">
        <v>15</v>
      </c>
      <c r="Q94" t="str">
        <f t="shared" si="1"/>
        <v>INSERT tbDoctor2024(strNombre,strApPaterno,strApMaterno,strDireccion,strEMail,strColonia,strRFC,strNombreFiscal,intCP,strTelefono,strCelular,strDireccionFiscal,isActivo,isBorrado,strUsuarioAlta,strMaquinaAlta,datFechaAlta) SELECT 'DAVID','(REGIO DENTAL)','.','.','NULL','.','.','NOMBRE FISCALDAVID_(REGIO DENTAL)_.','5','.','.','.',1,0, 'MR-JOC', '127.0.0.1', GETDATE()</v>
      </c>
    </row>
    <row r="95" spans="1:17" x14ac:dyDescent="0.25">
      <c r="A95">
        <v>1</v>
      </c>
      <c r="B95">
        <v>1</v>
      </c>
      <c r="C95">
        <v>94</v>
      </c>
      <c r="D95" t="s">
        <v>429</v>
      </c>
      <c r="E95" t="s">
        <v>430</v>
      </c>
      <c r="F95" t="s">
        <v>174</v>
      </c>
      <c r="G95" t="s">
        <v>174</v>
      </c>
      <c r="H95" t="s">
        <v>174</v>
      </c>
      <c r="I95" t="s">
        <v>174</v>
      </c>
      <c r="J95" t="s">
        <v>431</v>
      </c>
      <c r="K95">
        <v>1</v>
      </c>
      <c r="L95">
        <v>8116023785</v>
      </c>
      <c r="M95" t="s">
        <v>174</v>
      </c>
      <c r="N95" t="s">
        <v>174</v>
      </c>
      <c r="O95">
        <v>1</v>
      </c>
      <c r="P95" t="s">
        <v>192</v>
      </c>
      <c r="Q95" t="str">
        <f t="shared" si="1"/>
        <v>INSERT tbDoctor2024(strNombre,strApPaterno,strApMaterno,strDireccion,strEMail,strColonia,strRFC,strNombreFiscal,intCP,strTelefono,strCelular,strDireccionFiscal,isActivo,isBorrado,strUsuarioAlta,strMaquinaAlta,datFechaAlta) SELECT 'JAVIER ARELLANO','ARELLANO','.','.','@','.','.','NOMBRE FISCALJAVIER ARELLANO_ARELLANO_.','1','8116023785','.','.',1,0, 'MR-JOC', '127.0.0.1', GETDATE()</v>
      </c>
    </row>
    <row r="96" spans="1:17" x14ac:dyDescent="0.25">
      <c r="A96">
        <v>1</v>
      </c>
      <c r="B96">
        <v>1</v>
      </c>
      <c r="C96">
        <v>95</v>
      </c>
      <c r="D96" t="s">
        <v>432</v>
      </c>
      <c r="E96" t="s">
        <v>199</v>
      </c>
      <c r="F96" t="s">
        <v>174</v>
      </c>
      <c r="G96" t="s">
        <v>174</v>
      </c>
      <c r="H96" t="s">
        <v>174</v>
      </c>
      <c r="I96" t="s">
        <v>174</v>
      </c>
      <c r="J96" t="s">
        <v>433</v>
      </c>
      <c r="K96">
        <v>2</v>
      </c>
      <c r="L96" t="s">
        <v>174</v>
      </c>
      <c r="M96" t="s">
        <v>174</v>
      </c>
      <c r="N96" t="s">
        <v>174</v>
      </c>
      <c r="O96">
        <v>1</v>
      </c>
      <c r="P96" t="s">
        <v>15</v>
      </c>
      <c r="Q96" t="str">
        <f t="shared" si="1"/>
        <v>INSERT tbDoctor2024(strNombre,strApPaterno,strApMaterno,strDireccion,strEMail,strColonia,strRFC,strNombreFiscal,intCP,strTelefono,strCelular,strDireccionFiscal,isActivo,isBorrado,strUsuarioAlta,strMaquinaAlta,datFechaAlta) SELECT 'ARTURO  RDZ LEYVA','LEYVA','.','.','NULL','.','.','NOMBRE FISCALARTURO  RDZ LEYVA_LEYVA_.','2','.','.','.',1,0, 'MR-JOC', '127.0.0.1', GETDATE()</v>
      </c>
    </row>
    <row r="97" spans="1:17" x14ac:dyDescent="0.25">
      <c r="A97">
        <v>1</v>
      </c>
      <c r="B97">
        <v>1</v>
      </c>
      <c r="C97">
        <v>96</v>
      </c>
      <c r="D97" t="s">
        <v>434</v>
      </c>
      <c r="E97" t="s">
        <v>381</v>
      </c>
      <c r="F97" t="s">
        <v>174</v>
      </c>
      <c r="G97" t="s">
        <v>174</v>
      </c>
      <c r="H97" t="s">
        <v>174</v>
      </c>
      <c r="I97" t="s">
        <v>174</v>
      </c>
      <c r="J97" t="s">
        <v>435</v>
      </c>
      <c r="K97">
        <v>1</v>
      </c>
      <c r="L97">
        <v>8111814912</v>
      </c>
      <c r="M97" t="s">
        <v>174</v>
      </c>
      <c r="N97" t="s">
        <v>174</v>
      </c>
      <c r="O97">
        <v>1</v>
      </c>
      <c r="P97" t="s">
        <v>15</v>
      </c>
      <c r="Q97" t="str">
        <f t="shared" si="1"/>
        <v>INSERT tbDoctor2024(strNombre,strApPaterno,strApMaterno,strDireccion,strEMail,strColonia,strRFC,strNombreFiscal,intCP,strTelefono,strCelular,strDireccionFiscal,isActivo,isBorrado,strUsuarioAlta,strMaquinaAlta,datFechaAlta) SELECT 'DULCE CANTU','CANTU','.','.','NULL','.','.','NOMBRE FISCALDULCE CANTU_CANTU_.','1','8111814912','.','.',1,0, 'MR-JOC', '127.0.0.1', GETDATE()</v>
      </c>
    </row>
    <row r="98" spans="1:17" x14ac:dyDescent="0.25">
      <c r="A98">
        <v>1</v>
      </c>
      <c r="B98">
        <v>1</v>
      </c>
      <c r="C98">
        <v>97</v>
      </c>
      <c r="D98" t="s">
        <v>436</v>
      </c>
      <c r="E98" t="s">
        <v>174</v>
      </c>
      <c r="F98" t="s">
        <v>174</v>
      </c>
      <c r="G98" t="s">
        <v>174</v>
      </c>
      <c r="H98" t="s">
        <v>174</v>
      </c>
      <c r="I98" t="s">
        <v>174</v>
      </c>
      <c r="J98" t="s">
        <v>437</v>
      </c>
      <c r="K98">
        <v>2</v>
      </c>
      <c r="L98">
        <v>8119242349</v>
      </c>
      <c r="M98" t="s">
        <v>174</v>
      </c>
      <c r="N98" t="s">
        <v>174</v>
      </c>
      <c r="O98">
        <v>1</v>
      </c>
      <c r="P98" t="s">
        <v>15</v>
      </c>
      <c r="Q98" t="str">
        <f t="shared" si="1"/>
        <v>INSERT tbDoctor2024(strNombre,strApPaterno,strApMaterno,strDireccion,strEMail,strColonia,strRFC,strNombreFiscal,intCP,strTelefono,strCelular,strDireccionFiscal,isActivo,isBorrado,strUsuarioAlta,strMaquinaAlta,datFechaAlta) SELECT 'KAREN DE LUCA ','.','.','.','NULL','.','.','NOMBRE FISCALKAREN DE LUCA _._.','2','8119242349','.','.',1,0, 'MR-JOC', '127.0.0.1', GETDATE()</v>
      </c>
    </row>
    <row r="99" spans="1:17" x14ac:dyDescent="0.25">
      <c r="A99">
        <v>1</v>
      </c>
      <c r="B99">
        <v>1</v>
      </c>
      <c r="C99">
        <v>98</v>
      </c>
      <c r="D99" t="s">
        <v>438</v>
      </c>
      <c r="E99" t="s">
        <v>174</v>
      </c>
      <c r="F99" t="s">
        <v>174</v>
      </c>
      <c r="G99" t="s">
        <v>174</v>
      </c>
      <c r="H99" t="s">
        <v>174</v>
      </c>
      <c r="I99" t="s">
        <v>174</v>
      </c>
      <c r="J99" t="s">
        <v>439</v>
      </c>
      <c r="K99">
        <v>1</v>
      </c>
      <c r="L99" t="s">
        <v>174</v>
      </c>
      <c r="M99" t="s">
        <v>174</v>
      </c>
      <c r="N99" t="s">
        <v>174</v>
      </c>
      <c r="O99">
        <v>1</v>
      </c>
      <c r="P99" t="s">
        <v>15</v>
      </c>
      <c r="Q99" t="str">
        <f t="shared" si="1"/>
        <v>INSERT tbDoctor2024(strNombre,strApPaterno,strApMaterno,strDireccion,strEMail,strColonia,strRFC,strNombreFiscal,intCP,strTelefono,strCelular,strDireccionFiscal,isActivo,isBorrado,strUsuarioAlta,strMaquinaAlta,datFechaAlta) SELECT 'REGIODENTAL','.','.','.','NULL','.','.','NOMBRE FISCALREGIODENTAL_._.','1','.','.','.',1,0, 'MR-JOC', '127.0.0.1', GETDATE()</v>
      </c>
    </row>
    <row r="100" spans="1:17" x14ac:dyDescent="0.25">
      <c r="A100">
        <v>1</v>
      </c>
      <c r="B100">
        <v>1</v>
      </c>
      <c r="C100">
        <v>99</v>
      </c>
      <c r="D100" t="s">
        <v>440</v>
      </c>
      <c r="E100" t="s">
        <v>174</v>
      </c>
      <c r="F100" t="s">
        <v>174</v>
      </c>
      <c r="G100" t="s">
        <v>174</v>
      </c>
      <c r="H100" t="s">
        <v>174</v>
      </c>
      <c r="I100" t="s">
        <v>174</v>
      </c>
      <c r="J100" t="s">
        <v>441</v>
      </c>
      <c r="K100">
        <v>1</v>
      </c>
      <c r="L100" t="s">
        <v>174</v>
      </c>
      <c r="M100">
        <v>8110289486</v>
      </c>
      <c r="N100" t="s">
        <v>174</v>
      </c>
      <c r="O100">
        <v>1</v>
      </c>
      <c r="P100" t="s">
        <v>15</v>
      </c>
      <c r="Q100" t="str">
        <f t="shared" si="1"/>
        <v>INSERT tbDoctor2024(strNombre,strApPaterno,strApMaterno,strDireccion,strEMail,strColonia,strRFC,strNombreFiscal,intCP,strTelefono,strCelular,strDireccionFiscal,isActivo,isBorrado,strUsuarioAlta,strMaquinaAlta,datFechaAlta) SELECT 'GERARDO GARZA ','.','.','.','NULL','.','.','NOMBRE FISCALGERARDO GARZA _._.','1','.','8110289486','.',1,0, 'MR-JOC', '127.0.0.1', GETDATE()</v>
      </c>
    </row>
    <row r="101" spans="1:17" x14ac:dyDescent="0.25">
      <c r="A101">
        <v>1</v>
      </c>
      <c r="B101">
        <v>1</v>
      </c>
      <c r="C101">
        <v>100</v>
      </c>
      <c r="D101" t="s">
        <v>442</v>
      </c>
      <c r="E101" t="s">
        <v>394</v>
      </c>
      <c r="F101" t="s">
        <v>174</v>
      </c>
      <c r="G101" t="s">
        <v>174</v>
      </c>
      <c r="H101" t="s">
        <v>174</v>
      </c>
      <c r="I101" t="s">
        <v>174</v>
      </c>
      <c r="J101" t="s">
        <v>443</v>
      </c>
      <c r="K101">
        <v>2</v>
      </c>
      <c r="L101" t="s">
        <v>174</v>
      </c>
      <c r="M101" t="s">
        <v>174</v>
      </c>
      <c r="N101" t="s">
        <v>174</v>
      </c>
      <c r="O101">
        <v>1</v>
      </c>
      <c r="P101" t="s">
        <v>15</v>
      </c>
      <c r="Q101" t="str">
        <f t="shared" si="1"/>
        <v>INSERT tbDoctor2024(strNombre,strApPaterno,strApMaterno,strDireccion,strEMail,strColonia,strRFC,strNombreFiscal,intCP,strTelefono,strCelular,strDireccionFiscal,isActivo,isBorrado,strUsuarioAlta,strMaquinaAlta,datFechaAlta) SELECT 'PAULINA VILLANUEVA ','VILLANUEVA','.','.','NULL','.','.','NOMBRE FISCALPAULINA VILLANUEVA _VILLANUEVA_.','2','.','.','.',1,0, 'MR-JOC', '127.0.0.1', GETDATE()</v>
      </c>
    </row>
    <row r="102" spans="1:17" x14ac:dyDescent="0.25">
      <c r="A102">
        <v>1</v>
      </c>
      <c r="B102">
        <v>1</v>
      </c>
      <c r="C102">
        <v>101</v>
      </c>
      <c r="D102" t="s">
        <v>444</v>
      </c>
      <c r="E102" t="s">
        <v>421</v>
      </c>
      <c r="F102" t="s">
        <v>174</v>
      </c>
      <c r="G102" t="s">
        <v>174</v>
      </c>
      <c r="H102" t="s">
        <v>174</v>
      </c>
      <c r="I102" t="s">
        <v>174</v>
      </c>
      <c r="J102" t="s">
        <v>445</v>
      </c>
      <c r="K102">
        <v>1</v>
      </c>
      <c r="L102">
        <v>4441344005</v>
      </c>
      <c r="M102" t="s">
        <v>174</v>
      </c>
      <c r="N102" t="s">
        <v>174</v>
      </c>
      <c r="O102">
        <v>1</v>
      </c>
      <c r="P102" t="s">
        <v>15</v>
      </c>
      <c r="Q102" t="str">
        <f t="shared" si="1"/>
        <v>INSERT tbDoctor2024(strNombre,strApPaterno,strApMaterno,strDireccion,strEMail,strColonia,strRFC,strNombreFiscal,intCP,strTelefono,strCelular,strDireccionFiscal,isActivo,isBorrado,strUsuarioAlta,strMaquinaAlta,datFechaAlta) SELECT 'MARIA  ANTONIA MATA (MATEHUALA)','MATA ','.','.','NULL','.','.','NOMBRE FISCALMARIA  ANTONIA MATA (MATEHUALA)_MATA _.','1','4441344005','.','.',1,0, 'MR-JOC', '127.0.0.1', GETDATE()</v>
      </c>
    </row>
    <row r="103" spans="1:17" x14ac:dyDescent="0.25">
      <c r="A103">
        <v>1</v>
      </c>
      <c r="B103">
        <v>1</v>
      </c>
      <c r="C103">
        <v>102</v>
      </c>
      <c r="D103" t="s">
        <v>446</v>
      </c>
      <c r="E103" t="s">
        <v>394</v>
      </c>
      <c r="F103" t="s">
        <v>174</v>
      </c>
      <c r="G103" t="s">
        <v>174</v>
      </c>
      <c r="H103" t="s">
        <v>174</v>
      </c>
      <c r="I103" t="s">
        <v>174</v>
      </c>
      <c r="J103" t="s">
        <v>447</v>
      </c>
      <c r="K103">
        <v>1</v>
      </c>
      <c r="L103">
        <v>8180194281</v>
      </c>
      <c r="M103">
        <v>8180194281</v>
      </c>
      <c r="N103" t="s">
        <v>174</v>
      </c>
      <c r="O103">
        <v>1</v>
      </c>
      <c r="P103" t="s">
        <v>15</v>
      </c>
      <c r="Q103" t="str">
        <f t="shared" si="1"/>
        <v>INSERT tbDoctor2024(strNombre,strApPaterno,strApMaterno,strDireccion,strEMail,strColonia,strRFC,strNombreFiscal,intCP,strTelefono,strCelular,strDireccionFiscal,isActivo,isBorrado,strUsuarioAlta,strMaquinaAlta,datFechaAlta) SELECT 'PAULA VILLANUEVA','VILLANUEVA','.','.','NULL','.','.','NOMBRE FISCALPAULA VILLANUEVA_VILLANUEVA_.','1','8180194281','8180194281','.',1,0, 'MR-JOC', '127.0.0.1', GETDATE()</v>
      </c>
    </row>
    <row r="104" spans="1:17" x14ac:dyDescent="0.25">
      <c r="A104">
        <v>1</v>
      </c>
      <c r="B104">
        <v>1</v>
      </c>
      <c r="C104">
        <v>103</v>
      </c>
      <c r="D104" t="s">
        <v>448</v>
      </c>
      <c r="E104" t="s">
        <v>449</v>
      </c>
      <c r="F104" t="s">
        <v>174</v>
      </c>
      <c r="G104" t="s">
        <v>174</v>
      </c>
      <c r="H104" t="s">
        <v>174</v>
      </c>
      <c r="I104" t="s">
        <v>174</v>
      </c>
      <c r="J104" t="s">
        <v>450</v>
      </c>
      <c r="K104">
        <v>2</v>
      </c>
      <c r="L104">
        <v>8115542712</v>
      </c>
      <c r="M104" t="s">
        <v>174</v>
      </c>
      <c r="N104" t="s">
        <v>174</v>
      </c>
      <c r="O104">
        <v>1</v>
      </c>
      <c r="P104" t="s">
        <v>15</v>
      </c>
      <c r="Q104" t="str">
        <f t="shared" si="1"/>
        <v>INSERT tbDoctor2024(strNombre,strApPaterno,strApMaterno,strDireccion,strEMail,strColonia,strRFC,strNombreFiscal,intCP,strTelefono,strCelular,strDireccionFiscal,isActivo,isBorrado,strUsuarioAlta,strMaquinaAlta,datFechaAlta) SELECT 'VERONICA MEDRANO ','MUÑIZ','.','.','NULL','.','.','NOMBRE FISCALVERONICA MEDRANO _MUÑIZ_.','2','8115542712','.','.',1,0, 'MR-JOC', '127.0.0.1', GETDATE()</v>
      </c>
    </row>
    <row r="105" spans="1:17" x14ac:dyDescent="0.25">
      <c r="A105">
        <v>1</v>
      </c>
      <c r="B105">
        <v>1</v>
      </c>
      <c r="C105">
        <v>104</v>
      </c>
      <c r="D105" t="s">
        <v>451</v>
      </c>
      <c r="E105" t="s">
        <v>174</v>
      </c>
      <c r="F105" t="s">
        <v>174</v>
      </c>
      <c r="G105" t="s">
        <v>174</v>
      </c>
      <c r="H105" t="s">
        <v>174</v>
      </c>
      <c r="I105" t="s">
        <v>174</v>
      </c>
      <c r="J105" t="s">
        <v>452</v>
      </c>
      <c r="K105">
        <v>1</v>
      </c>
      <c r="L105">
        <v>8111814912</v>
      </c>
      <c r="M105" t="s">
        <v>174</v>
      </c>
      <c r="N105" t="s">
        <v>174</v>
      </c>
      <c r="O105">
        <v>1</v>
      </c>
      <c r="P105" t="s">
        <v>15</v>
      </c>
      <c r="Q105" t="str">
        <f t="shared" si="1"/>
        <v>INSERT tbDoctor2024(strNombre,strApPaterno,strApMaterno,strDireccion,strEMail,strColonia,strRFC,strNombreFiscal,intCP,strTelefono,strCelular,strDireccionFiscal,isActivo,isBorrado,strUsuarioAlta,strMaquinaAlta,datFechaAlta) SELECT 'BEVERLY','.','.','.','NULL','.','.','NOMBRE FISCALBEVERLY_._.','1','8111814912','.','.',1,0, 'MR-JOC', '127.0.0.1', GETDATE()</v>
      </c>
    </row>
    <row r="106" spans="1:17" x14ac:dyDescent="0.25">
      <c r="A106">
        <v>1</v>
      </c>
      <c r="B106">
        <v>1</v>
      </c>
      <c r="C106">
        <v>105</v>
      </c>
      <c r="D106" t="s">
        <v>453</v>
      </c>
      <c r="E106" t="s">
        <v>174</v>
      </c>
      <c r="F106" t="s">
        <v>174</v>
      </c>
      <c r="G106" t="s">
        <v>174</v>
      </c>
      <c r="H106" t="s">
        <v>174</v>
      </c>
      <c r="I106" t="s">
        <v>174</v>
      </c>
      <c r="J106" t="s">
        <v>454</v>
      </c>
      <c r="K106">
        <v>1</v>
      </c>
      <c r="L106">
        <v>8120248663</v>
      </c>
      <c r="M106" t="s">
        <v>174</v>
      </c>
      <c r="N106" t="s">
        <v>174</v>
      </c>
      <c r="O106">
        <v>1</v>
      </c>
      <c r="P106" t="s">
        <v>192</v>
      </c>
      <c r="Q106" t="str">
        <f t="shared" si="1"/>
        <v>INSERT tbDoctor2024(strNombre,strApPaterno,strApMaterno,strDireccion,strEMail,strColonia,strRFC,strNombreFiscal,intCP,strTelefono,strCelular,strDireccionFiscal,isActivo,isBorrado,strUsuarioAlta,strMaquinaAlta,datFechaAlta) SELECT 'ABIGAIL MARTINEZ','.','.','.','@','.','.','NOMBRE FISCALABIGAIL MARTINEZ_._.','1','8120248663','.','.',1,0, 'MR-JOC', '127.0.0.1', GETDATE()</v>
      </c>
    </row>
    <row r="107" spans="1:17" x14ac:dyDescent="0.25">
      <c r="A107">
        <v>1</v>
      </c>
      <c r="B107">
        <v>1</v>
      </c>
      <c r="C107">
        <v>106</v>
      </c>
      <c r="D107" t="s">
        <v>455</v>
      </c>
      <c r="E107" t="s">
        <v>456</v>
      </c>
      <c r="F107" t="s">
        <v>457</v>
      </c>
      <c r="G107" t="s">
        <v>174</v>
      </c>
      <c r="H107" t="s">
        <v>174</v>
      </c>
      <c r="I107" t="s">
        <v>174</v>
      </c>
      <c r="J107" t="s">
        <v>458</v>
      </c>
      <c r="K107">
        <v>1</v>
      </c>
      <c r="L107" t="s">
        <v>174</v>
      </c>
      <c r="M107" t="s">
        <v>174</v>
      </c>
      <c r="N107" t="s">
        <v>174</v>
      </c>
      <c r="O107">
        <v>1</v>
      </c>
      <c r="P107" t="s">
        <v>15</v>
      </c>
      <c r="Q107" t="str">
        <f t="shared" si="1"/>
        <v>INSERT tbDoctor2024(strNombre,strApPaterno,strApMaterno,strDireccion,strEMail,strColonia,strRFC,strNombreFiscal,intCP,strTelefono,strCelular,strDireccionFiscal,isActivo,isBorrado,strUsuarioAlta,strMaquinaAlta,datFechaAlta) SELECT 'FERNANDO CARDENAS','CARDENAS','CENTRIKA','.','NULL','.','.','NOMBRE FISCALFERNANDO CARDENAS_CARDENAS_CENTRIKA','1','.','.','.',1,0, 'MR-JOC', '127.0.0.1', GETDATE()</v>
      </c>
    </row>
    <row r="108" spans="1:17" x14ac:dyDescent="0.25">
      <c r="A108">
        <v>1</v>
      </c>
      <c r="B108">
        <v>1</v>
      </c>
      <c r="C108">
        <v>107</v>
      </c>
      <c r="D108" t="s">
        <v>459</v>
      </c>
      <c r="E108" t="s">
        <v>460</v>
      </c>
      <c r="F108" t="s">
        <v>174</v>
      </c>
      <c r="G108" t="s">
        <v>174</v>
      </c>
      <c r="H108" t="s">
        <v>174</v>
      </c>
      <c r="I108" t="s">
        <v>174</v>
      </c>
      <c r="J108" t="s">
        <v>461</v>
      </c>
      <c r="K108">
        <v>1</v>
      </c>
      <c r="L108" t="s">
        <v>174</v>
      </c>
      <c r="M108">
        <v>8112505007</v>
      </c>
      <c r="N108" t="s">
        <v>174</v>
      </c>
      <c r="O108">
        <v>1</v>
      </c>
      <c r="P108" t="s">
        <v>15</v>
      </c>
      <c r="Q108" t="str">
        <f t="shared" si="1"/>
        <v>INSERT tbDoctor2024(strNombre,strApPaterno,strApMaterno,strDireccion,strEMail,strColonia,strRFC,strNombreFiscal,intCP,strTelefono,strCelular,strDireccionFiscal,isActivo,isBorrado,strUsuarioAlta,strMaquinaAlta,datFechaAlta) SELECT 'EDGAR MEDINA','MEDINA','.','.','NULL','.','.','NOMBRE FISCALEDGAR MEDINA_MEDINA_.','1','.','8112505007','.',1,0, 'MR-JOC', '127.0.0.1', GETDATE()</v>
      </c>
    </row>
    <row r="109" spans="1:17" x14ac:dyDescent="0.25">
      <c r="A109">
        <v>1</v>
      </c>
      <c r="B109">
        <v>1</v>
      </c>
      <c r="C109">
        <v>108</v>
      </c>
      <c r="D109" t="s">
        <v>462</v>
      </c>
      <c r="E109" t="s">
        <v>174</v>
      </c>
      <c r="F109" t="s">
        <v>174</v>
      </c>
      <c r="G109" t="s">
        <v>174</v>
      </c>
      <c r="H109" t="s">
        <v>174</v>
      </c>
      <c r="I109" t="s">
        <v>174</v>
      </c>
      <c r="J109" t="s">
        <v>463</v>
      </c>
      <c r="K109">
        <v>1</v>
      </c>
      <c r="L109">
        <v>8114898276</v>
      </c>
      <c r="M109">
        <v>8114898276</v>
      </c>
      <c r="N109" t="s">
        <v>174</v>
      </c>
      <c r="O109">
        <v>1</v>
      </c>
      <c r="P109" t="s">
        <v>15</v>
      </c>
      <c r="Q109" t="str">
        <f t="shared" si="1"/>
        <v>INSERT tbDoctor2024(strNombre,strApPaterno,strApMaterno,strDireccion,strEMail,strColonia,strRFC,strNombreFiscal,intCP,strTelefono,strCelular,strDireccionFiscal,isActivo,isBorrado,strUsuarioAlta,strMaquinaAlta,datFechaAlta) SELECT 'DALIA VILLAAREAL ','.','.','.','NULL','.','.','NOMBRE FISCALDALIA VILLAAREAL _._.','1','8114898276','8114898276','.',1,0, 'MR-JOC', '127.0.0.1', GETDATE()</v>
      </c>
    </row>
    <row r="110" spans="1:17" x14ac:dyDescent="0.25">
      <c r="A110">
        <v>1</v>
      </c>
      <c r="B110">
        <v>1</v>
      </c>
      <c r="C110">
        <v>109</v>
      </c>
      <c r="D110" t="s">
        <v>464</v>
      </c>
      <c r="E110" t="s">
        <v>174</v>
      </c>
      <c r="F110" t="s">
        <v>174</v>
      </c>
      <c r="G110">
        <v>1</v>
      </c>
      <c r="H110" t="s">
        <v>174</v>
      </c>
      <c r="I110" t="s">
        <v>174</v>
      </c>
      <c r="J110" t="s">
        <v>465</v>
      </c>
      <c r="K110">
        <v>1</v>
      </c>
      <c r="L110">
        <v>8110443477</v>
      </c>
      <c r="M110" t="s">
        <v>174</v>
      </c>
      <c r="N110" t="s">
        <v>174</v>
      </c>
      <c r="O110">
        <v>1</v>
      </c>
      <c r="P110" t="s">
        <v>15</v>
      </c>
      <c r="Q110" t="str">
        <f t="shared" si="1"/>
        <v>INSERT tbDoctor2024(strNombre,strApPaterno,strApMaterno,strDireccion,strEMail,strColonia,strRFC,strNombreFiscal,intCP,strTelefono,strCelular,strDireccionFiscal,isActivo,isBorrado,strUsuarioAlta,strMaquinaAlta,datFechaAlta) SELECT 'RAUL MONTEMAYOR(NUEVO)','.','.','1','NULL','.','.','NOMBRE FISCALRAUL MONTEMAYOR(NUEVO)_._.','1','8110443477','.','.',1,0, 'MR-JOC', '127.0.0.1', GETDATE()</v>
      </c>
    </row>
    <row r="111" spans="1:17" x14ac:dyDescent="0.25">
      <c r="A111">
        <v>1</v>
      </c>
      <c r="B111">
        <v>1</v>
      </c>
      <c r="C111">
        <v>110</v>
      </c>
      <c r="D111" t="s">
        <v>466</v>
      </c>
      <c r="E111" t="s">
        <v>174</v>
      </c>
      <c r="F111" t="s">
        <v>174</v>
      </c>
      <c r="G111" t="s">
        <v>174</v>
      </c>
      <c r="H111" t="s">
        <v>174</v>
      </c>
      <c r="I111" t="s">
        <v>174</v>
      </c>
      <c r="J111" t="s">
        <v>467</v>
      </c>
      <c r="K111">
        <v>3</v>
      </c>
      <c r="L111" t="s">
        <v>174</v>
      </c>
      <c r="M111" t="s">
        <v>174</v>
      </c>
      <c r="N111" t="s">
        <v>174</v>
      </c>
      <c r="O111">
        <v>1</v>
      </c>
      <c r="P111" t="s">
        <v>15</v>
      </c>
      <c r="Q111" t="str">
        <f t="shared" si="1"/>
        <v>INSERT tbDoctor2024(strNombre,strApPaterno,strApMaterno,strDireccion,strEMail,strColonia,strRFC,strNombreFiscal,intCP,strTelefono,strCelular,strDireccionFiscal,isActivo,isBorrado,strUsuarioAlta,strMaquinaAlta,datFechaAlta) SELECT 'MIRIAM GLZ','.','.','.','NULL','.','.','NOMBRE FISCALMIRIAM GLZ_._.','3','.','.','.',1,0, 'MR-JOC', '127.0.0.1', GETDATE()</v>
      </c>
    </row>
    <row r="112" spans="1:17" x14ac:dyDescent="0.25">
      <c r="A112">
        <v>1</v>
      </c>
      <c r="B112">
        <v>1</v>
      </c>
      <c r="C112">
        <v>111</v>
      </c>
      <c r="D112" t="s">
        <v>468</v>
      </c>
      <c r="E112" t="s">
        <v>174</v>
      </c>
      <c r="F112" t="s">
        <v>174</v>
      </c>
      <c r="G112" t="s">
        <v>174</v>
      </c>
      <c r="H112" t="s">
        <v>469</v>
      </c>
      <c r="I112" t="s">
        <v>174</v>
      </c>
      <c r="J112" t="s">
        <v>470</v>
      </c>
      <c r="K112">
        <v>1</v>
      </c>
      <c r="L112">
        <v>83364110</v>
      </c>
      <c r="M112" t="s">
        <v>174</v>
      </c>
      <c r="N112" t="s">
        <v>174</v>
      </c>
      <c r="O112">
        <v>1</v>
      </c>
      <c r="P112" t="s">
        <v>15</v>
      </c>
      <c r="Q112" t="str">
        <f t="shared" si="1"/>
        <v>INSERT tbDoctor2024(strNombre,strApPaterno,strApMaterno,strDireccion,strEMail,strColonia,strRFC,strNombreFiscal,intCP,strTelefono,strCelular,strDireccionFiscal,isActivo,isBorrado,strUsuarioAlta,strMaquinaAlta,datFechaAlta) SELECT 'PATRICIA (VASCONCELOS)','.','.','.','NULL','ASISTENYE DRA , PATTY','.','NOMBRE FISCALPATRICIA (VASCONCELOS)_._.','1','83364110','.','.',1,0, 'MR-JOC', '127.0.0.1', GETDATE()</v>
      </c>
    </row>
    <row r="113" spans="1:17" x14ac:dyDescent="0.25">
      <c r="A113">
        <v>1</v>
      </c>
      <c r="B113">
        <v>1</v>
      </c>
      <c r="C113">
        <v>112</v>
      </c>
      <c r="D113" t="s">
        <v>471</v>
      </c>
      <c r="E113" t="s">
        <v>472</v>
      </c>
      <c r="F113" t="s">
        <v>174</v>
      </c>
      <c r="G113" t="s">
        <v>174</v>
      </c>
      <c r="H113" t="s">
        <v>174</v>
      </c>
      <c r="I113" t="s">
        <v>174</v>
      </c>
      <c r="J113" t="s">
        <v>473</v>
      </c>
      <c r="K113">
        <v>1</v>
      </c>
      <c r="L113">
        <v>83111767</v>
      </c>
      <c r="M113">
        <v>8112392619</v>
      </c>
      <c r="N113" t="s">
        <v>174</v>
      </c>
      <c r="O113">
        <v>1</v>
      </c>
      <c r="P113" t="s">
        <v>15</v>
      </c>
      <c r="Q113" t="str">
        <f t="shared" si="1"/>
        <v>INSERT tbDoctor2024(strNombre,strApPaterno,strApMaterno,strDireccion,strEMail,strColonia,strRFC,strNombreFiscal,intCP,strTelefono,strCelular,strDireccionFiscal,isActivo,isBorrado,strUsuarioAlta,strMaquinaAlta,datFechaAlta) SELECT 'FERNANDO MORENO','MORENO','.','.','NULL','.','.','NOMBRE FISCALFERNANDO MORENO_MORENO_.','1','83111767','8112392619','.',1,0, 'MR-JOC', '127.0.0.1', GETDATE()</v>
      </c>
    </row>
    <row r="114" spans="1:17" x14ac:dyDescent="0.25">
      <c r="A114">
        <v>1</v>
      </c>
      <c r="B114">
        <v>1</v>
      </c>
      <c r="C114">
        <v>113</v>
      </c>
      <c r="D114" t="s">
        <v>474</v>
      </c>
      <c r="E114" t="s">
        <v>252</v>
      </c>
      <c r="F114" t="s">
        <v>174</v>
      </c>
      <c r="G114" t="s">
        <v>174</v>
      </c>
      <c r="H114" t="s">
        <v>174</v>
      </c>
      <c r="I114" t="s">
        <v>174</v>
      </c>
      <c r="J114" t="s">
        <v>475</v>
      </c>
      <c r="K114">
        <v>1</v>
      </c>
      <c r="L114">
        <v>8112341298</v>
      </c>
      <c r="M114">
        <v>8116516608</v>
      </c>
      <c r="N114" t="s">
        <v>174</v>
      </c>
      <c r="O114">
        <v>1</v>
      </c>
      <c r="P114" t="s">
        <v>15</v>
      </c>
      <c r="Q114" t="str">
        <f t="shared" si="1"/>
        <v>INSERT tbDoctor2024(strNombre,strApPaterno,strApMaterno,strDireccion,strEMail,strColonia,strRFC,strNombreFiscal,intCP,strTelefono,strCelular,strDireccionFiscal,isActivo,isBorrado,strUsuarioAlta,strMaquinaAlta,datFechaAlta) SELECT 'SALMA GARZA','GARZA','.','.','NULL','.','.','NOMBRE FISCALSALMA GARZA_GARZA_.','1','8112341298','8116516608','.',1,0, 'MR-JOC', '127.0.0.1', GETDATE()</v>
      </c>
    </row>
    <row r="115" spans="1:17" x14ac:dyDescent="0.25">
      <c r="A115">
        <v>1</v>
      </c>
      <c r="B115">
        <v>1</v>
      </c>
      <c r="C115">
        <v>114</v>
      </c>
      <c r="D115" t="s">
        <v>476</v>
      </c>
      <c r="E115" t="s">
        <v>477</v>
      </c>
      <c r="F115" t="s">
        <v>174</v>
      </c>
      <c r="G115" t="s">
        <v>174</v>
      </c>
      <c r="H115" t="s">
        <v>174</v>
      </c>
      <c r="I115" t="s">
        <v>174</v>
      </c>
      <c r="J115" t="s">
        <v>478</v>
      </c>
      <c r="K115">
        <v>1</v>
      </c>
      <c r="L115">
        <v>8112554557</v>
      </c>
      <c r="M115" t="s">
        <v>174</v>
      </c>
      <c r="N115" t="s">
        <v>174</v>
      </c>
      <c r="O115">
        <v>1</v>
      </c>
      <c r="P115" t="s">
        <v>15</v>
      </c>
      <c r="Q115" t="str">
        <f t="shared" si="1"/>
        <v>INSERT tbDoctor2024(strNombre,strApPaterno,strApMaterno,strDireccion,strEMail,strColonia,strRFC,strNombreFiscal,intCP,strTelefono,strCelular,strDireccionFiscal,isActivo,isBorrado,strUsuarioAlta,strMaquinaAlta,datFechaAlta) SELECT 'ADRIANA ELIZONDO','ELIZONDO','.','.','NULL','.','.','NOMBRE FISCALADRIANA ELIZONDO_ELIZONDO_.','1','8112554557','.','.',1,0, 'MR-JOC', '127.0.0.1', GETDATE()</v>
      </c>
    </row>
    <row r="116" spans="1:17" x14ac:dyDescent="0.25">
      <c r="A116">
        <v>1</v>
      </c>
      <c r="B116">
        <v>1</v>
      </c>
      <c r="C116">
        <v>115</v>
      </c>
      <c r="D116" t="s">
        <v>479</v>
      </c>
      <c r="E116" t="s">
        <v>480</v>
      </c>
      <c r="F116" t="s">
        <v>174</v>
      </c>
      <c r="G116" t="s">
        <v>174</v>
      </c>
      <c r="H116" t="s">
        <v>174</v>
      </c>
      <c r="I116" t="s">
        <v>174</v>
      </c>
      <c r="J116" t="s">
        <v>481</v>
      </c>
      <c r="K116">
        <v>1</v>
      </c>
      <c r="L116">
        <v>8124389210</v>
      </c>
      <c r="M116" t="s">
        <v>174</v>
      </c>
      <c r="N116" t="s">
        <v>174</v>
      </c>
      <c r="O116">
        <v>1</v>
      </c>
      <c r="P116" t="s">
        <v>15</v>
      </c>
      <c r="Q116" t="str">
        <f t="shared" si="1"/>
        <v>INSERT tbDoctor2024(strNombre,strApPaterno,strApMaterno,strDireccion,strEMail,strColonia,strRFC,strNombreFiscal,intCP,strTelefono,strCelular,strDireccionFiscal,isActivo,isBorrado,strUsuarioAlta,strMaquinaAlta,datFechaAlta) SELECT 'JESSICA  CRISTERNA','CRISTERNA','.','.','NULL','.','.','NOMBRE FISCALJESSICA  CRISTERNA_CRISTERNA_.','1','8124389210','.','.',1,0, 'MR-JOC', '127.0.0.1', GETDATE()</v>
      </c>
    </row>
    <row r="117" spans="1:17" x14ac:dyDescent="0.25">
      <c r="A117">
        <v>1</v>
      </c>
      <c r="B117">
        <v>1</v>
      </c>
      <c r="C117">
        <v>116</v>
      </c>
      <c r="D117" t="s">
        <v>482</v>
      </c>
      <c r="E117" t="s">
        <v>483</v>
      </c>
      <c r="F117" t="s">
        <v>174</v>
      </c>
      <c r="G117" t="s">
        <v>174</v>
      </c>
      <c r="H117" t="s">
        <v>174</v>
      </c>
      <c r="I117" t="s">
        <v>174</v>
      </c>
      <c r="J117" t="s">
        <v>484</v>
      </c>
      <c r="K117">
        <v>1</v>
      </c>
      <c r="L117">
        <v>8115445550</v>
      </c>
      <c r="M117" t="s">
        <v>174</v>
      </c>
      <c r="N117" t="s">
        <v>174</v>
      </c>
      <c r="O117">
        <v>1</v>
      </c>
      <c r="P117" t="s">
        <v>15</v>
      </c>
      <c r="Q117" t="str">
        <f t="shared" si="1"/>
        <v>INSERT tbDoctor2024(strNombre,strApPaterno,strApMaterno,strDireccion,strEMail,strColonia,strRFC,strNombreFiscal,intCP,strTelefono,strCelular,strDireccionFiscal,isActivo,isBorrado,strUsuarioAlta,strMaquinaAlta,datFechaAlta) SELECT 'ROSA CARMEN CARMEN','CARMEN','.','.','NULL','.','.','NOMBRE FISCALROSA CARMEN CARMEN_CARMEN_.','1','8115445550','.','.',1,0, 'MR-JOC', '127.0.0.1', GETDATE()</v>
      </c>
    </row>
    <row r="118" spans="1:17" x14ac:dyDescent="0.25">
      <c r="A118">
        <v>1</v>
      </c>
      <c r="B118">
        <v>1</v>
      </c>
      <c r="C118">
        <v>117</v>
      </c>
      <c r="D118" t="s">
        <v>485</v>
      </c>
      <c r="E118" t="s">
        <v>486</v>
      </c>
      <c r="F118" t="s">
        <v>174</v>
      </c>
      <c r="G118" t="s">
        <v>487</v>
      </c>
      <c r="H118" t="s">
        <v>488</v>
      </c>
      <c r="I118" t="s">
        <v>174</v>
      </c>
      <c r="J118" t="s">
        <v>489</v>
      </c>
      <c r="K118">
        <v>1</v>
      </c>
      <c r="L118" t="s">
        <v>174</v>
      </c>
      <c r="M118">
        <v>8112753090</v>
      </c>
      <c r="N118" t="s">
        <v>174</v>
      </c>
      <c r="O118">
        <v>1</v>
      </c>
      <c r="P118" t="s">
        <v>15</v>
      </c>
      <c r="Q118" t="str">
        <f t="shared" si="1"/>
        <v>INSERT tbDoctor2024(strNombre,strApPaterno,strApMaterno,strDireccion,strEMail,strColonia,strRFC,strNombreFiscal,intCP,strTelefono,strCelular,strDireccionFiscal,isActivo,isBorrado,strUsuarioAlta,strMaquinaAlta,datFechaAlta) SELECT 'SILVIA BELEN DE HOYOS','HOYOS','.','TENANGO 282','NULL','MITRAS  CENTRO','.','NOMBRE FISCALSILVIA BELEN DE HOYOS_HOYOS_.','1','.','8112753090','.',1,0, 'MR-JOC', '127.0.0.1', GETDATE()</v>
      </c>
    </row>
    <row r="119" spans="1:17" x14ac:dyDescent="0.25">
      <c r="A119">
        <v>1</v>
      </c>
      <c r="B119">
        <v>1</v>
      </c>
      <c r="C119">
        <v>118</v>
      </c>
      <c r="D119" t="s">
        <v>490</v>
      </c>
      <c r="E119" t="s">
        <v>174</v>
      </c>
      <c r="F119" t="s">
        <v>174</v>
      </c>
      <c r="G119" t="s">
        <v>174</v>
      </c>
      <c r="H119" t="s">
        <v>174</v>
      </c>
      <c r="I119">
        <v>0</v>
      </c>
      <c r="J119" t="s">
        <v>491</v>
      </c>
      <c r="K119">
        <v>1</v>
      </c>
      <c r="L119">
        <v>8132349449</v>
      </c>
      <c r="M119" t="s">
        <v>174</v>
      </c>
      <c r="N119">
        <v>4</v>
      </c>
      <c r="O119">
        <v>1</v>
      </c>
      <c r="P119" t="s">
        <v>15</v>
      </c>
      <c r="Q119" t="str">
        <f t="shared" si="1"/>
        <v>INSERT tbDoctor2024(strNombre,strApPaterno,strApMaterno,strDireccion,strEMail,strColonia,strRFC,strNombreFiscal,intCP,strTelefono,strCelular,strDireccionFiscal,isActivo,isBorrado,strUsuarioAlta,strMaquinaAlta,datFechaAlta) SELECT 'DENTAL MEDIC','.','.','.','NULL','.','0','NOMBRE FISCALDENTAL MEDIC_._.','1','8132349449','.','4',1,0, 'MR-JOC', '127.0.0.1', GETDATE()</v>
      </c>
    </row>
    <row r="120" spans="1:17" x14ac:dyDescent="0.25">
      <c r="A120">
        <v>1</v>
      </c>
      <c r="B120">
        <v>1</v>
      </c>
      <c r="C120">
        <v>119</v>
      </c>
      <c r="D120" t="s">
        <v>492</v>
      </c>
      <c r="E120" t="s">
        <v>407</v>
      </c>
      <c r="F120" t="s">
        <v>174</v>
      </c>
      <c r="G120" t="s">
        <v>174</v>
      </c>
      <c r="H120" t="s">
        <v>174</v>
      </c>
      <c r="I120" t="s">
        <v>174</v>
      </c>
      <c r="J120" t="s">
        <v>493</v>
      </c>
      <c r="K120">
        <v>1</v>
      </c>
      <c r="L120" t="s">
        <v>174</v>
      </c>
      <c r="M120">
        <v>8119881310</v>
      </c>
      <c r="N120" t="s">
        <v>174</v>
      </c>
      <c r="O120">
        <v>1</v>
      </c>
      <c r="P120" t="s">
        <v>15</v>
      </c>
      <c r="Q120" t="str">
        <f t="shared" si="1"/>
        <v>INSERT tbDoctor2024(strNombre,strApPaterno,strApMaterno,strDireccion,strEMail,strColonia,strRFC,strNombreFiscal,intCP,strTelefono,strCelular,strDireccionFiscal,isActivo,isBorrado,strUsuarioAlta,strMaquinaAlta,datFechaAlta) SELECT 'CAROLINA CASTILLO','CASTILLO','.','.','NULL','.','.','NOMBRE FISCALCAROLINA CASTILLO_CASTILLO_.','1','.','8119881310','.',1,0, 'MR-JOC', '127.0.0.1', GETDATE()</v>
      </c>
    </row>
    <row r="121" spans="1:17" x14ac:dyDescent="0.25">
      <c r="A121">
        <v>1</v>
      </c>
      <c r="B121">
        <v>1</v>
      </c>
      <c r="C121">
        <v>120</v>
      </c>
      <c r="D121" t="s">
        <v>494</v>
      </c>
      <c r="E121" t="s">
        <v>174</v>
      </c>
      <c r="F121" t="s">
        <v>174</v>
      </c>
      <c r="G121" t="s">
        <v>174</v>
      </c>
      <c r="H121" t="s">
        <v>174</v>
      </c>
      <c r="I121" t="s">
        <v>174</v>
      </c>
      <c r="J121" t="s">
        <v>495</v>
      </c>
      <c r="K121">
        <v>1</v>
      </c>
      <c r="L121" t="s">
        <v>174</v>
      </c>
      <c r="M121">
        <v>8115032930</v>
      </c>
      <c r="N121" t="s">
        <v>174</v>
      </c>
      <c r="O121">
        <v>1</v>
      </c>
      <c r="P121" t="s">
        <v>15</v>
      </c>
      <c r="Q121" t="str">
        <f t="shared" si="1"/>
        <v>INSERT tbDoctor2024(strNombre,strApPaterno,strApMaterno,strDireccion,strEMail,strColonia,strRFC,strNombreFiscal,intCP,strTelefono,strCelular,strDireccionFiscal,isActivo,isBorrado,strUsuarioAlta,strMaquinaAlta,datFechaAlta) SELECT 'EMANUEL','.','.','.','NULL','.','.','NOMBRE FISCALEMANUEL_._.','1','.','8115032930','.',1,0, 'MR-JOC', '127.0.0.1', GETDATE()</v>
      </c>
    </row>
    <row r="122" spans="1:17" x14ac:dyDescent="0.25">
      <c r="A122">
        <v>1</v>
      </c>
      <c r="B122">
        <v>1</v>
      </c>
      <c r="C122">
        <v>121</v>
      </c>
      <c r="D122" t="s">
        <v>496</v>
      </c>
      <c r="E122" t="s">
        <v>174</v>
      </c>
      <c r="F122" t="s">
        <v>174</v>
      </c>
      <c r="G122" t="s">
        <v>174</v>
      </c>
      <c r="H122" t="s">
        <v>174</v>
      </c>
      <c r="I122" t="s">
        <v>174</v>
      </c>
      <c r="J122" t="s">
        <v>497</v>
      </c>
      <c r="K122">
        <v>1</v>
      </c>
      <c r="L122">
        <v>8118163929</v>
      </c>
      <c r="M122" t="s">
        <v>174</v>
      </c>
      <c r="N122" t="s">
        <v>174</v>
      </c>
      <c r="O122">
        <v>1</v>
      </c>
      <c r="P122" t="s">
        <v>15</v>
      </c>
      <c r="Q122" t="str">
        <f t="shared" si="1"/>
        <v>INSERT tbDoctor2024(strNombre,strApPaterno,strApMaterno,strDireccion,strEMail,strColonia,strRFC,strNombreFiscal,intCP,strTelefono,strCelular,strDireccionFiscal,isActivo,isBorrado,strUsuarioAlta,strMaquinaAlta,datFechaAlta) SELECT 'CECILIA ','.','.','.','NULL','.','.','NOMBRE FISCALCECILIA _._.','1','8118163929','.','.',1,0, 'MR-JOC', '127.0.0.1', GETDATE()</v>
      </c>
    </row>
    <row r="123" spans="1:17" x14ac:dyDescent="0.25">
      <c r="A123">
        <v>1</v>
      </c>
      <c r="B123">
        <v>1</v>
      </c>
      <c r="C123">
        <v>122</v>
      </c>
      <c r="D123" t="s">
        <v>498</v>
      </c>
      <c r="E123" t="s">
        <v>174</v>
      </c>
      <c r="F123" t="s">
        <v>174</v>
      </c>
      <c r="G123" t="s">
        <v>174</v>
      </c>
      <c r="H123" t="s">
        <v>174</v>
      </c>
      <c r="I123" t="s">
        <v>174</v>
      </c>
      <c r="J123" t="s">
        <v>499</v>
      </c>
      <c r="K123">
        <v>1</v>
      </c>
      <c r="L123">
        <v>8111922531</v>
      </c>
      <c r="M123" t="s">
        <v>174</v>
      </c>
      <c r="N123" t="s">
        <v>174</v>
      </c>
      <c r="O123">
        <v>1</v>
      </c>
      <c r="P123" t="s">
        <v>192</v>
      </c>
      <c r="Q123" t="str">
        <f t="shared" si="1"/>
        <v>INSERT tbDoctor2024(strNombre,strApPaterno,strApMaterno,strDireccion,strEMail,strColonia,strRFC,strNombreFiscal,intCP,strTelefono,strCelular,strDireccionFiscal,isActivo,isBorrado,strUsuarioAlta,strMaquinaAlta,datFechaAlta) SELECT 'LOURDES MUÑOS','.','.','.','@','.','.','NOMBRE FISCALLOURDES_._.','1','8111922531','.','.',1,0, 'MR-JOC', '127.0.0.1', GETDATE()</v>
      </c>
    </row>
    <row r="124" spans="1:17" x14ac:dyDescent="0.25">
      <c r="A124">
        <v>1</v>
      </c>
      <c r="B124">
        <v>1</v>
      </c>
      <c r="C124">
        <v>123</v>
      </c>
      <c r="D124" t="s">
        <v>500</v>
      </c>
      <c r="E124" t="s">
        <v>270</v>
      </c>
      <c r="F124" t="s">
        <v>174</v>
      </c>
      <c r="G124" t="s">
        <v>174</v>
      </c>
      <c r="H124" t="s">
        <v>174</v>
      </c>
      <c r="I124" t="s">
        <v>174</v>
      </c>
      <c r="J124" t="s">
        <v>501</v>
      </c>
      <c r="K124">
        <v>1</v>
      </c>
      <c r="L124" t="s">
        <v>174</v>
      </c>
      <c r="M124">
        <v>8182603276</v>
      </c>
      <c r="N124" t="s">
        <v>174</v>
      </c>
      <c r="O124">
        <v>1</v>
      </c>
      <c r="P124" t="s">
        <v>15</v>
      </c>
      <c r="Q124" t="str">
        <f t="shared" si="1"/>
        <v>INSERT tbDoctor2024(strNombre,strApPaterno,strApMaterno,strDireccion,strEMail,strColonia,strRFC,strNombreFiscal,intCP,strTelefono,strCelular,strDireccionFiscal,isActivo,isBorrado,strUsuarioAlta,strMaquinaAlta,datFechaAlta) SELECT 'DENIA LOPEZ','LOPEZ','.','.','NULL','.','.','NOMBRE FISCALDENIA LOPEZ_LOPEZ_.','1','.','8182603276','.',1,0, 'MR-JOC', '127.0.0.1', GETDATE()</v>
      </c>
    </row>
    <row r="125" spans="1:17" x14ac:dyDescent="0.25">
      <c r="A125">
        <v>1</v>
      </c>
      <c r="B125">
        <v>1</v>
      </c>
      <c r="C125">
        <v>124</v>
      </c>
      <c r="D125" t="s">
        <v>502</v>
      </c>
      <c r="E125" t="s">
        <v>503</v>
      </c>
      <c r="F125" t="s">
        <v>174</v>
      </c>
      <c r="G125" t="s">
        <v>174</v>
      </c>
      <c r="H125" t="s">
        <v>174</v>
      </c>
      <c r="I125" t="s">
        <v>174</v>
      </c>
      <c r="J125" t="s">
        <v>504</v>
      </c>
      <c r="K125">
        <v>1</v>
      </c>
      <c r="L125">
        <v>8186876982</v>
      </c>
      <c r="M125" t="s">
        <v>174</v>
      </c>
      <c r="N125" t="s">
        <v>174</v>
      </c>
      <c r="O125">
        <v>1</v>
      </c>
      <c r="P125" t="s">
        <v>15</v>
      </c>
      <c r="Q125" t="str">
        <f t="shared" si="1"/>
        <v>INSERT tbDoctor2024(strNombre,strApPaterno,strApMaterno,strDireccion,strEMail,strColonia,strRFC,strNombreFiscal,intCP,strTelefono,strCelular,strDireccionFiscal,isActivo,isBorrado,strUsuarioAlta,strMaquinaAlta,datFechaAlta) SELECT 'MONICA JIMENEZ ','JIMENEZ','.','.','NULL','.','.','NOMBRE FISCALMONICA JIMENEZ _JIMENEZ_.','1','8186876982','.','.',1,0, 'MR-JOC', '127.0.0.1', GETDATE()</v>
      </c>
    </row>
    <row r="126" spans="1:17" x14ac:dyDescent="0.25">
      <c r="A126">
        <v>1</v>
      </c>
      <c r="B126">
        <v>1</v>
      </c>
      <c r="C126">
        <v>125</v>
      </c>
      <c r="D126" t="s">
        <v>505</v>
      </c>
      <c r="E126" t="s">
        <v>506</v>
      </c>
      <c r="F126" t="s">
        <v>174</v>
      </c>
      <c r="G126" t="s">
        <v>174</v>
      </c>
      <c r="H126" t="s">
        <v>174</v>
      </c>
      <c r="I126" t="s">
        <v>174</v>
      </c>
      <c r="J126" t="s">
        <v>507</v>
      </c>
      <c r="K126">
        <v>1</v>
      </c>
      <c r="L126">
        <v>8125669668</v>
      </c>
      <c r="M126" t="s">
        <v>174</v>
      </c>
      <c r="N126" t="s">
        <v>174</v>
      </c>
      <c r="O126">
        <v>1</v>
      </c>
      <c r="P126" t="s">
        <v>15</v>
      </c>
      <c r="Q126" t="str">
        <f t="shared" si="1"/>
        <v>INSERT tbDoctor2024(strNombre,strApPaterno,strApMaterno,strDireccion,strEMail,strColonia,strRFC,strNombreFiscal,intCP,strTelefono,strCelular,strDireccionFiscal,isActivo,isBorrado,strUsuarioAlta,strMaquinaAlta,datFechaAlta) SELECT 'LILY  BLAS','BLAS ','.','.','NULL','.','.','NOMBRE FISCALLILY  BLAS_BLAS _.','1','8125669668','.','.',1,0, 'MR-JOC', '127.0.0.1', GETDATE()</v>
      </c>
    </row>
    <row r="127" spans="1:17" x14ac:dyDescent="0.25">
      <c r="A127">
        <v>1</v>
      </c>
      <c r="B127">
        <v>1</v>
      </c>
      <c r="C127">
        <v>126</v>
      </c>
      <c r="D127" t="s">
        <v>508</v>
      </c>
      <c r="E127" t="s">
        <v>509</v>
      </c>
      <c r="F127" t="s">
        <v>228</v>
      </c>
      <c r="G127" t="s">
        <v>174</v>
      </c>
      <c r="H127" t="s">
        <v>174</v>
      </c>
      <c r="I127" t="s">
        <v>174</v>
      </c>
      <c r="J127" t="s">
        <v>510</v>
      </c>
      <c r="K127">
        <v>1</v>
      </c>
      <c r="L127" t="s">
        <v>174</v>
      </c>
      <c r="M127">
        <v>8112886999</v>
      </c>
      <c r="N127" t="s">
        <v>174</v>
      </c>
      <c r="O127">
        <v>1</v>
      </c>
      <c r="P127" t="s">
        <v>192</v>
      </c>
      <c r="Q127" t="str">
        <f t="shared" si="1"/>
        <v>INSERT tbDoctor2024(strNombre,strApPaterno,strApMaterno,strDireccion,strEMail,strColonia,strRFC,strNombreFiscal,intCP,strTelefono,strCelular,strDireccionFiscal,isActivo,isBorrado,strUsuarioAlta,strMaquinaAlta,datFechaAlta) SELECT 'ALEJANDRO CARMONA','CARMONA','LUNA','.','@','.','.','NOMBRE FISCALALEJANDRO CARMONA_CARMONA_LUNA','1','.','8112886999','.',1,0, 'MR-JOC', '127.0.0.1', GETDATE()</v>
      </c>
    </row>
    <row r="128" spans="1:17" x14ac:dyDescent="0.25">
      <c r="A128">
        <v>1</v>
      </c>
      <c r="B128">
        <v>1</v>
      </c>
      <c r="C128">
        <v>127</v>
      </c>
      <c r="D128" t="s">
        <v>511</v>
      </c>
      <c r="E128" t="s">
        <v>174</v>
      </c>
      <c r="F128" t="s">
        <v>174</v>
      </c>
      <c r="G128" t="s">
        <v>174</v>
      </c>
      <c r="H128" t="s">
        <v>174</v>
      </c>
      <c r="I128" t="s">
        <v>174</v>
      </c>
      <c r="J128" t="s">
        <v>512</v>
      </c>
      <c r="K128">
        <v>2</v>
      </c>
      <c r="L128">
        <v>2</v>
      </c>
      <c r="M128" t="s">
        <v>174</v>
      </c>
      <c r="N128" t="s">
        <v>174</v>
      </c>
      <c r="O128">
        <v>1</v>
      </c>
      <c r="P128" t="s">
        <v>15</v>
      </c>
      <c r="Q128" t="str">
        <f t="shared" si="1"/>
        <v>INSERT tbDoctor2024(strNombre,strApPaterno,strApMaterno,strDireccion,strEMail,strColonia,strRFC,strNombreFiscal,intCP,strTelefono,strCelular,strDireccionFiscal,isActivo,isBorrado,strUsuarioAlta,strMaquinaAlta,datFechaAlta) SELECT 'KARINA DIAZ','.','.','.','NULL','.','.','NOMBRE FISCALKARINA DIAZ_._.','2','2','.','.',1,0, 'MR-JOC', '127.0.0.1', GETDATE()</v>
      </c>
    </row>
    <row r="129" spans="1:17" x14ac:dyDescent="0.25">
      <c r="A129">
        <v>1</v>
      </c>
      <c r="B129">
        <v>1</v>
      </c>
      <c r="C129">
        <v>128</v>
      </c>
      <c r="D129" t="s">
        <v>513</v>
      </c>
      <c r="E129" t="s">
        <v>514</v>
      </c>
      <c r="F129" t="s">
        <v>174</v>
      </c>
      <c r="G129" t="s">
        <v>174</v>
      </c>
      <c r="H129" t="s">
        <v>174</v>
      </c>
      <c r="I129" t="s">
        <v>174</v>
      </c>
      <c r="J129" t="s">
        <v>515</v>
      </c>
      <c r="K129">
        <v>1</v>
      </c>
      <c r="L129" t="s">
        <v>174</v>
      </c>
      <c r="M129" t="s">
        <v>174</v>
      </c>
      <c r="N129" t="s">
        <v>174</v>
      </c>
      <c r="O129">
        <v>1</v>
      </c>
      <c r="P129" t="s">
        <v>15</v>
      </c>
      <c r="Q129" t="str">
        <f t="shared" si="1"/>
        <v>INSERT tbDoctor2024(strNombre,strApPaterno,strApMaterno,strDireccion,strEMail,strColonia,strRFC,strNombreFiscal,intCP,strTelefono,strCelular,strDireccionFiscal,isActivo,isBorrado,strUsuarioAlta,strMaquinaAlta,datFechaAlta) SELECT 'LETICIA GONZALEZ','GONZALEZ','.','.','NULL','.','.','NOMBRE FISCALLETICIA GONZALEZ_GONZALEZ_.','1','.','.','.',1,0, 'MR-JOC', '127.0.0.1', GETDATE()</v>
      </c>
    </row>
    <row r="130" spans="1:17" x14ac:dyDescent="0.25">
      <c r="A130">
        <v>1</v>
      </c>
      <c r="B130">
        <v>1</v>
      </c>
      <c r="C130">
        <v>129</v>
      </c>
      <c r="D130" t="s">
        <v>516</v>
      </c>
      <c r="E130" t="s">
        <v>174</v>
      </c>
      <c r="F130" t="s">
        <v>174</v>
      </c>
      <c r="G130" t="s">
        <v>174</v>
      </c>
      <c r="H130" t="s">
        <v>174</v>
      </c>
      <c r="I130" t="s">
        <v>174</v>
      </c>
      <c r="J130" t="s">
        <v>517</v>
      </c>
      <c r="K130">
        <v>2</v>
      </c>
      <c r="L130" t="s">
        <v>174</v>
      </c>
      <c r="M130" t="s">
        <v>174</v>
      </c>
      <c r="N130" t="s">
        <v>174</v>
      </c>
      <c r="O130">
        <v>1</v>
      </c>
      <c r="P130" t="s">
        <v>192</v>
      </c>
      <c r="Q130" t="str">
        <f t="shared" si="1"/>
        <v>INSERT tbDoctor2024(strNombre,strApPaterno,strApMaterno,strDireccion,strEMail,strColonia,strRFC,strNombreFiscal,intCP,strTelefono,strCelular,strDireccionFiscal,isActivo,isBorrado,strUsuarioAlta,strMaquinaAlta,datFechaAlta) SELECT 'LUIS  BRITO','.','.','.','@','.','.','NOMBRE FISCALLUIS NUEVO_._.','2','.','.','.',1,0, 'MR-JOC', '127.0.0.1', GETDATE()</v>
      </c>
    </row>
    <row r="131" spans="1:17" x14ac:dyDescent="0.25">
      <c r="A131">
        <v>1</v>
      </c>
      <c r="B131">
        <v>1</v>
      </c>
      <c r="C131">
        <v>130</v>
      </c>
      <c r="D131" t="s">
        <v>518</v>
      </c>
      <c r="E131" t="s">
        <v>174</v>
      </c>
      <c r="F131" t="s">
        <v>174</v>
      </c>
      <c r="G131" t="s">
        <v>174</v>
      </c>
      <c r="H131" t="s">
        <v>174</v>
      </c>
      <c r="I131" t="s">
        <v>174</v>
      </c>
      <c r="J131" t="s">
        <v>519</v>
      </c>
      <c r="K131">
        <v>1</v>
      </c>
      <c r="L131">
        <v>8180889009</v>
      </c>
      <c r="M131" t="s">
        <v>174</v>
      </c>
      <c r="N131" t="s">
        <v>174</v>
      </c>
      <c r="O131">
        <v>1</v>
      </c>
      <c r="P131" t="s">
        <v>192</v>
      </c>
      <c r="Q131" t="str">
        <f t="shared" ref="Q131:Q194" si="2">_xlfn.CONCAT("INSERT tbDoctor2024(strNombre,strApPaterno,strApMaterno,strDireccion,strEMail,strColonia,strRFC,strNombreFiscal,intCP,strTelefono,strCelular,strDireccionFiscal,isActivo,isBorrado,strUsuarioAlta,strMaquinaAlta,datFechaAlta) SELECT '",D131,"','",E131,"','",F131,"','",G131,"','",P131,"','",H131,"','",I131,"','",J131,"','",K131,"','",L131,"','",M131,"','",N131,"',",O131,",0, 'MR-JOC', '127.0.0.1', GETDATE()")</f>
        <v>INSERT tbDoctor2024(strNombre,strApPaterno,strApMaterno,strDireccion,strEMail,strColonia,strRFC,strNombreFiscal,intCP,strTelefono,strCelular,strDireccionFiscal,isActivo,isBorrado,strUsuarioAlta,strMaquinaAlta,datFechaAlta) SELECT 'SARA RUIZ (DENTAL CARE )','.','.','.','@','.','.','NOMBRE FISCALSARA RUIZ (DENTAL CARE )_._.','1','8180889009','.','.',1,0, 'MR-JOC', '127.0.0.1', GETDATE()</v>
      </c>
    </row>
    <row r="132" spans="1:17" x14ac:dyDescent="0.25">
      <c r="A132">
        <v>1</v>
      </c>
      <c r="B132">
        <v>1</v>
      </c>
      <c r="C132">
        <v>131</v>
      </c>
      <c r="D132" t="s">
        <v>520</v>
      </c>
      <c r="E132" t="s">
        <v>521</v>
      </c>
      <c r="F132" t="s">
        <v>174</v>
      </c>
      <c r="G132" t="s">
        <v>174</v>
      </c>
      <c r="H132" t="s">
        <v>174</v>
      </c>
      <c r="I132" t="s">
        <v>174</v>
      </c>
      <c r="J132" t="s">
        <v>522</v>
      </c>
      <c r="K132">
        <v>2</v>
      </c>
      <c r="L132">
        <v>3</v>
      </c>
      <c r="M132">
        <v>8116370156</v>
      </c>
      <c r="N132" t="s">
        <v>174</v>
      </c>
      <c r="O132">
        <v>1</v>
      </c>
      <c r="P132" t="s">
        <v>15</v>
      </c>
      <c r="Q132" t="str">
        <f t="shared" si="2"/>
        <v>INSERT tbDoctor2024(strNombre,strApPaterno,strApMaterno,strDireccion,strEMail,strColonia,strRFC,strNombreFiscal,intCP,strTelefono,strCelular,strDireccionFiscal,isActivo,isBorrado,strUsuarioAlta,strMaquinaAlta,datFechaAlta) SELECT 'SANDRA GUAJARDO','GUAJARDO','.','.','NULL','.','.','NOMBRE FISCALSANDRA GUAJARDO_GUAJARDO_.','2','3','8116370156','.',1,0, 'MR-JOC', '127.0.0.1', GETDATE()</v>
      </c>
    </row>
    <row r="133" spans="1:17" x14ac:dyDescent="0.25">
      <c r="A133">
        <v>1</v>
      </c>
      <c r="B133">
        <v>1</v>
      </c>
      <c r="C133">
        <v>132</v>
      </c>
      <c r="D133" t="s">
        <v>523</v>
      </c>
      <c r="E133" t="s">
        <v>174</v>
      </c>
      <c r="F133" t="s">
        <v>174</v>
      </c>
      <c r="G133" t="s">
        <v>174</v>
      </c>
      <c r="H133" t="s">
        <v>174</v>
      </c>
      <c r="I133" t="s">
        <v>174</v>
      </c>
      <c r="J133" t="s">
        <v>524</v>
      </c>
      <c r="K133">
        <v>1</v>
      </c>
      <c r="L133">
        <v>8180169312</v>
      </c>
      <c r="M133" t="s">
        <v>174</v>
      </c>
      <c r="N133" t="s">
        <v>174</v>
      </c>
      <c r="O133">
        <v>1</v>
      </c>
      <c r="P133" t="s">
        <v>15</v>
      </c>
      <c r="Q133" t="str">
        <f t="shared" si="2"/>
        <v>INSERT tbDoctor2024(strNombre,strApPaterno,strApMaterno,strDireccion,strEMail,strColonia,strRFC,strNombreFiscal,intCP,strTelefono,strCelular,strDireccionFiscal,isActivo,isBorrado,strUsuarioAlta,strMaquinaAlta,datFechaAlta) SELECT 'MARIA   SAUCEDA','.','.','.','NULL','.','.','NOMBRE FISCALMARIA   SAUCEDA_._.','1','8180169312','.','.',1,0, 'MR-JOC', '127.0.0.1', GETDATE()</v>
      </c>
    </row>
    <row r="134" spans="1:17" x14ac:dyDescent="0.25">
      <c r="A134">
        <v>1</v>
      </c>
      <c r="B134">
        <v>1</v>
      </c>
      <c r="C134">
        <v>133</v>
      </c>
      <c r="D134" t="s">
        <v>525</v>
      </c>
      <c r="E134" t="s">
        <v>526</v>
      </c>
      <c r="F134" t="s">
        <v>174</v>
      </c>
      <c r="G134" t="s">
        <v>174</v>
      </c>
      <c r="H134" t="s">
        <v>174</v>
      </c>
      <c r="I134" t="s">
        <v>174</v>
      </c>
      <c r="J134" t="s">
        <v>527</v>
      </c>
      <c r="K134">
        <v>1</v>
      </c>
      <c r="L134">
        <v>1</v>
      </c>
      <c r="M134">
        <v>1</v>
      </c>
      <c r="N134" t="s">
        <v>174</v>
      </c>
      <c r="O134">
        <v>1</v>
      </c>
      <c r="P134" t="s">
        <v>15</v>
      </c>
      <c r="Q134" t="str">
        <f t="shared" si="2"/>
        <v>INSERT tbDoctor2024(strNombre,strApPaterno,strApMaterno,strDireccion,strEMail,strColonia,strRFC,strNombreFiscal,intCP,strTelefono,strCelular,strDireccionFiscal,isActivo,isBorrado,strUsuarioAlta,strMaquinaAlta,datFechaAlta) SELECT 'OMAR  MALDONADO','MALDONADO','.','.','NULL','.','.','NOMBRE FISCALOMAR  MALDONADO_MALDONADO_.','1','1','1','.',1,0, 'MR-JOC', '127.0.0.1', GETDATE()</v>
      </c>
    </row>
    <row r="135" spans="1:17" x14ac:dyDescent="0.25">
      <c r="A135">
        <v>1</v>
      </c>
      <c r="B135">
        <v>1</v>
      </c>
      <c r="C135">
        <v>134</v>
      </c>
      <c r="D135" t="s">
        <v>528</v>
      </c>
      <c r="E135" t="s">
        <v>529</v>
      </c>
      <c r="F135" t="s">
        <v>174</v>
      </c>
      <c r="G135" t="s">
        <v>174</v>
      </c>
      <c r="H135" t="s">
        <v>174</v>
      </c>
      <c r="I135" t="s">
        <v>174</v>
      </c>
      <c r="J135" t="s">
        <v>174</v>
      </c>
      <c r="K135">
        <v>1</v>
      </c>
      <c r="L135">
        <v>8111774243</v>
      </c>
      <c r="M135" t="s">
        <v>174</v>
      </c>
      <c r="N135" t="s">
        <v>174</v>
      </c>
      <c r="O135">
        <v>1</v>
      </c>
      <c r="P135" t="s">
        <v>174</v>
      </c>
      <c r="Q135" t="str">
        <f t="shared" si="2"/>
        <v>INSERT tbDoctor2024(strNombre,strApPaterno,strApMaterno,strDireccion,strEMail,strColonia,strRFC,strNombreFiscal,intCP,strTelefono,strCelular,strDireccionFiscal,isActivo,isBorrado,strUsuarioAlta,strMaquinaAlta,datFechaAlta) SELECT 'MARIELA ROCHA ','ROCHA ','.','.','.','.','.','.','1','8111774243','.','.',1,0, 'MR-JOC', '127.0.0.1', GETDATE()</v>
      </c>
    </row>
    <row r="136" spans="1:17" x14ac:dyDescent="0.25">
      <c r="A136">
        <v>1</v>
      </c>
      <c r="B136">
        <v>1</v>
      </c>
      <c r="C136">
        <v>135</v>
      </c>
      <c r="D136" t="s">
        <v>530</v>
      </c>
      <c r="E136" t="s">
        <v>174</v>
      </c>
      <c r="F136" t="s">
        <v>174</v>
      </c>
      <c r="G136" t="s">
        <v>174</v>
      </c>
      <c r="H136" t="s">
        <v>174</v>
      </c>
      <c r="I136" t="s">
        <v>174</v>
      </c>
      <c r="J136" t="s">
        <v>174</v>
      </c>
      <c r="K136">
        <v>1</v>
      </c>
      <c r="L136">
        <v>1</v>
      </c>
      <c r="M136" t="s">
        <v>174</v>
      </c>
      <c r="N136" t="s">
        <v>174</v>
      </c>
      <c r="O136">
        <v>1</v>
      </c>
      <c r="P136" t="s">
        <v>174</v>
      </c>
      <c r="Q136" t="str">
        <f t="shared" si="2"/>
        <v>INSERT tbDoctor2024(strNombre,strApPaterno,strApMaterno,strDireccion,strEMail,strColonia,strRFC,strNombreFiscal,intCP,strTelefono,strCelular,strDireccionFiscal,isActivo,isBorrado,strUsuarioAlta,strMaquinaAlta,datFechaAlta) SELECT 'ARNULFO CARILLO','.','.','.','.','.','.','.','1','1','.','.',1,0, 'MR-JOC', '127.0.0.1', GETDATE()</v>
      </c>
    </row>
    <row r="137" spans="1:17" x14ac:dyDescent="0.25">
      <c r="A137">
        <v>1</v>
      </c>
      <c r="B137">
        <v>1</v>
      </c>
      <c r="C137">
        <v>136</v>
      </c>
      <c r="D137" t="s">
        <v>531</v>
      </c>
      <c r="E137" t="s">
        <v>407</v>
      </c>
      <c r="F137" t="s">
        <v>174</v>
      </c>
      <c r="G137" t="s">
        <v>174</v>
      </c>
      <c r="H137" t="s">
        <v>174</v>
      </c>
      <c r="I137" t="s">
        <v>174</v>
      </c>
      <c r="J137" t="s">
        <v>174</v>
      </c>
      <c r="K137">
        <v>1</v>
      </c>
      <c r="L137" t="s">
        <v>174</v>
      </c>
      <c r="M137">
        <v>1</v>
      </c>
      <c r="N137" t="s">
        <v>174</v>
      </c>
      <c r="O137">
        <v>1</v>
      </c>
      <c r="P137" t="s">
        <v>174</v>
      </c>
      <c r="Q137" t="str">
        <f t="shared" si="2"/>
        <v>INSERT tbDoctor2024(strNombre,strApPaterno,strApMaterno,strDireccion,strEMail,strColonia,strRFC,strNombreFiscal,intCP,strTelefono,strCelular,strDireccionFiscal,isActivo,isBorrado,strUsuarioAlta,strMaquinaAlta,datFechaAlta) SELECT 'MIGUEL ANGEL CASTILLO','CASTILLO','.','.','.','.','.','.','1','.','1','.',1,0, 'MR-JOC', '127.0.0.1', GETDATE()</v>
      </c>
    </row>
    <row r="138" spans="1:17" x14ac:dyDescent="0.25">
      <c r="A138">
        <v>1</v>
      </c>
      <c r="B138">
        <v>1</v>
      </c>
      <c r="C138">
        <v>137</v>
      </c>
      <c r="D138" t="s">
        <v>532</v>
      </c>
      <c r="E138" t="s">
        <v>533</v>
      </c>
      <c r="F138" t="s">
        <v>174</v>
      </c>
      <c r="G138" t="s">
        <v>174</v>
      </c>
      <c r="H138" t="s">
        <v>174</v>
      </c>
      <c r="I138" t="s">
        <v>174</v>
      </c>
      <c r="J138" t="s">
        <v>174</v>
      </c>
      <c r="K138">
        <v>1</v>
      </c>
      <c r="L138">
        <v>8184984570</v>
      </c>
      <c r="M138" t="s">
        <v>174</v>
      </c>
      <c r="N138" t="s">
        <v>174</v>
      </c>
      <c r="O138">
        <v>1</v>
      </c>
      <c r="P138">
        <v>1</v>
      </c>
      <c r="Q138" t="str">
        <f t="shared" si="2"/>
        <v>INSERT tbDoctor2024(strNombre,strApPaterno,strApMaterno,strDireccion,strEMail,strColonia,strRFC,strNombreFiscal,intCP,strTelefono,strCelular,strDireccionFiscal,isActivo,isBorrado,strUsuarioAlta,strMaquinaAlta,datFechaAlta) SELECT 'LAURA  GTZ ARRIAGA ','ARRIAGA ','.','.','1','.','.','.','1','8184984570','.','.',1,0, 'MR-JOC', '127.0.0.1', GETDATE()</v>
      </c>
    </row>
    <row r="139" spans="1:17" x14ac:dyDescent="0.25">
      <c r="A139">
        <v>1</v>
      </c>
      <c r="B139">
        <v>1</v>
      </c>
      <c r="C139">
        <v>138</v>
      </c>
      <c r="D139" t="s">
        <v>534</v>
      </c>
      <c r="E139" t="s">
        <v>361</v>
      </c>
      <c r="F139" t="s">
        <v>174</v>
      </c>
      <c r="G139" t="s">
        <v>174</v>
      </c>
      <c r="H139" t="s">
        <v>174</v>
      </c>
      <c r="I139">
        <v>1</v>
      </c>
      <c r="J139" t="s">
        <v>174</v>
      </c>
      <c r="K139">
        <v>1</v>
      </c>
      <c r="L139" t="s">
        <v>174</v>
      </c>
      <c r="M139">
        <v>8180504879</v>
      </c>
      <c r="N139" t="s">
        <v>174</v>
      </c>
      <c r="O139">
        <v>1</v>
      </c>
      <c r="P139" t="s">
        <v>174</v>
      </c>
      <c r="Q139" t="str">
        <f t="shared" si="2"/>
        <v>INSERT tbDoctor2024(strNombre,strApPaterno,strApMaterno,strDireccion,strEMail,strColonia,strRFC,strNombreFiscal,intCP,strTelefono,strCelular,strDireccionFiscal,isActivo,isBorrado,strUsuarioAlta,strMaquinaAlta,datFechaAlta) SELECT 'GRISELDA TORRES','TORRES','.','.','.','.','1','.','1','.','8180504879','.',1,0, 'MR-JOC', '127.0.0.1', GETDATE()</v>
      </c>
    </row>
    <row r="140" spans="1:17" x14ac:dyDescent="0.25">
      <c r="A140">
        <v>1</v>
      </c>
      <c r="B140">
        <v>1</v>
      </c>
      <c r="C140">
        <v>139</v>
      </c>
      <c r="D140" t="s">
        <v>535</v>
      </c>
      <c r="E140" t="s">
        <v>536</v>
      </c>
      <c r="F140" t="s">
        <v>174</v>
      </c>
      <c r="G140" t="s">
        <v>537</v>
      </c>
      <c r="H140" t="s">
        <v>538</v>
      </c>
      <c r="I140" t="s">
        <v>174</v>
      </c>
      <c r="J140" t="s">
        <v>174</v>
      </c>
      <c r="K140">
        <v>1</v>
      </c>
      <c r="L140" t="s">
        <v>174</v>
      </c>
      <c r="M140">
        <v>8112753090</v>
      </c>
      <c r="N140">
        <v>1</v>
      </c>
      <c r="O140">
        <v>1</v>
      </c>
      <c r="P140" t="s">
        <v>174</v>
      </c>
      <c r="Q140" t="str">
        <f t="shared" si="2"/>
        <v>INSERT tbDoctor2024(strNombre,strApPaterno,strApMaterno,strDireccion,strEMail,strColonia,strRFC,strNombreFiscal,intCP,strTelefono,strCelular,strDireccionFiscal,isActivo,isBorrado,strUsuarioAlta,strMaquinaAlta,datFechaAlta) SELECT 'BELEN  DE HOYOS','SANTILLANA ','.','TENONGO 282','.','MITAS CENTRO ','.','.','1','.','8112753090','1',1,0, 'MR-JOC', '127.0.0.1', GETDATE()</v>
      </c>
    </row>
    <row r="141" spans="1:17" x14ac:dyDescent="0.25">
      <c r="A141">
        <v>1</v>
      </c>
      <c r="B141">
        <v>1</v>
      </c>
      <c r="C141">
        <v>140</v>
      </c>
      <c r="D141" t="s">
        <v>539</v>
      </c>
      <c r="E141" t="s">
        <v>261</v>
      </c>
      <c r="F141" t="s">
        <v>174</v>
      </c>
      <c r="G141" t="s">
        <v>174</v>
      </c>
      <c r="H141" t="s">
        <v>174</v>
      </c>
      <c r="I141" t="s">
        <v>174</v>
      </c>
      <c r="J141">
        <v>1</v>
      </c>
      <c r="K141">
        <v>3</v>
      </c>
      <c r="L141">
        <v>1</v>
      </c>
      <c r="M141">
        <v>8117906757</v>
      </c>
      <c r="N141">
        <v>1</v>
      </c>
      <c r="O141">
        <v>1</v>
      </c>
      <c r="P141">
        <v>3</v>
      </c>
      <c r="Q141" t="str">
        <f t="shared" si="2"/>
        <v>INSERT tbDoctor2024(strNombre,strApPaterno,strApMaterno,strDireccion,strEMail,strColonia,strRFC,strNombreFiscal,intCP,strTelefono,strCelular,strDireccionFiscal,isActivo,isBorrado,strUsuarioAlta,strMaquinaAlta,datFechaAlta) SELECT 'LAURA GUZMAN ','GUZMAN','.','.','3','.','.','1','3','1','8117906757','1',1,0, 'MR-JOC', '127.0.0.1', GETDATE()</v>
      </c>
    </row>
    <row r="142" spans="1:17" x14ac:dyDescent="0.25">
      <c r="A142">
        <v>1</v>
      </c>
      <c r="B142">
        <v>1</v>
      </c>
      <c r="C142">
        <v>141</v>
      </c>
      <c r="D142" t="s">
        <v>540</v>
      </c>
      <c r="E142" t="s">
        <v>541</v>
      </c>
      <c r="F142" t="s">
        <v>174</v>
      </c>
      <c r="G142" t="s">
        <v>174</v>
      </c>
      <c r="H142" t="s">
        <v>174</v>
      </c>
      <c r="I142">
        <v>1</v>
      </c>
      <c r="J142" t="s">
        <v>174</v>
      </c>
      <c r="K142">
        <v>1</v>
      </c>
      <c r="L142">
        <v>1</v>
      </c>
      <c r="M142">
        <v>8114991080</v>
      </c>
      <c r="N142" t="s">
        <v>174</v>
      </c>
      <c r="O142">
        <v>1</v>
      </c>
      <c r="P142" t="s">
        <v>174</v>
      </c>
      <c r="Q142" t="str">
        <f t="shared" si="2"/>
        <v>INSERT tbDoctor2024(strNombre,strApPaterno,strApMaterno,strDireccion,strEMail,strColonia,strRFC,strNombreFiscal,intCP,strTelefono,strCelular,strDireccionFiscal,isActivo,isBorrado,strUsuarioAlta,strMaquinaAlta,datFechaAlta) SELECT 'ADAN BENAVIDES ','BENVIDES','.','.','.','.','1','.','1','1','8114991080','.',1,0, 'MR-JOC', '127.0.0.1', GETDATE()</v>
      </c>
    </row>
    <row r="143" spans="1:17" x14ac:dyDescent="0.25">
      <c r="A143">
        <v>1</v>
      </c>
      <c r="B143">
        <v>1</v>
      </c>
      <c r="C143">
        <v>142</v>
      </c>
      <c r="D143" t="s">
        <v>542</v>
      </c>
      <c r="E143" t="s">
        <v>174</v>
      </c>
      <c r="F143" t="s">
        <v>174</v>
      </c>
      <c r="G143" t="s">
        <v>174</v>
      </c>
      <c r="H143" t="s">
        <v>174</v>
      </c>
      <c r="I143" t="s">
        <v>174</v>
      </c>
      <c r="J143" t="s">
        <v>174</v>
      </c>
      <c r="K143">
        <v>1</v>
      </c>
      <c r="L143">
        <v>8123194821</v>
      </c>
      <c r="M143" t="s">
        <v>174</v>
      </c>
      <c r="N143" t="s">
        <v>174</v>
      </c>
      <c r="O143">
        <v>1</v>
      </c>
      <c r="P143" t="s">
        <v>174</v>
      </c>
      <c r="Q143" t="str">
        <f t="shared" si="2"/>
        <v>INSERT tbDoctor2024(strNombre,strApPaterno,strApMaterno,strDireccion,strEMail,strColonia,strRFC,strNombreFiscal,intCP,strTelefono,strCelular,strDireccionFiscal,isActivo,isBorrado,strUsuarioAlta,strMaquinaAlta,datFechaAlta) SELECT 'WILLY','.','.','.','.','.','.','.','1','8123194821','.','.',1,0, 'MR-JOC', '127.0.0.1', GETDATE()</v>
      </c>
    </row>
    <row r="144" spans="1:17" x14ac:dyDescent="0.25">
      <c r="A144">
        <v>1</v>
      </c>
      <c r="B144">
        <v>1</v>
      </c>
      <c r="C144">
        <v>143</v>
      </c>
      <c r="D144" t="s">
        <v>543</v>
      </c>
      <c r="E144" t="s">
        <v>174</v>
      </c>
      <c r="F144" t="s">
        <v>174</v>
      </c>
      <c r="G144" t="s">
        <v>174</v>
      </c>
      <c r="H144" t="s">
        <v>174</v>
      </c>
      <c r="I144" t="s">
        <v>174</v>
      </c>
      <c r="J144" t="s">
        <v>174</v>
      </c>
      <c r="K144">
        <v>3</v>
      </c>
      <c r="L144" t="s">
        <v>174</v>
      </c>
      <c r="M144" t="s">
        <v>174</v>
      </c>
      <c r="N144" t="s">
        <v>174</v>
      </c>
      <c r="O144">
        <v>1</v>
      </c>
      <c r="P144" t="s">
        <v>174</v>
      </c>
      <c r="Q144" t="str">
        <f t="shared" si="2"/>
        <v>INSERT tbDoctor2024(strNombre,strApPaterno,strApMaterno,strDireccion,strEMail,strColonia,strRFC,strNombreFiscal,intCP,strTelefono,strCelular,strDireccionFiscal,isActivo,isBorrado,strUsuarioAlta,strMaquinaAlta,datFechaAlta) SELECT 'ELIZABETH','.','.','.','.','.','.','.','3','.','.','.',1,0, 'MR-JOC', '127.0.0.1', GETDATE()</v>
      </c>
    </row>
    <row r="145" spans="1:17" x14ac:dyDescent="0.25">
      <c r="A145">
        <v>1</v>
      </c>
      <c r="B145">
        <v>1</v>
      </c>
      <c r="C145">
        <v>144</v>
      </c>
      <c r="D145" t="s">
        <v>544</v>
      </c>
      <c r="E145" t="s">
        <v>174</v>
      </c>
      <c r="F145" t="s">
        <v>174</v>
      </c>
      <c r="G145" t="s">
        <v>174</v>
      </c>
      <c r="H145" t="s">
        <v>174</v>
      </c>
      <c r="I145" t="s">
        <v>174</v>
      </c>
      <c r="J145" t="s">
        <v>174</v>
      </c>
      <c r="K145">
        <v>1</v>
      </c>
      <c r="L145">
        <v>3</v>
      </c>
      <c r="M145" t="s">
        <v>174</v>
      </c>
      <c r="N145" t="s">
        <v>174</v>
      </c>
      <c r="O145">
        <v>1</v>
      </c>
      <c r="P145" t="s">
        <v>174</v>
      </c>
      <c r="Q145" t="str">
        <f t="shared" si="2"/>
        <v>INSERT tbDoctor2024(strNombre,strApPaterno,strApMaterno,strDireccion,strEMail,strColonia,strRFC,strNombreFiscal,intCP,strTelefono,strCelular,strDireccionFiscal,isActivo,isBorrado,strUsuarioAlta,strMaquinaAlta,datFechaAlta) SELECT 'LUIS MONDRAGON','.','.','.','.','.','.','.','1','3','.','.',1,0, 'MR-JOC', '127.0.0.1', GETDATE()</v>
      </c>
    </row>
    <row r="146" spans="1:17" x14ac:dyDescent="0.25">
      <c r="A146">
        <v>1</v>
      </c>
      <c r="B146">
        <v>1</v>
      </c>
      <c r="C146">
        <v>145</v>
      </c>
      <c r="D146" t="s">
        <v>545</v>
      </c>
      <c r="E146" t="s">
        <v>174</v>
      </c>
      <c r="F146" t="s">
        <v>174</v>
      </c>
      <c r="G146" t="s">
        <v>174</v>
      </c>
      <c r="H146" t="s">
        <v>174</v>
      </c>
      <c r="I146" t="s">
        <v>174</v>
      </c>
      <c r="J146" t="s">
        <v>174</v>
      </c>
      <c r="K146">
        <v>2</v>
      </c>
      <c r="L146" t="s">
        <v>174</v>
      </c>
      <c r="M146" t="s">
        <v>174</v>
      </c>
      <c r="N146" t="s">
        <v>174</v>
      </c>
      <c r="O146">
        <v>1</v>
      </c>
      <c r="P146" t="s">
        <v>174</v>
      </c>
      <c r="Q146" t="str">
        <f t="shared" si="2"/>
        <v>INSERT tbDoctor2024(strNombre,strApPaterno,strApMaterno,strDireccion,strEMail,strColonia,strRFC,strNombreFiscal,intCP,strTelefono,strCelular,strDireccionFiscal,isActivo,isBorrado,strUsuarioAlta,strMaquinaAlta,datFechaAlta) SELECT 'MIGUEL','.','.','.','.','.','.','.','2','.','.','.',1,0, 'MR-JOC', '127.0.0.1', GETDATE()</v>
      </c>
    </row>
    <row r="147" spans="1:17" x14ac:dyDescent="0.25">
      <c r="A147">
        <v>1</v>
      </c>
      <c r="B147">
        <v>1</v>
      </c>
      <c r="C147">
        <v>146</v>
      </c>
      <c r="D147" t="s">
        <v>546</v>
      </c>
      <c r="E147" t="s">
        <v>174</v>
      </c>
      <c r="F147" t="s">
        <v>174</v>
      </c>
      <c r="G147" t="s">
        <v>174</v>
      </c>
      <c r="H147" t="s">
        <v>174</v>
      </c>
      <c r="I147" t="s">
        <v>174</v>
      </c>
      <c r="J147" t="s">
        <v>174</v>
      </c>
      <c r="K147">
        <v>1</v>
      </c>
      <c r="L147">
        <v>8115164924</v>
      </c>
      <c r="M147" t="s">
        <v>174</v>
      </c>
      <c r="N147" t="s">
        <v>174</v>
      </c>
      <c r="O147">
        <v>1</v>
      </c>
      <c r="P147" t="s">
        <v>174</v>
      </c>
      <c r="Q147" t="str">
        <f t="shared" si="2"/>
        <v>INSERT tbDoctor2024(strNombre,strApPaterno,strApMaterno,strDireccion,strEMail,strColonia,strRFC,strNombreFiscal,intCP,strTelefono,strCelular,strDireccionFiscal,isActivo,isBorrado,strUsuarioAlta,strMaquinaAlta,datFechaAlta) SELECT 'LULY VILLAREAL','.','.','.','.','.','.','.','1','8115164924','.','.',1,0, 'MR-JOC', '127.0.0.1', GETDATE()</v>
      </c>
    </row>
    <row r="148" spans="1:17" x14ac:dyDescent="0.25">
      <c r="A148">
        <v>1</v>
      </c>
      <c r="B148">
        <v>1</v>
      </c>
      <c r="C148">
        <v>147</v>
      </c>
      <c r="D148" t="s">
        <v>547</v>
      </c>
      <c r="E148" t="s">
        <v>174</v>
      </c>
      <c r="F148" t="s">
        <v>174</v>
      </c>
      <c r="G148" t="s">
        <v>174</v>
      </c>
      <c r="H148" t="s">
        <v>174</v>
      </c>
      <c r="I148" t="s">
        <v>174</v>
      </c>
      <c r="J148" t="s">
        <v>174</v>
      </c>
      <c r="K148">
        <v>1</v>
      </c>
      <c r="L148">
        <v>8182902569</v>
      </c>
      <c r="M148" t="s">
        <v>174</v>
      </c>
      <c r="N148" t="s">
        <v>174</v>
      </c>
      <c r="O148">
        <v>1</v>
      </c>
      <c r="P148" t="s">
        <v>174</v>
      </c>
      <c r="Q148" t="str">
        <f t="shared" si="2"/>
        <v>INSERT tbDoctor2024(strNombre,strApPaterno,strApMaterno,strDireccion,strEMail,strColonia,strRFC,strNombreFiscal,intCP,strTelefono,strCelular,strDireccionFiscal,isActivo,isBorrado,strUsuarioAlta,strMaquinaAlta,datFechaAlta) SELECT 'ISELA RDZ','.','.','.','.','.','.','.','1','8182902569','.','.',1,0, 'MR-JOC', '127.0.0.1', GETDATE()</v>
      </c>
    </row>
    <row r="149" spans="1:17" x14ac:dyDescent="0.25">
      <c r="A149">
        <v>1</v>
      </c>
      <c r="B149">
        <v>1</v>
      </c>
      <c r="C149">
        <v>148</v>
      </c>
      <c r="D149" t="s">
        <v>548</v>
      </c>
      <c r="E149" t="s">
        <v>549</v>
      </c>
      <c r="F149" t="s">
        <v>373</v>
      </c>
      <c r="G149" t="s">
        <v>174</v>
      </c>
      <c r="H149" t="s">
        <v>174</v>
      </c>
      <c r="I149" t="s">
        <v>174</v>
      </c>
      <c r="J149" t="s">
        <v>174</v>
      </c>
      <c r="K149">
        <v>1</v>
      </c>
      <c r="L149">
        <v>8187782750</v>
      </c>
      <c r="M149">
        <v>8187782750</v>
      </c>
      <c r="N149" t="s">
        <v>174</v>
      </c>
      <c r="O149">
        <v>1</v>
      </c>
      <c r="P149" t="s">
        <v>174</v>
      </c>
      <c r="Q149" t="str">
        <f t="shared" si="2"/>
        <v>INSERT tbDoctor2024(strNombre,strApPaterno,strApMaterno,strDireccion,strEMail,strColonia,strRFC,strNombreFiscal,intCP,strTelefono,strCelular,strDireccionFiscal,isActivo,isBorrado,strUsuarioAlta,strMaquinaAlta,datFechaAlta) SELECT 'KARLA','ROMERO','GALINDO','.','.','.','.','.','1','8187782750','8187782750','.',1,0, 'MR-JOC', '127.0.0.1', GETDATE()</v>
      </c>
    </row>
    <row r="150" spans="1:17" x14ac:dyDescent="0.25">
      <c r="A150">
        <v>1</v>
      </c>
      <c r="B150">
        <v>1</v>
      </c>
      <c r="C150">
        <v>149</v>
      </c>
      <c r="D150" t="s">
        <v>550</v>
      </c>
      <c r="E150" t="s">
        <v>551</v>
      </c>
      <c r="F150" t="s">
        <v>326</v>
      </c>
      <c r="G150" t="s">
        <v>174</v>
      </c>
      <c r="H150" t="s">
        <v>174</v>
      </c>
      <c r="I150" t="s">
        <v>174</v>
      </c>
      <c r="J150" t="s">
        <v>174</v>
      </c>
      <c r="K150">
        <v>1</v>
      </c>
      <c r="L150">
        <v>8180169312</v>
      </c>
      <c r="M150" t="s">
        <v>174</v>
      </c>
      <c r="N150" t="s">
        <v>174</v>
      </c>
      <c r="O150">
        <v>1</v>
      </c>
      <c r="P150" t="s">
        <v>174</v>
      </c>
      <c r="Q150" t="str">
        <f t="shared" si="2"/>
        <v>INSERT tbDoctor2024(strNombre,strApPaterno,strApMaterno,strDireccion,strEMail,strColonia,strRFC,strNombreFiscal,intCP,strTelefono,strCelular,strDireccionFiscal,isActivo,isBorrado,strUsuarioAlta,strMaquinaAlta,datFechaAlta) SELECT 'MARIA ','GUADALUPE ','SAUCEDA','.','.','.','.','.','1','8180169312','.','.',1,0, 'MR-JOC', '127.0.0.1', GETDATE()</v>
      </c>
    </row>
    <row r="151" spans="1:17" x14ac:dyDescent="0.25">
      <c r="A151">
        <v>1</v>
      </c>
      <c r="B151">
        <v>1</v>
      </c>
      <c r="C151">
        <v>150</v>
      </c>
      <c r="D151" t="s">
        <v>171</v>
      </c>
      <c r="E151" t="s">
        <v>552</v>
      </c>
      <c r="F151" t="s">
        <v>553</v>
      </c>
      <c r="G151" t="s">
        <v>174</v>
      </c>
      <c r="H151" t="s">
        <v>174</v>
      </c>
      <c r="I151" t="s">
        <v>174</v>
      </c>
      <c r="J151" t="s">
        <v>174</v>
      </c>
      <c r="K151">
        <v>1</v>
      </c>
      <c r="L151">
        <v>8119752778</v>
      </c>
      <c r="M151" t="s">
        <v>174</v>
      </c>
      <c r="N151" t="s">
        <v>174</v>
      </c>
      <c r="O151">
        <v>1</v>
      </c>
      <c r="P151" t="s">
        <v>174</v>
      </c>
      <c r="Q151" t="str">
        <f t="shared" si="2"/>
        <v>INSERT tbDoctor2024(strNombre,strApPaterno,strApMaterno,strDireccion,strEMail,strColonia,strRFC,strNombreFiscal,intCP,strTelefono,strCelular,strDireccionFiscal,isActivo,isBorrado,strUsuarioAlta,strMaquinaAlta,datFechaAlta) SELECT 'PERLA ','SERNA','MAROQUIN','.','.','.','.','.','1','8119752778','.','.',1,0, 'MR-JOC', '127.0.0.1', GETDATE()</v>
      </c>
    </row>
    <row r="152" spans="1:17" x14ac:dyDescent="0.25">
      <c r="A152">
        <v>1</v>
      </c>
      <c r="B152">
        <v>1</v>
      </c>
      <c r="C152">
        <v>151</v>
      </c>
      <c r="D152" t="s">
        <v>554</v>
      </c>
      <c r="E152" t="s">
        <v>555</v>
      </c>
      <c r="F152" t="s">
        <v>174</v>
      </c>
      <c r="G152" t="s">
        <v>174</v>
      </c>
      <c r="H152" t="s">
        <v>174</v>
      </c>
      <c r="I152" t="s">
        <v>174</v>
      </c>
      <c r="J152" t="s">
        <v>174</v>
      </c>
      <c r="K152">
        <v>1</v>
      </c>
      <c r="L152" t="s">
        <v>174</v>
      </c>
      <c r="M152">
        <v>8116298192</v>
      </c>
      <c r="N152" t="s">
        <v>174</v>
      </c>
      <c r="O152">
        <v>1</v>
      </c>
      <c r="P152" t="s">
        <v>174</v>
      </c>
      <c r="Q152" t="str">
        <f t="shared" si="2"/>
        <v>INSERT tbDoctor2024(strNombre,strApPaterno,strApMaterno,strDireccion,strEMail,strColonia,strRFC,strNombreFiscal,intCP,strTelefono,strCelular,strDireccionFiscal,isActivo,isBorrado,strUsuarioAlta,strMaquinaAlta,datFechaAlta) SELECT 'JORGE GUERRA','GUERRA','.','.','.','.','.','.','1','.','8116298192','.',1,0, 'MR-JOC', '127.0.0.1', GETDATE()</v>
      </c>
    </row>
    <row r="153" spans="1:17" x14ac:dyDescent="0.25">
      <c r="A153">
        <v>1</v>
      </c>
      <c r="B153">
        <v>1</v>
      </c>
      <c r="C153">
        <v>152</v>
      </c>
      <c r="D153" t="s">
        <v>556</v>
      </c>
      <c r="E153" t="s">
        <v>557</v>
      </c>
      <c r="F153" t="s">
        <v>557</v>
      </c>
      <c r="G153" t="s">
        <v>174</v>
      </c>
      <c r="H153" t="s">
        <v>174</v>
      </c>
      <c r="I153" t="s">
        <v>174</v>
      </c>
      <c r="J153" t="s">
        <v>174</v>
      </c>
      <c r="K153">
        <v>1</v>
      </c>
      <c r="L153" t="s">
        <v>174</v>
      </c>
      <c r="M153">
        <v>811553776</v>
      </c>
      <c r="N153" t="s">
        <v>174</v>
      </c>
      <c r="O153">
        <v>1</v>
      </c>
      <c r="P153" t="s">
        <v>174</v>
      </c>
      <c r="Q153" t="str">
        <f t="shared" si="2"/>
        <v>INSERT tbDoctor2024(strNombre,strApPaterno,strApMaterno,strDireccion,strEMail,strColonia,strRFC,strNombreFiscal,intCP,strTelefono,strCelular,strDireccionFiscal,isActivo,isBorrado,strUsuarioAlta,strMaquinaAlta,datFechaAlta) SELECT 'MARTHA ','ALVARADO','ALVARADO','.','.','.','.','.','1','.','811553776','.',1,0, 'MR-JOC', '127.0.0.1', GETDATE()</v>
      </c>
    </row>
    <row r="154" spans="1:17" x14ac:dyDescent="0.25">
      <c r="A154">
        <v>1</v>
      </c>
      <c r="B154">
        <v>1</v>
      </c>
      <c r="C154">
        <v>153</v>
      </c>
      <c r="D154" t="s">
        <v>558</v>
      </c>
      <c r="E154" t="s">
        <v>559</v>
      </c>
      <c r="F154" t="s">
        <v>174</v>
      </c>
      <c r="G154" t="s">
        <v>174</v>
      </c>
      <c r="H154" t="s">
        <v>174</v>
      </c>
      <c r="I154" t="s">
        <v>174</v>
      </c>
      <c r="J154" t="s">
        <v>174</v>
      </c>
      <c r="K154">
        <v>1</v>
      </c>
      <c r="L154" t="s">
        <v>174</v>
      </c>
      <c r="M154" t="s">
        <v>174</v>
      </c>
      <c r="N154" t="s">
        <v>174</v>
      </c>
      <c r="O154">
        <v>1</v>
      </c>
      <c r="P154" t="s">
        <v>174</v>
      </c>
      <c r="Q154" t="str">
        <f t="shared" si="2"/>
        <v>INSERT tbDoctor2024(strNombre,strApPaterno,strApMaterno,strDireccion,strEMail,strColonia,strRFC,strNombreFiscal,intCP,strTelefono,strCelular,strDireccionFiscal,isActivo,isBorrado,strUsuarioAlta,strMaquinaAlta,datFechaAlta) SELECT 'ESMARLYN  RAMIREZ','RAMIREZ','.','.','.','.','.','.','1','.','.','.',1,0, 'MR-JOC', '127.0.0.1', GETDATE()</v>
      </c>
    </row>
    <row r="155" spans="1:17" x14ac:dyDescent="0.25">
      <c r="A155">
        <v>1</v>
      </c>
      <c r="B155">
        <v>1</v>
      </c>
      <c r="C155">
        <v>154</v>
      </c>
      <c r="D155" t="s">
        <v>560</v>
      </c>
      <c r="E155" t="s">
        <v>174</v>
      </c>
      <c r="F155" t="s">
        <v>174</v>
      </c>
      <c r="G155" t="s">
        <v>174</v>
      </c>
      <c r="H155" t="s">
        <v>174</v>
      </c>
      <c r="I155" t="s">
        <v>174</v>
      </c>
      <c r="J155" t="s">
        <v>174</v>
      </c>
      <c r="K155">
        <v>1</v>
      </c>
      <c r="L155">
        <v>5539390281</v>
      </c>
      <c r="M155" t="s">
        <v>174</v>
      </c>
      <c r="N155" t="s">
        <v>174</v>
      </c>
      <c r="O155">
        <v>1</v>
      </c>
      <c r="P155" t="s">
        <v>174</v>
      </c>
      <c r="Q155" t="str">
        <f t="shared" si="2"/>
        <v>INSERT tbDoctor2024(strNombre,strApPaterno,strApMaterno,strDireccion,strEMail,strColonia,strRFC,strNombreFiscal,intCP,strTelefono,strCelular,strDireccionFiscal,isActivo,isBorrado,strUsuarioAlta,strMaquinaAlta,datFechaAlta) SELECT 'ITZEL','.','.','.','.','.','.','.','1','5539390281','.','.',1,0, 'MR-JOC', '127.0.0.1', GETDATE()</v>
      </c>
    </row>
    <row r="156" spans="1:17" x14ac:dyDescent="0.25">
      <c r="A156">
        <v>1</v>
      </c>
      <c r="B156">
        <v>1</v>
      </c>
      <c r="C156">
        <v>155</v>
      </c>
      <c r="D156" t="s">
        <v>561</v>
      </c>
      <c r="E156" t="s">
        <v>174</v>
      </c>
      <c r="F156" t="s">
        <v>174</v>
      </c>
      <c r="G156" t="s">
        <v>174</v>
      </c>
      <c r="H156" t="s">
        <v>174</v>
      </c>
      <c r="I156" t="s">
        <v>174</v>
      </c>
      <c r="J156" t="s">
        <v>174</v>
      </c>
      <c r="K156">
        <v>1</v>
      </c>
      <c r="L156">
        <v>8125270903</v>
      </c>
      <c r="M156" t="s">
        <v>174</v>
      </c>
      <c r="N156">
        <v>1</v>
      </c>
      <c r="O156">
        <v>1</v>
      </c>
      <c r="P156" t="s">
        <v>174</v>
      </c>
      <c r="Q156" t="str">
        <f t="shared" si="2"/>
        <v>INSERT tbDoctor2024(strNombre,strApPaterno,strApMaterno,strDireccion,strEMail,strColonia,strRFC,strNombreFiscal,intCP,strTelefono,strCelular,strDireccionFiscal,isActivo,isBorrado,strUsuarioAlta,strMaquinaAlta,datFechaAlta) SELECT 'ELISA RDZ','.','.','.','.','.','.','.','1','8125270903','.','1',1,0, 'MR-JOC', '127.0.0.1', GETDATE()</v>
      </c>
    </row>
    <row r="157" spans="1:17" x14ac:dyDescent="0.25">
      <c r="A157">
        <v>1</v>
      </c>
      <c r="B157">
        <v>1</v>
      </c>
      <c r="C157">
        <v>156</v>
      </c>
      <c r="D157" t="s">
        <v>562</v>
      </c>
      <c r="E157" t="s">
        <v>174</v>
      </c>
      <c r="F157" t="s">
        <v>174</v>
      </c>
      <c r="G157" t="s">
        <v>174</v>
      </c>
      <c r="H157" t="s">
        <v>174</v>
      </c>
      <c r="I157" t="s">
        <v>174</v>
      </c>
      <c r="J157" t="s">
        <v>174</v>
      </c>
      <c r="K157">
        <v>1</v>
      </c>
      <c r="L157">
        <v>811789865</v>
      </c>
      <c r="M157" t="s">
        <v>174</v>
      </c>
      <c r="N157" t="s">
        <v>174</v>
      </c>
      <c r="O157">
        <v>1</v>
      </c>
      <c r="P157" t="s">
        <v>174</v>
      </c>
      <c r="Q157" t="str">
        <f t="shared" si="2"/>
        <v>INSERT tbDoctor2024(strNombre,strApPaterno,strApMaterno,strDireccion,strEMail,strColonia,strRFC,strNombreFiscal,intCP,strTelefono,strCelular,strDireccionFiscal,isActivo,isBorrado,strUsuarioAlta,strMaquinaAlta,datFechaAlta) SELECT 'YAZMIN REYES','.','.','.','.','.','.','.','1','811789865','.','.',1,0, 'MR-JOC', '127.0.0.1', GETDATE()</v>
      </c>
    </row>
    <row r="158" spans="1:17" x14ac:dyDescent="0.25">
      <c r="A158">
        <v>1</v>
      </c>
      <c r="B158">
        <v>1</v>
      </c>
      <c r="C158">
        <v>157</v>
      </c>
      <c r="D158" t="s">
        <v>563</v>
      </c>
      <c r="E158" t="s">
        <v>174</v>
      </c>
      <c r="F158" t="s">
        <v>174</v>
      </c>
      <c r="G158" t="s">
        <v>174</v>
      </c>
      <c r="H158" t="s">
        <v>174</v>
      </c>
      <c r="I158" t="s">
        <v>174</v>
      </c>
      <c r="J158" t="s">
        <v>174</v>
      </c>
      <c r="K158">
        <v>1</v>
      </c>
      <c r="L158">
        <v>1</v>
      </c>
      <c r="M158">
        <v>1</v>
      </c>
      <c r="N158" t="s">
        <v>174</v>
      </c>
      <c r="O158">
        <v>1</v>
      </c>
      <c r="P158">
        <v>3</v>
      </c>
      <c r="Q158" t="str">
        <f t="shared" si="2"/>
        <v>INSERT tbDoctor2024(strNombre,strApPaterno,strApMaterno,strDireccion,strEMail,strColonia,strRFC,strNombreFiscal,intCP,strTelefono,strCelular,strDireccionFiscal,isActivo,isBorrado,strUsuarioAlta,strMaquinaAlta,datFechaAlta) SELECT 'ENRIQUE ARMAZ','.','.','.','3','.','.','.','1','1','1','.',1,0, 'MR-JOC', '127.0.0.1', GETDATE()</v>
      </c>
    </row>
    <row r="159" spans="1:17" x14ac:dyDescent="0.25">
      <c r="A159">
        <v>1</v>
      </c>
      <c r="B159">
        <v>1</v>
      </c>
      <c r="C159">
        <v>158</v>
      </c>
      <c r="D159" t="s">
        <v>564</v>
      </c>
      <c r="E159" t="s">
        <v>565</v>
      </c>
      <c r="F159" t="s">
        <v>174</v>
      </c>
      <c r="G159" t="s">
        <v>174</v>
      </c>
      <c r="H159" t="s">
        <v>174</v>
      </c>
      <c r="I159" t="s">
        <v>174</v>
      </c>
      <c r="J159" t="s">
        <v>174</v>
      </c>
      <c r="K159">
        <v>1</v>
      </c>
      <c r="L159">
        <v>8182044811</v>
      </c>
      <c r="M159" t="s">
        <v>174</v>
      </c>
      <c r="N159" t="s">
        <v>174</v>
      </c>
      <c r="O159">
        <v>1</v>
      </c>
      <c r="P159" t="s">
        <v>174</v>
      </c>
      <c r="Q159" t="str">
        <f t="shared" si="2"/>
        <v>INSERT tbDoctor2024(strNombre,strApPaterno,strApMaterno,strDireccion,strEMail,strColonia,strRFC,strNombreFiscal,intCP,strTelefono,strCelular,strDireccionFiscal,isActivo,isBorrado,strUsuarioAlta,strMaquinaAlta,datFechaAlta) SELECT 'GEORGINA  ARGAEZ','ARGAEZ','.','.','.','.','.','.','1','8182044811','.','.',1,0, 'MR-JOC', '127.0.0.1', GETDATE()</v>
      </c>
    </row>
    <row r="160" spans="1:17" x14ac:dyDescent="0.25">
      <c r="A160">
        <v>1</v>
      </c>
      <c r="B160">
        <v>1</v>
      </c>
      <c r="C160">
        <v>159</v>
      </c>
      <c r="D160" t="s">
        <v>566</v>
      </c>
      <c r="E160" t="s">
        <v>567</v>
      </c>
      <c r="F160" t="s">
        <v>174</v>
      </c>
      <c r="G160" t="s">
        <v>174</v>
      </c>
      <c r="H160" t="s">
        <v>174</v>
      </c>
      <c r="I160" t="s">
        <v>174</v>
      </c>
      <c r="J160" t="s">
        <v>174</v>
      </c>
      <c r="K160">
        <v>1</v>
      </c>
      <c r="L160">
        <v>8116290485</v>
      </c>
      <c r="M160" t="s">
        <v>174</v>
      </c>
      <c r="N160" t="s">
        <v>174</v>
      </c>
      <c r="O160">
        <v>1</v>
      </c>
      <c r="P160" t="s">
        <v>174</v>
      </c>
      <c r="Q160" t="str">
        <f t="shared" si="2"/>
        <v>INSERT tbDoctor2024(strNombre,strApPaterno,strApMaterno,strDireccion,strEMail,strColonia,strRFC,strNombreFiscal,intCP,strTelefono,strCelular,strDireccionFiscal,isActivo,isBorrado,strUsuarioAlta,strMaquinaAlta,datFechaAlta) SELECT 'CINTYA QUINTANILLA','QUINTANILLA','.','.','.','.','.','.','1','8116290485','.','.',1,0, 'MR-JOC', '127.0.0.1', GETDATE()</v>
      </c>
    </row>
    <row r="161" spans="1:17" x14ac:dyDescent="0.25">
      <c r="A161">
        <v>1</v>
      </c>
      <c r="B161">
        <v>1</v>
      </c>
      <c r="C161">
        <v>160</v>
      </c>
      <c r="D161" t="s">
        <v>568</v>
      </c>
      <c r="E161" t="s">
        <v>569</v>
      </c>
      <c r="F161" t="s">
        <v>174</v>
      </c>
      <c r="G161" t="s">
        <v>174</v>
      </c>
      <c r="H161" t="s">
        <v>174</v>
      </c>
      <c r="I161" t="s">
        <v>174</v>
      </c>
      <c r="J161" t="s">
        <v>174</v>
      </c>
      <c r="K161">
        <v>1</v>
      </c>
      <c r="L161">
        <v>8115007537</v>
      </c>
      <c r="M161">
        <v>8115007537</v>
      </c>
      <c r="N161" t="s">
        <v>174</v>
      </c>
      <c r="O161">
        <v>1</v>
      </c>
      <c r="P161" t="s">
        <v>174</v>
      </c>
      <c r="Q161" t="str">
        <f t="shared" si="2"/>
        <v>INSERT tbDoctor2024(strNombre,strApPaterno,strApMaterno,strDireccion,strEMail,strColonia,strRFC,strNombreFiscal,intCP,strTelefono,strCelular,strDireccionFiscal,isActivo,isBorrado,strUsuarioAlta,strMaquinaAlta,datFechaAlta) SELECT 'JORGE ','CARMONA ','.','.','.','.','.','.','1','8115007537','8115007537','.',1,0, 'MR-JOC', '127.0.0.1', GETDATE()</v>
      </c>
    </row>
    <row r="162" spans="1:17" x14ac:dyDescent="0.25">
      <c r="A162">
        <v>1</v>
      </c>
      <c r="B162">
        <v>1</v>
      </c>
      <c r="C162">
        <v>161</v>
      </c>
      <c r="D162" t="s">
        <v>570</v>
      </c>
      <c r="E162" t="s">
        <v>174</v>
      </c>
      <c r="F162" t="s">
        <v>174</v>
      </c>
      <c r="G162" t="s">
        <v>174</v>
      </c>
      <c r="H162" t="s">
        <v>174</v>
      </c>
      <c r="I162" t="s">
        <v>174</v>
      </c>
      <c r="J162" t="s">
        <v>174</v>
      </c>
      <c r="K162">
        <v>1</v>
      </c>
      <c r="L162" t="s">
        <v>174</v>
      </c>
      <c r="M162">
        <v>8126593034</v>
      </c>
      <c r="N162" t="s">
        <v>174</v>
      </c>
      <c r="O162">
        <v>1</v>
      </c>
      <c r="P162" t="s">
        <v>174</v>
      </c>
      <c r="Q162" t="str">
        <f t="shared" si="2"/>
        <v>INSERT tbDoctor2024(strNombre,strApPaterno,strApMaterno,strDireccion,strEMail,strColonia,strRFC,strNombreFiscal,intCP,strTelefono,strCelular,strDireccionFiscal,isActivo,isBorrado,strUsuarioAlta,strMaquinaAlta,datFechaAlta) SELECT 'CAROLINA PADILLA','.','.','.','.','.','.','.','1','.','8126593034','.',1,0, 'MR-JOC', '127.0.0.1', GETDATE()</v>
      </c>
    </row>
    <row r="163" spans="1:17" x14ac:dyDescent="0.25">
      <c r="A163">
        <v>1</v>
      </c>
      <c r="B163">
        <v>1</v>
      </c>
      <c r="C163">
        <v>162</v>
      </c>
      <c r="D163" t="s">
        <v>571</v>
      </c>
      <c r="E163" t="s">
        <v>174</v>
      </c>
      <c r="F163" t="s">
        <v>174</v>
      </c>
      <c r="G163">
        <v>0.3</v>
      </c>
      <c r="H163" t="s">
        <v>174</v>
      </c>
      <c r="I163" t="s">
        <v>174</v>
      </c>
      <c r="J163" t="s">
        <v>174</v>
      </c>
      <c r="K163">
        <v>0</v>
      </c>
      <c r="L163">
        <v>8114753552</v>
      </c>
      <c r="M163" t="s">
        <v>174</v>
      </c>
      <c r="N163" t="s">
        <v>174</v>
      </c>
      <c r="O163">
        <v>1</v>
      </c>
      <c r="P163" t="s">
        <v>174</v>
      </c>
      <c r="Q163" t="str">
        <f t="shared" si="2"/>
        <v>INSERT tbDoctor2024(strNombre,strApPaterno,strApMaterno,strDireccion,strEMail,strColonia,strRFC,strNombreFiscal,intCP,strTelefono,strCelular,strDireccionFiscal,isActivo,isBorrado,strUsuarioAlta,strMaquinaAlta,datFechaAlta) SELECT 'CASIANO DEL ANGEL','.','.','0.3','.','.','.','.','0','8114753552','.','.',1,0, 'MR-JOC', '127.0.0.1', GETDATE()</v>
      </c>
    </row>
    <row r="164" spans="1:17" x14ac:dyDescent="0.25">
      <c r="A164">
        <v>1</v>
      </c>
      <c r="B164">
        <v>1</v>
      </c>
      <c r="C164">
        <v>163</v>
      </c>
      <c r="D164" t="s">
        <v>572</v>
      </c>
      <c r="E164" t="s">
        <v>573</v>
      </c>
      <c r="F164" t="s">
        <v>514</v>
      </c>
      <c r="G164" t="s">
        <v>574</v>
      </c>
      <c r="H164" t="s">
        <v>575</v>
      </c>
      <c r="I164" t="s">
        <v>174</v>
      </c>
      <c r="J164" t="s">
        <v>174</v>
      </c>
      <c r="K164">
        <v>1</v>
      </c>
      <c r="L164" t="s">
        <v>174</v>
      </c>
      <c r="M164">
        <v>8115430821</v>
      </c>
      <c r="N164" t="s">
        <v>174</v>
      </c>
      <c r="O164">
        <v>1</v>
      </c>
      <c r="P164">
        <v>1</v>
      </c>
      <c r="Q164" t="str">
        <f t="shared" si="2"/>
        <v>INSERT tbDoctor2024(strNombre,strApPaterno,strApMaterno,strDireccion,strEMail,strColonia,strRFC,strNombreFiscal,intCP,strTelefono,strCelular,strDireccionFiscal,isActivo,isBorrado,strUsuarioAlta,strMaquinaAlta,datFechaAlta) SELECT 'NORMA NELLY CERDA ','CERDA ','GONZALEZ','FARILILLO 127','1','ROBLE SANICOLAS 1 SECTOR ','.','.','1','.','8115430821','.',1,0, 'MR-JOC', '127.0.0.1', GETDATE()</v>
      </c>
    </row>
    <row r="165" spans="1:17" x14ac:dyDescent="0.25">
      <c r="A165">
        <v>1</v>
      </c>
      <c r="B165">
        <v>1</v>
      </c>
      <c r="C165">
        <v>164</v>
      </c>
      <c r="D165" t="s">
        <v>576</v>
      </c>
      <c r="E165" t="s">
        <v>276</v>
      </c>
      <c r="F165" t="s">
        <v>174</v>
      </c>
      <c r="G165" t="s">
        <v>174</v>
      </c>
      <c r="H165" t="s">
        <v>174</v>
      </c>
      <c r="I165" t="s">
        <v>174</v>
      </c>
      <c r="J165">
        <v>0</v>
      </c>
      <c r="K165">
        <v>1</v>
      </c>
      <c r="L165">
        <v>8115164924</v>
      </c>
      <c r="M165" t="s">
        <v>174</v>
      </c>
      <c r="N165" t="s">
        <v>174</v>
      </c>
      <c r="O165">
        <v>1</v>
      </c>
      <c r="P165" t="s">
        <v>174</v>
      </c>
      <c r="Q165" t="str">
        <f t="shared" si="2"/>
        <v>INSERT tbDoctor2024(strNombre,strApPaterno,strApMaterno,strDireccion,strEMail,strColonia,strRFC,strNombreFiscal,intCP,strTelefono,strCelular,strDireccionFiscal,isActivo,isBorrado,strUsuarioAlta,strMaquinaAlta,datFechaAlta) SELECT 'VERONICA  VILLAREAL (LULY) ','VILLAREAL','.','.','.','.','.','0','1','8115164924','.','.',1,0, 'MR-JOC', '127.0.0.1', GETDATE()</v>
      </c>
    </row>
    <row r="166" spans="1:17" x14ac:dyDescent="0.25">
      <c r="A166">
        <v>1</v>
      </c>
      <c r="B166">
        <v>1</v>
      </c>
      <c r="C166">
        <v>165</v>
      </c>
      <c r="D166" t="s">
        <v>577</v>
      </c>
      <c r="E166" t="s">
        <v>174</v>
      </c>
      <c r="F166" t="s">
        <v>174</v>
      </c>
      <c r="G166" t="s">
        <v>174</v>
      </c>
      <c r="H166" t="s">
        <v>174</v>
      </c>
      <c r="I166" t="s">
        <v>174</v>
      </c>
      <c r="J166" t="s">
        <v>174</v>
      </c>
      <c r="K166">
        <v>2</v>
      </c>
      <c r="L166">
        <v>8115506652</v>
      </c>
      <c r="M166" t="s">
        <v>174</v>
      </c>
      <c r="N166" t="s">
        <v>174</v>
      </c>
      <c r="O166">
        <v>1</v>
      </c>
      <c r="P166" t="s">
        <v>174</v>
      </c>
      <c r="Q166" t="str">
        <f t="shared" si="2"/>
        <v>INSERT tbDoctor2024(strNombre,strApPaterno,strApMaterno,strDireccion,strEMail,strColonia,strRFC,strNombreFiscal,intCP,strTelefono,strCelular,strDireccionFiscal,isActivo,isBorrado,strUsuarioAlta,strMaquinaAlta,datFechaAlta) SELECT 'JORGE VALLADARES','.','.','.','.','.','.','.','2','8115506652','.','.',1,0, 'MR-JOC', '127.0.0.1', GETDATE()</v>
      </c>
    </row>
    <row r="167" spans="1:17" x14ac:dyDescent="0.25">
      <c r="A167">
        <v>1</v>
      </c>
      <c r="B167">
        <v>1</v>
      </c>
      <c r="C167">
        <v>166</v>
      </c>
      <c r="D167" t="s">
        <v>578</v>
      </c>
      <c r="E167" t="s">
        <v>174</v>
      </c>
      <c r="F167" t="s">
        <v>174</v>
      </c>
      <c r="G167" t="s">
        <v>174</v>
      </c>
      <c r="H167" t="s">
        <v>174</v>
      </c>
      <c r="I167" t="s">
        <v>174</v>
      </c>
      <c r="J167" t="s">
        <v>174</v>
      </c>
      <c r="K167">
        <v>2</v>
      </c>
      <c r="L167" t="s">
        <v>174</v>
      </c>
      <c r="M167">
        <v>8115447094</v>
      </c>
      <c r="N167" t="s">
        <v>174</v>
      </c>
      <c r="O167">
        <v>1</v>
      </c>
      <c r="P167" t="s">
        <v>174</v>
      </c>
      <c r="Q167" t="str">
        <f t="shared" si="2"/>
        <v>INSERT tbDoctor2024(strNombre,strApPaterno,strApMaterno,strDireccion,strEMail,strColonia,strRFC,strNombreFiscal,intCP,strTelefono,strCelular,strDireccionFiscal,isActivo,isBorrado,strUsuarioAlta,strMaquinaAlta,datFechaAlta) SELECT 'OLIVIA GALVAN CANTU','.','.','.','.','.','.','.','2','.','8115447094','.',1,0, 'MR-JOC', '127.0.0.1', GETDATE()</v>
      </c>
    </row>
    <row r="168" spans="1:17" x14ac:dyDescent="0.25">
      <c r="A168">
        <v>1</v>
      </c>
      <c r="B168">
        <v>1</v>
      </c>
      <c r="C168">
        <v>167</v>
      </c>
      <c r="D168" t="s">
        <v>579</v>
      </c>
      <c r="E168" t="s">
        <v>174</v>
      </c>
      <c r="F168" t="s">
        <v>174</v>
      </c>
      <c r="G168" t="s">
        <v>174</v>
      </c>
      <c r="H168" t="s">
        <v>174</v>
      </c>
      <c r="I168" t="s">
        <v>174</v>
      </c>
      <c r="J168" t="s">
        <v>174</v>
      </c>
      <c r="K168">
        <v>1</v>
      </c>
      <c r="L168">
        <v>8110225778</v>
      </c>
      <c r="M168" t="s">
        <v>174</v>
      </c>
      <c r="N168" t="s">
        <v>174</v>
      </c>
      <c r="O168">
        <v>1</v>
      </c>
      <c r="P168" t="s">
        <v>174</v>
      </c>
      <c r="Q168" t="str">
        <f t="shared" si="2"/>
        <v>INSERT tbDoctor2024(strNombre,strApPaterno,strApMaterno,strDireccion,strEMail,strColonia,strRFC,strNombreFiscal,intCP,strTelefono,strCelular,strDireccionFiscal,isActivo,isBorrado,strUsuarioAlta,strMaquinaAlta,datFechaAlta) SELECT 'DANIEL CAMACHO','.','.','.','.','.','.','.','1','8110225778','.','.',1,0, 'MR-JOC', '127.0.0.1', GETDATE()</v>
      </c>
    </row>
    <row r="169" spans="1:17" x14ac:dyDescent="0.25">
      <c r="A169">
        <v>1</v>
      </c>
      <c r="B169">
        <v>1</v>
      </c>
      <c r="C169">
        <v>168</v>
      </c>
      <c r="D169" t="s">
        <v>580</v>
      </c>
      <c r="E169" t="s">
        <v>174</v>
      </c>
      <c r="F169" t="s">
        <v>174</v>
      </c>
      <c r="G169" t="s">
        <v>174</v>
      </c>
      <c r="H169" t="s">
        <v>174</v>
      </c>
      <c r="I169" t="s">
        <v>174</v>
      </c>
      <c r="J169" t="s">
        <v>174</v>
      </c>
      <c r="K169">
        <v>1</v>
      </c>
      <c r="L169">
        <v>8115081532</v>
      </c>
      <c r="M169" t="s">
        <v>174</v>
      </c>
      <c r="N169" t="s">
        <v>174</v>
      </c>
      <c r="O169">
        <v>1</v>
      </c>
      <c r="P169" t="s">
        <v>174</v>
      </c>
      <c r="Q169" t="str">
        <f t="shared" si="2"/>
        <v>INSERT tbDoctor2024(strNombre,strApPaterno,strApMaterno,strDireccion,strEMail,strColonia,strRFC,strNombreFiscal,intCP,strTelefono,strCelular,strDireccionFiscal,isActivo,isBorrado,strUsuarioAlta,strMaquinaAlta,datFechaAlta) SELECT 'ABRIL HERNANDEZ','.','.','.','.','.','.','.','1','8115081532','.','.',1,0, 'MR-JOC', '127.0.0.1', GETDATE()</v>
      </c>
    </row>
    <row r="170" spans="1:17" x14ac:dyDescent="0.25">
      <c r="A170">
        <v>1</v>
      </c>
      <c r="B170">
        <v>1</v>
      </c>
      <c r="C170">
        <v>169</v>
      </c>
      <c r="D170" t="s">
        <v>581</v>
      </c>
      <c r="E170" t="s">
        <v>174</v>
      </c>
      <c r="F170" t="s">
        <v>174</v>
      </c>
      <c r="G170" t="s">
        <v>174</v>
      </c>
      <c r="H170" t="s">
        <v>174</v>
      </c>
      <c r="I170" t="s">
        <v>174</v>
      </c>
      <c r="J170" t="s">
        <v>174</v>
      </c>
      <c r="K170">
        <v>1</v>
      </c>
      <c r="L170" t="s">
        <v>174</v>
      </c>
      <c r="M170">
        <v>1</v>
      </c>
      <c r="N170">
        <v>1</v>
      </c>
      <c r="O170">
        <v>1</v>
      </c>
      <c r="P170" t="s">
        <v>174</v>
      </c>
      <c r="Q170" t="str">
        <f t="shared" si="2"/>
        <v>INSERT tbDoctor2024(strNombre,strApPaterno,strApMaterno,strDireccion,strEMail,strColonia,strRFC,strNombreFiscal,intCP,strTelefono,strCelular,strDireccionFiscal,isActivo,isBorrado,strUsuarioAlta,strMaquinaAlta,datFechaAlta) SELECT 'PAULINA ( CAMINO AL MIRADOR','.','.','.','.','.','.','.','1','.','1','1',1,0, 'MR-JOC', '127.0.0.1', GETDATE()</v>
      </c>
    </row>
    <row r="171" spans="1:17" x14ac:dyDescent="0.25">
      <c r="A171">
        <v>1</v>
      </c>
      <c r="B171">
        <v>1</v>
      </c>
      <c r="C171">
        <v>170</v>
      </c>
      <c r="D171" t="s">
        <v>582</v>
      </c>
      <c r="E171" t="s">
        <v>174</v>
      </c>
      <c r="F171" t="s">
        <v>174</v>
      </c>
      <c r="G171" t="s">
        <v>174</v>
      </c>
      <c r="H171" t="s">
        <v>174</v>
      </c>
      <c r="I171" t="s">
        <v>174</v>
      </c>
      <c r="J171" t="s">
        <v>174</v>
      </c>
      <c r="K171">
        <v>3</v>
      </c>
      <c r="L171">
        <v>8112882767</v>
      </c>
      <c r="M171" t="s">
        <v>174</v>
      </c>
      <c r="N171" t="s">
        <v>174</v>
      </c>
      <c r="O171">
        <v>1</v>
      </c>
      <c r="P171" t="s">
        <v>174</v>
      </c>
      <c r="Q171" t="str">
        <f t="shared" si="2"/>
        <v>INSERT tbDoctor2024(strNombre,strApPaterno,strApMaterno,strDireccion,strEMail,strColonia,strRFC,strNombreFiscal,intCP,strTelefono,strCelular,strDireccionFiscal,isActivo,isBorrado,strUsuarioAlta,strMaquinaAlta,datFechaAlta) SELECT 'DOMINGO TRIYO BARON (REC DR CARO)','.','.','.','.','.','.','.','3','8112882767','.','.',1,0, 'MR-JOC', '127.0.0.1', GETDATE()</v>
      </c>
    </row>
    <row r="172" spans="1:17" x14ac:dyDescent="0.25">
      <c r="A172">
        <v>1</v>
      </c>
      <c r="B172">
        <v>1</v>
      </c>
      <c r="C172">
        <v>171</v>
      </c>
      <c r="D172" t="s">
        <v>583</v>
      </c>
      <c r="E172" t="s">
        <v>401</v>
      </c>
      <c r="F172" t="s">
        <v>174</v>
      </c>
      <c r="G172" t="s">
        <v>584</v>
      </c>
      <c r="H172" t="s">
        <v>585</v>
      </c>
      <c r="I172" t="s">
        <v>174</v>
      </c>
      <c r="J172" t="s">
        <v>174</v>
      </c>
      <c r="K172">
        <v>1</v>
      </c>
      <c r="L172" t="s">
        <v>174</v>
      </c>
      <c r="M172">
        <v>81800779611</v>
      </c>
      <c r="N172" t="s">
        <v>174</v>
      </c>
      <c r="O172">
        <v>1</v>
      </c>
      <c r="P172" t="s">
        <v>174</v>
      </c>
      <c r="Q172" t="str">
        <f t="shared" si="2"/>
        <v>INSERT tbDoctor2024(strNombre,strApPaterno,strApMaterno,strDireccion,strEMail,strColonia,strRFC,strNombreFiscal,intCP,strTelefono,strCelular,strDireccionFiscal,isActivo,isBorrado,strUsuarioAlta,strMaquinaAlta,datFechaAlta) SELECT 'ALEJANDRA LOPEZ','ORTIZ','.','AV. POZA RICA 502','.','JOSE MARIA MORELOS  GPE N.L','.','.','1','.','81800779611','.',1,0, 'MR-JOC', '127.0.0.1', GETDATE()</v>
      </c>
    </row>
    <row r="173" spans="1:17" x14ac:dyDescent="0.25">
      <c r="A173">
        <v>1</v>
      </c>
      <c r="B173">
        <v>1</v>
      </c>
      <c r="C173">
        <v>172</v>
      </c>
      <c r="D173" t="s">
        <v>586</v>
      </c>
      <c r="E173" t="s">
        <v>174</v>
      </c>
      <c r="F173" t="s">
        <v>174</v>
      </c>
      <c r="G173" t="s">
        <v>174</v>
      </c>
      <c r="H173" t="s">
        <v>174</v>
      </c>
      <c r="I173" t="s">
        <v>174</v>
      </c>
      <c r="J173" t="s">
        <v>174</v>
      </c>
      <c r="K173">
        <v>1</v>
      </c>
      <c r="L173">
        <v>8110661809</v>
      </c>
      <c r="M173" t="s">
        <v>174</v>
      </c>
      <c r="N173" t="s">
        <v>174</v>
      </c>
      <c r="O173">
        <v>1</v>
      </c>
      <c r="P173" t="s">
        <v>174</v>
      </c>
      <c r="Q173" t="str">
        <f t="shared" si="2"/>
        <v>INSERT tbDoctor2024(strNombre,strApPaterno,strApMaterno,strDireccion,strEMail,strColonia,strRFC,strNombreFiscal,intCP,strTelefono,strCelular,strDireccionFiscal,isActivo,isBorrado,strUsuarioAlta,strMaquinaAlta,datFechaAlta) SELECT 'RAUL JAUREGUI','.','.','.','.','.','.','.','1','8110661809','.','.',1,0, 'MR-JOC', '127.0.0.1', GETDATE()</v>
      </c>
    </row>
    <row r="174" spans="1:17" x14ac:dyDescent="0.25">
      <c r="A174">
        <v>1</v>
      </c>
      <c r="B174">
        <v>1</v>
      </c>
      <c r="C174">
        <v>173</v>
      </c>
      <c r="D174" t="s">
        <v>587</v>
      </c>
      <c r="E174" t="s">
        <v>588</v>
      </c>
      <c r="F174" t="s">
        <v>589</v>
      </c>
      <c r="G174" t="s">
        <v>590</v>
      </c>
      <c r="H174" t="s">
        <v>174</v>
      </c>
      <c r="I174" t="s">
        <v>174</v>
      </c>
      <c r="J174" t="s">
        <v>174</v>
      </c>
      <c r="K174">
        <v>6</v>
      </c>
      <c r="L174">
        <v>8132555518</v>
      </c>
      <c r="M174" t="s">
        <v>174</v>
      </c>
      <c r="N174" t="s">
        <v>174</v>
      </c>
      <c r="O174">
        <v>0</v>
      </c>
      <c r="P174" t="s">
        <v>174</v>
      </c>
      <c r="Q174" t="str">
        <f t="shared" si="2"/>
        <v>INSERT tbDoctor2024(strNombre,strApPaterno,strApMaterno,strDireccion,strEMail,strColonia,strRFC,strNombreFiscal,intCP,strTelefono,strCelular,strDireccionFiscal,isActivo,isBorrado,strUsuarioAlta,strMaquinaAlta,datFechaAlta) SELECT 'ELIZABETH ','PACHECO','FERREL','ESCOBEDO','.','.','.','.','6','8132555518','.','.',0,0, 'MR-JOC', '127.0.0.1', GETDATE()</v>
      </c>
    </row>
    <row r="175" spans="1:17" x14ac:dyDescent="0.25">
      <c r="A175">
        <v>1</v>
      </c>
      <c r="B175">
        <v>1</v>
      </c>
      <c r="C175">
        <v>174</v>
      </c>
      <c r="D175" t="s">
        <v>591</v>
      </c>
      <c r="E175" t="s">
        <v>174</v>
      </c>
      <c r="F175" t="s">
        <v>174</v>
      </c>
      <c r="G175" t="s">
        <v>174</v>
      </c>
      <c r="H175" t="s">
        <v>174</v>
      </c>
      <c r="I175" t="s">
        <v>174</v>
      </c>
      <c r="J175" t="s">
        <v>174</v>
      </c>
      <c r="K175">
        <v>6</v>
      </c>
      <c r="L175" t="s">
        <v>592</v>
      </c>
      <c r="M175" t="s">
        <v>592</v>
      </c>
      <c r="N175" t="s">
        <v>592</v>
      </c>
      <c r="O175">
        <v>1</v>
      </c>
      <c r="P175" t="s">
        <v>192</v>
      </c>
      <c r="Q175" t="str">
        <f t="shared" si="2"/>
        <v>INSERT tbDoctor2024(strNombre,strApPaterno,strApMaterno,strDireccion,strEMail,strColonia,strRFC,strNombreFiscal,intCP,strTelefono,strCelular,strDireccionFiscal,isActivo,isBorrado,strUsuarioAlta,strMaquinaAlta,datFechaAlta) SELECT 'PACHUCA','.','.','.','@','.','.','.','6','/','/','/',1,0, 'MR-JOC', '127.0.0.1', GETDATE()</v>
      </c>
    </row>
    <row r="176" spans="1:17" x14ac:dyDescent="0.25">
      <c r="A176">
        <v>1</v>
      </c>
      <c r="B176">
        <v>1</v>
      </c>
      <c r="C176">
        <v>175</v>
      </c>
      <c r="D176" t="s">
        <v>593</v>
      </c>
      <c r="E176" t="s">
        <v>174</v>
      </c>
      <c r="F176" t="s">
        <v>174</v>
      </c>
      <c r="G176" t="s">
        <v>174</v>
      </c>
      <c r="H176" t="s">
        <v>174</v>
      </c>
      <c r="I176" t="s">
        <v>174</v>
      </c>
      <c r="J176" t="s">
        <v>174</v>
      </c>
      <c r="K176">
        <v>1</v>
      </c>
      <c r="L176">
        <v>8114690221</v>
      </c>
      <c r="M176">
        <v>8114690221</v>
      </c>
      <c r="N176" t="s">
        <v>174</v>
      </c>
      <c r="O176">
        <v>1</v>
      </c>
      <c r="P176" t="s">
        <v>174</v>
      </c>
      <c r="Q176" t="str">
        <f t="shared" si="2"/>
        <v>INSERT tbDoctor2024(strNombre,strApPaterno,strApMaterno,strDireccion,strEMail,strColonia,strRFC,strNombreFiscal,intCP,strTelefono,strCelular,strDireccionFiscal,isActivo,isBorrado,strUsuarioAlta,strMaquinaAlta,datFechaAlta) SELECT 'CARLOS GTZ','.','.','.','.','.','.','.','1','8114690221','8114690221','.',1,0, 'MR-JOC', '127.0.0.1', GETDATE()</v>
      </c>
    </row>
    <row r="177" spans="1:17" x14ac:dyDescent="0.25">
      <c r="A177">
        <v>1</v>
      </c>
      <c r="B177">
        <v>1</v>
      </c>
      <c r="C177">
        <v>176</v>
      </c>
      <c r="D177" t="s">
        <v>594</v>
      </c>
      <c r="E177" t="s">
        <v>567</v>
      </c>
      <c r="F177" t="s">
        <v>174</v>
      </c>
      <c r="G177" t="s">
        <v>174</v>
      </c>
      <c r="H177" t="s">
        <v>174</v>
      </c>
      <c r="I177" t="s">
        <v>174</v>
      </c>
      <c r="J177" t="s">
        <v>174</v>
      </c>
      <c r="K177">
        <v>6666</v>
      </c>
      <c r="L177">
        <v>8125864541</v>
      </c>
      <c r="M177">
        <v>8111668924</v>
      </c>
      <c r="N177" t="s">
        <v>174</v>
      </c>
      <c r="O177">
        <v>0</v>
      </c>
      <c r="P177" t="s">
        <v>174</v>
      </c>
      <c r="Q177" t="str">
        <f t="shared" si="2"/>
        <v>INSERT tbDoctor2024(strNombre,strApPaterno,strApMaterno,strDireccion,strEMail,strColonia,strRFC,strNombreFiscal,intCP,strTelefono,strCelular,strDireccionFiscal,isActivo,isBorrado,strUsuarioAlta,strMaquinaAlta,datFechaAlta) SELECT 'LIZETH ','QUINTANILLA','.','.','.','.','.','.','6666','8125864541','8111668924','.',0,0, 'MR-JOC', '127.0.0.1', GETDATE()</v>
      </c>
    </row>
    <row r="178" spans="1:17" x14ac:dyDescent="0.25">
      <c r="A178">
        <v>1</v>
      </c>
      <c r="B178">
        <v>1</v>
      </c>
      <c r="C178">
        <v>177</v>
      </c>
      <c r="D178" t="s">
        <v>595</v>
      </c>
      <c r="E178" t="s">
        <v>596</v>
      </c>
      <c r="F178" t="s">
        <v>597</v>
      </c>
      <c r="G178" t="s">
        <v>174</v>
      </c>
      <c r="H178" t="s">
        <v>174</v>
      </c>
      <c r="I178" t="s">
        <v>174</v>
      </c>
      <c r="J178" t="s">
        <v>174</v>
      </c>
      <c r="K178">
        <v>3</v>
      </c>
      <c r="L178" t="s">
        <v>174</v>
      </c>
      <c r="M178" t="s">
        <v>174</v>
      </c>
      <c r="N178" t="s">
        <v>174</v>
      </c>
      <c r="O178">
        <v>0</v>
      </c>
      <c r="P178" t="s">
        <v>174</v>
      </c>
      <c r="Q178" t="str">
        <f t="shared" si="2"/>
        <v>INSERT tbDoctor2024(strNombre,strApPaterno,strApMaterno,strDireccion,strEMail,strColonia,strRFC,strNombreFiscal,intCP,strTelefono,strCelular,strDireccionFiscal,isActivo,isBorrado,strUsuarioAlta,strMaquinaAlta,datFechaAlta) SELECT 'VIRGINIA PONCE ','SEDE DENTAL','-','.','.','.','.','.','3','.','.','.',0,0, 'MR-JOC', '127.0.0.1', GETDATE()</v>
      </c>
    </row>
    <row r="179" spans="1:17" x14ac:dyDescent="0.25">
      <c r="A179">
        <v>1</v>
      </c>
      <c r="B179">
        <v>1</v>
      </c>
      <c r="C179">
        <v>178</v>
      </c>
      <c r="D179" t="s">
        <v>299</v>
      </c>
      <c r="E179" t="s">
        <v>598</v>
      </c>
      <c r="F179" t="s">
        <v>174</v>
      </c>
      <c r="G179" t="s">
        <v>174</v>
      </c>
      <c r="H179" t="s">
        <v>174</v>
      </c>
      <c r="I179" t="s">
        <v>174</v>
      </c>
      <c r="J179" t="s">
        <v>174</v>
      </c>
      <c r="K179">
        <v>1</v>
      </c>
      <c r="L179" t="s">
        <v>174</v>
      </c>
      <c r="M179">
        <v>8119774133</v>
      </c>
      <c r="N179" t="s">
        <v>174</v>
      </c>
      <c r="O179">
        <v>1</v>
      </c>
      <c r="P179" t="s">
        <v>174</v>
      </c>
      <c r="Q179" t="str">
        <f t="shared" si="2"/>
        <v>INSERT tbDoctor2024(strNombre,strApPaterno,strApMaterno,strDireccion,strEMail,strColonia,strRFC,strNombreFiscal,intCP,strTelefono,strCelular,strDireccionFiscal,isActivo,isBorrado,strUsuarioAlta,strMaquinaAlta,datFechaAlta) SELECT 'MAYRA','TREVIÑO','.','.','.','.','.','.','1','.','8119774133','.',1,0, 'MR-JOC', '127.0.0.1', GETDATE()</v>
      </c>
    </row>
    <row r="180" spans="1:17" x14ac:dyDescent="0.25">
      <c r="A180">
        <v>1</v>
      </c>
      <c r="B180">
        <v>1</v>
      </c>
      <c r="C180">
        <v>179</v>
      </c>
      <c r="D180" t="s">
        <v>599</v>
      </c>
      <c r="E180" t="s">
        <v>600</v>
      </c>
      <c r="F180" t="s">
        <v>601</v>
      </c>
      <c r="G180" t="s">
        <v>174</v>
      </c>
      <c r="H180" t="s">
        <v>174</v>
      </c>
      <c r="I180" t="s">
        <v>174</v>
      </c>
      <c r="J180" t="s">
        <v>174</v>
      </c>
      <c r="K180">
        <v>0</v>
      </c>
      <c r="L180" t="s">
        <v>174</v>
      </c>
      <c r="M180" t="s">
        <v>602</v>
      </c>
      <c r="N180" t="s">
        <v>174</v>
      </c>
      <c r="O180">
        <v>1</v>
      </c>
      <c r="P180" t="s">
        <v>174</v>
      </c>
      <c r="Q180" t="str">
        <f t="shared" si="2"/>
        <v>INSERT tbDoctor2024(strNombre,strApPaterno,strApMaterno,strDireccion,strEMail,strColonia,strRFC,strNombreFiscal,intCP,strTelefono,strCelular,strDireccionFiscal,isActivo,isBorrado,strUsuarioAlta,strMaquinaAlta,datFechaAlta) SELECT 'MELANIE ','GZZ','LEAL','.','.','.','.','.','0','.','81 2009 5829','.',1,0, 'MR-JOC', '127.0.0.1', GETDATE()</v>
      </c>
    </row>
    <row r="181" spans="1:17" x14ac:dyDescent="0.25">
      <c r="A181">
        <v>1</v>
      </c>
      <c r="B181">
        <v>1</v>
      </c>
      <c r="C181">
        <v>180</v>
      </c>
      <c r="D181" t="s">
        <v>232</v>
      </c>
      <c r="E181" t="s">
        <v>603</v>
      </c>
      <c r="F181" t="s">
        <v>174</v>
      </c>
      <c r="G181" t="s">
        <v>174</v>
      </c>
      <c r="H181" t="s">
        <v>174</v>
      </c>
      <c r="I181" t="s">
        <v>174</v>
      </c>
      <c r="J181" t="s">
        <v>174</v>
      </c>
      <c r="K181">
        <v>0</v>
      </c>
      <c r="L181">
        <v>0</v>
      </c>
      <c r="M181">
        <v>0</v>
      </c>
      <c r="N181" t="s">
        <v>604</v>
      </c>
      <c r="O181">
        <v>1</v>
      </c>
      <c r="P181" t="s">
        <v>174</v>
      </c>
      <c r="Q181" t="str">
        <f t="shared" si="2"/>
        <v>INSERT tbDoctor2024(strNombre,strApPaterno,strApMaterno,strDireccion,strEMail,strColonia,strRFC,strNombreFiscal,intCP,strTelefono,strCelular,strDireccionFiscal,isActivo,isBorrado,strUsuarioAlta,strMaquinaAlta,datFechaAlta) SELECT 'DANIELA','CARRILLO','.','.','.','.','.','.','0','0','0',',',1,0, 'MR-JOC', '127.0.0.1', GETDATE()</v>
      </c>
    </row>
    <row r="182" spans="1:17" x14ac:dyDescent="0.25">
      <c r="A182">
        <v>1</v>
      </c>
      <c r="B182">
        <v>1</v>
      </c>
      <c r="C182">
        <v>181</v>
      </c>
      <c r="D182" t="s">
        <v>605</v>
      </c>
      <c r="E182" t="s">
        <v>606</v>
      </c>
      <c r="F182" t="s">
        <v>252</v>
      </c>
      <c r="G182" t="s">
        <v>174</v>
      </c>
      <c r="H182" t="s">
        <v>174</v>
      </c>
      <c r="I182">
        <v>1</v>
      </c>
      <c r="J182" t="s">
        <v>174</v>
      </c>
      <c r="K182">
        <v>1</v>
      </c>
      <c r="L182" t="s">
        <v>174</v>
      </c>
      <c r="M182" t="s">
        <v>174</v>
      </c>
      <c r="N182" t="s">
        <v>174</v>
      </c>
      <c r="O182">
        <v>1</v>
      </c>
      <c r="P182" t="s">
        <v>174</v>
      </c>
      <c r="Q182" t="str">
        <f t="shared" si="2"/>
        <v>INSERT tbDoctor2024(strNombre,strApPaterno,strApMaterno,strDireccion,strEMail,strColonia,strRFC,strNombreFiscal,intCP,strTelefono,strCelular,strDireccionFiscal,isActivo,isBorrado,strUsuarioAlta,strMaquinaAlta,datFechaAlta) SELECT 'ALBERTO ','CHAVEZ','GARZA','.','.','.','1','.','1','.','.','.',1,0, 'MR-JOC', '127.0.0.1', GETDATE()</v>
      </c>
    </row>
    <row r="183" spans="1:17" x14ac:dyDescent="0.25">
      <c r="A183">
        <v>1</v>
      </c>
      <c r="B183">
        <v>1</v>
      </c>
      <c r="C183">
        <v>182</v>
      </c>
      <c r="D183" t="s">
        <v>607</v>
      </c>
      <c r="E183" t="s">
        <v>181</v>
      </c>
      <c r="F183" t="s">
        <v>174</v>
      </c>
      <c r="G183" t="s">
        <v>174</v>
      </c>
      <c r="H183" t="s">
        <v>174</v>
      </c>
      <c r="I183">
        <v>0</v>
      </c>
      <c r="J183" t="s">
        <v>174</v>
      </c>
      <c r="K183">
        <v>0</v>
      </c>
      <c r="L183" t="s">
        <v>608</v>
      </c>
      <c r="M183" t="s">
        <v>608</v>
      </c>
      <c r="N183">
        <v>1</v>
      </c>
      <c r="O183">
        <v>1</v>
      </c>
      <c r="P183" t="s">
        <v>174</v>
      </c>
      <c r="Q183" t="str">
        <f t="shared" si="2"/>
        <v>INSERT tbDoctor2024(strNombre,strApPaterno,strApMaterno,strDireccion,strEMail,strColonia,strRFC,strNombreFiscal,intCP,strTelefono,strCelular,strDireccionFiscal,isActivo,isBorrado,strUsuarioAlta,strMaquinaAlta,datFechaAlta) SELECT 'EMILY','GARCIA','.','.','.','.','0','.','0','81 1420 8051','81 1420 8051','1',1,0, 'MR-JOC', '127.0.0.1', GETDATE()</v>
      </c>
    </row>
    <row r="184" spans="1:17" x14ac:dyDescent="0.25">
      <c r="A184">
        <v>1</v>
      </c>
      <c r="B184">
        <v>1</v>
      </c>
      <c r="C184">
        <v>183</v>
      </c>
      <c r="D184" t="s">
        <v>232</v>
      </c>
      <c r="E184" t="s">
        <v>609</v>
      </c>
      <c r="F184" t="s">
        <v>174</v>
      </c>
      <c r="G184" t="s">
        <v>174</v>
      </c>
      <c r="H184" t="s">
        <v>174</v>
      </c>
      <c r="I184" t="s">
        <v>174</v>
      </c>
      <c r="J184" t="s">
        <v>610</v>
      </c>
      <c r="K184">
        <v>1</v>
      </c>
      <c r="L184">
        <v>8714688548</v>
      </c>
      <c r="M184">
        <v>8714688548</v>
      </c>
      <c r="N184" t="s">
        <v>174</v>
      </c>
      <c r="O184">
        <v>1</v>
      </c>
      <c r="P184" t="s">
        <v>174</v>
      </c>
      <c r="Q184" t="str">
        <f t="shared" si="2"/>
        <v>INSERT tbDoctor2024(strNombre,strApPaterno,strApMaterno,strDireccion,strEMail,strColonia,strRFC,strNombreFiscal,intCP,strTelefono,strCelular,strDireccionFiscal,isActivo,isBorrado,strUsuarioAlta,strMaquinaAlta,datFechaAlta) SELECT 'DANIELA','ZAVALA','.','.','.','.','.','..','1','8714688548','8714688548','.',1,0, 'MR-JOC', '127.0.0.1', GETDATE()</v>
      </c>
    </row>
    <row r="185" spans="1:17" x14ac:dyDescent="0.25">
      <c r="A185">
        <v>1</v>
      </c>
      <c r="B185">
        <v>1</v>
      </c>
      <c r="C185">
        <v>184</v>
      </c>
      <c r="D185" t="s">
        <v>611</v>
      </c>
      <c r="E185" t="s">
        <v>252</v>
      </c>
      <c r="F185" t="s">
        <v>174</v>
      </c>
      <c r="G185" t="s">
        <v>174</v>
      </c>
      <c r="H185" t="s">
        <v>174</v>
      </c>
      <c r="I185">
        <v>1</v>
      </c>
      <c r="J185">
        <v>1</v>
      </c>
      <c r="K185">
        <v>1</v>
      </c>
      <c r="L185">
        <v>811631728</v>
      </c>
      <c r="M185">
        <v>811631728</v>
      </c>
      <c r="N185" t="s">
        <v>174</v>
      </c>
      <c r="O185">
        <v>1</v>
      </c>
      <c r="P185" t="s">
        <v>174</v>
      </c>
      <c r="Q185" t="str">
        <f t="shared" si="2"/>
        <v>INSERT tbDoctor2024(strNombre,strApPaterno,strApMaterno,strDireccion,strEMail,strColonia,strRFC,strNombreFiscal,intCP,strTelefono,strCelular,strDireccionFiscal,isActivo,isBorrado,strUsuarioAlta,strMaquinaAlta,datFechaAlta) SELECT 'MARIEL ','GARZA','.','.','.','.','1','1','1','811631728','811631728','.',1,0, 'MR-JOC', '127.0.0.1', GETDATE()</v>
      </c>
    </row>
    <row r="186" spans="1:17" x14ac:dyDescent="0.25">
      <c r="A186">
        <v>1</v>
      </c>
      <c r="B186">
        <v>1</v>
      </c>
      <c r="C186">
        <v>185</v>
      </c>
      <c r="D186" t="s">
        <v>612</v>
      </c>
      <c r="E186" t="s">
        <v>174</v>
      </c>
      <c r="F186" t="s">
        <v>174</v>
      </c>
      <c r="G186" t="s">
        <v>174</v>
      </c>
      <c r="H186" t="s">
        <v>174</v>
      </c>
      <c r="I186" t="s">
        <v>174</v>
      </c>
      <c r="J186" t="s">
        <v>174</v>
      </c>
      <c r="K186">
        <v>1</v>
      </c>
      <c r="L186" t="s">
        <v>174</v>
      </c>
      <c r="M186">
        <v>8110178274</v>
      </c>
      <c r="N186" t="s">
        <v>174</v>
      </c>
      <c r="O186">
        <v>1</v>
      </c>
      <c r="P186" t="s">
        <v>174</v>
      </c>
      <c r="Q186" t="str">
        <f t="shared" si="2"/>
        <v>INSERT tbDoctor2024(strNombre,strApPaterno,strApMaterno,strDireccion,strEMail,strColonia,strRFC,strNombreFiscal,intCP,strTelefono,strCelular,strDireccionFiscal,isActivo,isBorrado,strUsuarioAlta,strMaquinaAlta,datFechaAlta) SELECT 'SANTA RIVERA','.','.','.','.','.','.','.','1','.','8110178274','.',1,0, 'MR-JOC', '127.0.0.1', GETDATE()</v>
      </c>
    </row>
    <row r="187" spans="1:17" x14ac:dyDescent="0.25">
      <c r="A187">
        <v>1</v>
      </c>
      <c r="B187">
        <v>1</v>
      </c>
      <c r="C187">
        <v>186</v>
      </c>
      <c r="D187" t="s">
        <v>613</v>
      </c>
      <c r="E187" t="s">
        <v>614</v>
      </c>
      <c r="F187" t="s">
        <v>615</v>
      </c>
      <c r="G187" t="s">
        <v>616</v>
      </c>
      <c r="H187" t="s">
        <v>617</v>
      </c>
      <c r="I187" t="s">
        <v>174</v>
      </c>
      <c r="J187" t="s">
        <v>174</v>
      </c>
      <c r="K187">
        <v>64060</v>
      </c>
      <c r="L187">
        <v>83335616</v>
      </c>
      <c r="M187">
        <v>8114733513</v>
      </c>
      <c r="N187" t="s">
        <v>174</v>
      </c>
      <c r="O187">
        <v>1</v>
      </c>
      <c r="P187" t="s">
        <v>618</v>
      </c>
      <c r="Q187" t="str">
        <f t="shared" si="2"/>
        <v>INSERT tbDoctor2024(strNombre,strApPaterno,strApMaterno,strDireccion,strEMail,strColonia,strRFC,strNombreFiscal,intCP,strTelefono,strCelular,strDireccionFiscal,isActivo,isBorrado,strUsuarioAlta,strMaquinaAlta,datFechaAlta) SELECT 'ALEIDA ','FERNANDEZ','BAEZ','CARLOS HOLCK 2240 LOCAL 3','clinica.de.periodoncia@hotmail.com','OBISPADO ','.','.','64060','83335616','8114733513','.',1,0, 'MR-JOC', '127.0.0.1', GETDATE()</v>
      </c>
    </row>
    <row r="188" spans="1:17" x14ac:dyDescent="0.25">
      <c r="A188">
        <v>1</v>
      </c>
      <c r="B188">
        <v>1</v>
      </c>
      <c r="C188">
        <v>187</v>
      </c>
      <c r="D188" t="s">
        <v>619</v>
      </c>
      <c r="E188" t="s">
        <v>620</v>
      </c>
      <c r="F188" t="s">
        <v>621</v>
      </c>
      <c r="G188" t="s">
        <v>174</v>
      </c>
      <c r="H188" t="s">
        <v>174</v>
      </c>
      <c r="I188" t="s">
        <v>174</v>
      </c>
      <c r="J188" t="s">
        <v>174</v>
      </c>
      <c r="K188">
        <v>0</v>
      </c>
      <c r="L188" t="s">
        <v>174</v>
      </c>
      <c r="M188" t="s">
        <v>174</v>
      </c>
      <c r="N188" t="s">
        <v>174</v>
      </c>
      <c r="O188">
        <v>1</v>
      </c>
      <c r="P188" t="s">
        <v>174</v>
      </c>
      <c r="Q188" t="str">
        <f t="shared" si="2"/>
        <v>INSERT tbDoctor2024(strNombre,strApPaterno,strApMaterno,strDireccion,strEMail,strColonia,strRFC,strNombreFiscal,intCP,strTelefono,strCelular,strDireccionFiscal,isActivo,isBorrado,strUsuarioAlta,strMaquinaAlta,datFechaAlta) SELECT 'ARIANA','MANZANAREZ','RODRIGUEZ','.','.','.','.','.','0','.','.','.',1,0, 'MR-JOC', '127.0.0.1', GETDATE()</v>
      </c>
    </row>
    <row r="189" spans="1:17" x14ac:dyDescent="0.25">
      <c r="A189">
        <v>1</v>
      </c>
      <c r="B189">
        <v>1</v>
      </c>
      <c r="C189">
        <v>188</v>
      </c>
      <c r="D189" t="s">
        <v>622</v>
      </c>
      <c r="E189" t="s">
        <v>311</v>
      </c>
      <c r="F189" t="s">
        <v>311</v>
      </c>
      <c r="G189" t="s">
        <v>174</v>
      </c>
      <c r="H189" t="s">
        <v>174</v>
      </c>
      <c r="I189" t="s">
        <v>174</v>
      </c>
      <c r="J189" t="s">
        <v>174</v>
      </c>
      <c r="K189">
        <v>64610</v>
      </c>
      <c r="L189" t="s">
        <v>174</v>
      </c>
      <c r="M189" t="s">
        <v>174</v>
      </c>
      <c r="N189" t="s">
        <v>174</v>
      </c>
      <c r="O189">
        <v>1</v>
      </c>
      <c r="P189" t="s">
        <v>174</v>
      </c>
      <c r="Q189" t="str">
        <f t="shared" si="2"/>
        <v>INSERT tbDoctor2024(strNombre,strApPaterno,strApMaterno,strDireccion,strEMail,strColonia,strRFC,strNombreFiscal,intCP,strTelefono,strCelular,strDireccionFiscal,isActivo,isBorrado,strUsuarioAlta,strMaquinaAlta,datFechaAlta) SELECT 'CLAUDIA ','HUERTA','HUERTA','.','.','.','.','.','64610','.','.','.',1,0, 'MR-JOC', '127.0.0.1', GETDATE()</v>
      </c>
    </row>
    <row r="190" spans="1:17" x14ac:dyDescent="0.25">
      <c r="A190">
        <v>1</v>
      </c>
      <c r="B190">
        <v>1</v>
      </c>
      <c r="C190">
        <v>189</v>
      </c>
      <c r="D190" t="s">
        <v>623</v>
      </c>
      <c r="E190" t="s">
        <v>394</v>
      </c>
      <c r="F190" t="s">
        <v>174</v>
      </c>
      <c r="G190" t="s">
        <v>174</v>
      </c>
      <c r="H190" t="s">
        <v>174</v>
      </c>
      <c r="I190" t="s">
        <v>174</v>
      </c>
      <c r="J190" t="s">
        <v>174</v>
      </c>
      <c r="K190">
        <v>64610</v>
      </c>
      <c r="L190" t="s">
        <v>174</v>
      </c>
      <c r="M190" t="s">
        <v>174</v>
      </c>
      <c r="N190" t="s">
        <v>174</v>
      </c>
      <c r="O190">
        <v>1</v>
      </c>
      <c r="P190" t="s">
        <v>174</v>
      </c>
      <c r="Q190" t="str">
        <f t="shared" si="2"/>
        <v>INSERT tbDoctor2024(strNombre,strApPaterno,strApMaterno,strDireccion,strEMail,strColonia,strRFC,strNombreFiscal,intCP,strTelefono,strCelular,strDireccionFiscal,isActivo,isBorrado,strUsuarioAlta,strMaquinaAlta,datFechaAlta) SELECT 'MARIA GUADALUPE','VILLANUEVA','.','.','.','.','.','.','64610','.','.','.',1,0, 'MR-JOC', '127.0.0.1', GETDATE()</v>
      </c>
    </row>
    <row r="191" spans="1:17" x14ac:dyDescent="0.25">
      <c r="A191">
        <v>1</v>
      </c>
      <c r="B191">
        <v>1</v>
      </c>
      <c r="C191">
        <v>190</v>
      </c>
      <c r="D191" t="s">
        <v>624</v>
      </c>
      <c r="E191" t="s">
        <v>625</v>
      </c>
      <c r="F191" t="s">
        <v>626</v>
      </c>
      <c r="G191" t="s">
        <v>174</v>
      </c>
      <c r="H191" t="s">
        <v>174</v>
      </c>
      <c r="I191" t="s">
        <v>174</v>
      </c>
      <c r="J191" t="s">
        <v>174</v>
      </c>
      <c r="K191">
        <v>0</v>
      </c>
      <c r="L191">
        <v>0</v>
      </c>
      <c r="M191">
        <v>0</v>
      </c>
      <c r="N191">
        <v>0</v>
      </c>
      <c r="O191">
        <v>1</v>
      </c>
      <c r="P191" t="s">
        <v>174</v>
      </c>
      <c r="Q191" t="str">
        <f t="shared" si="2"/>
        <v>INSERT tbDoctor2024(strNombre,strApPaterno,strApMaterno,strDireccion,strEMail,strColonia,strRFC,strNombreFiscal,intCP,strTelefono,strCelular,strDireccionFiscal,isActivo,isBorrado,strUsuarioAlta,strMaquinaAlta,datFechaAlta) SELECT 'IMELDA ','MANJARAS','RIVERA','.','.','.','.','.','0','0','0','0',1,0, 'MR-JOC', '127.0.0.1', GETDATE()</v>
      </c>
    </row>
    <row r="192" spans="1:17" x14ac:dyDescent="0.25">
      <c r="A192">
        <v>1</v>
      </c>
      <c r="B192">
        <v>1</v>
      </c>
      <c r="C192">
        <v>191</v>
      </c>
      <c r="D192" t="s">
        <v>388</v>
      </c>
      <c r="E192" t="s">
        <v>627</v>
      </c>
      <c r="F192" t="s">
        <v>174</v>
      </c>
      <c r="G192" t="s">
        <v>174</v>
      </c>
      <c r="H192" t="s">
        <v>174</v>
      </c>
      <c r="I192" t="s">
        <v>174</v>
      </c>
      <c r="J192" t="s">
        <v>174</v>
      </c>
      <c r="K192">
        <v>0</v>
      </c>
      <c r="L192">
        <v>0</v>
      </c>
      <c r="M192">
        <v>0</v>
      </c>
      <c r="N192" t="s">
        <v>174</v>
      </c>
      <c r="O192">
        <v>1</v>
      </c>
      <c r="P192" t="s">
        <v>174</v>
      </c>
      <c r="Q192" t="str">
        <f t="shared" si="2"/>
        <v>INSERT tbDoctor2024(strNombre,strApPaterno,strApMaterno,strDireccion,strEMail,strColonia,strRFC,strNombreFiscal,intCP,strTelefono,strCelular,strDireccionFiscal,isActivo,isBorrado,strUsuarioAlta,strMaquinaAlta,datFechaAlta) SELECT 'FRANCISCO','SOLIS','.','.','.','.','.','.','0','0','0','.',1,0, 'MR-JOC', '127.0.0.1', GETDATE()</v>
      </c>
    </row>
    <row r="193" spans="1:17" x14ac:dyDescent="0.25">
      <c r="A193">
        <v>1</v>
      </c>
      <c r="B193">
        <v>1</v>
      </c>
      <c r="C193">
        <v>192</v>
      </c>
      <c r="D193" t="s">
        <v>628</v>
      </c>
      <c r="E193" t="s">
        <v>629</v>
      </c>
      <c r="F193" t="s">
        <v>174</v>
      </c>
      <c r="G193" t="s">
        <v>174</v>
      </c>
      <c r="H193" t="s">
        <v>174</v>
      </c>
      <c r="I193" t="s">
        <v>174</v>
      </c>
      <c r="J193" t="s">
        <v>174</v>
      </c>
      <c r="K193">
        <v>0</v>
      </c>
      <c r="L193" t="s">
        <v>174</v>
      </c>
      <c r="M193" t="s">
        <v>174</v>
      </c>
      <c r="N193" t="s">
        <v>174</v>
      </c>
      <c r="O193">
        <v>1</v>
      </c>
      <c r="P193" t="s">
        <v>174</v>
      </c>
      <c r="Q193" t="str">
        <f t="shared" si="2"/>
        <v>INSERT tbDoctor2024(strNombre,strApPaterno,strApMaterno,strDireccion,strEMail,strColonia,strRFC,strNombreFiscal,intCP,strTelefono,strCelular,strDireccionFiscal,isActivo,isBorrado,strUsuarioAlta,strMaquinaAlta,datFechaAlta) SELECT 'LIBNI','REVELES','.','.','.','.','.','.','0','.','.','.',1,0, 'MR-JOC', '127.0.0.1', GETDATE()</v>
      </c>
    </row>
    <row r="194" spans="1:17" x14ac:dyDescent="0.25">
      <c r="A194">
        <v>1</v>
      </c>
      <c r="B194">
        <v>1</v>
      </c>
      <c r="C194">
        <v>193</v>
      </c>
      <c r="D194" t="s">
        <v>630</v>
      </c>
      <c r="E194" t="s">
        <v>174</v>
      </c>
      <c r="F194" t="s">
        <v>174</v>
      </c>
      <c r="G194" t="s">
        <v>174</v>
      </c>
      <c r="H194" t="s">
        <v>174</v>
      </c>
      <c r="I194" t="s">
        <v>174</v>
      </c>
      <c r="J194" t="s">
        <v>174</v>
      </c>
      <c r="K194">
        <v>0</v>
      </c>
      <c r="L194" t="s">
        <v>174</v>
      </c>
      <c r="M194" t="s">
        <v>174</v>
      </c>
      <c r="N194" t="s">
        <v>174</v>
      </c>
      <c r="O194">
        <v>1</v>
      </c>
      <c r="P194" t="s">
        <v>174</v>
      </c>
      <c r="Q194" t="str">
        <f t="shared" si="2"/>
        <v>INSERT tbDoctor2024(strNombre,strApPaterno,strApMaterno,strDireccion,strEMail,strColonia,strRFC,strNombreFiscal,intCP,strTelefono,strCelular,strDireccionFiscal,isActivo,isBorrado,strUsuarioAlta,strMaquinaAlta,datFechaAlta) SELECT 'MYUKI OGUSHI','.','.','.','.','.','.','.','0','.','.','.',1,0, 'MR-JOC', '127.0.0.1', GETDATE()</v>
      </c>
    </row>
    <row r="195" spans="1:17" x14ac:dyDescent="0.25">
      <c r="A195">
        <v>1</v>
      </c>
      <c r="B195">
        <v>1</v>
      </c>
      <c r="C195">
        <v>194</v>
      </c>
      <c r="D195" t="s">
        <v>631</v>
      </c>
      <c r="E195" t="s">
        <v>174</v>
      </c>
      <c r="F195" t="s">
        <v>174</v>
      </c>
      <c r="G195" t="s">
        <v>174</v>
      </c>
      <c r="H195" t="s">
        <v>174</v>
      </c>
      <c r="I195" t="s">
        <v>174</v>
      </c>
      <c r="J195" t="s">
        <v>174</v>
      </c>
      <c r="K195">
        <v>0</v>
      </c>
      <c r="L195">
        <v>0</v>
      </c>
      <c r="M195">
        <v>0</v>
      </c>
      <c r="N195" t="s">
        <v>174</v>
      </c>
      <c r="O195">
        <v>1</v>
      </c>
      <c r="P195" t="s">
        <v>174</v>
      </c>
      <c r="Q195" t="str">
        <f t="shared" ref="Q195:Q204" si="3">_xlfn.CONCAT("INSERT tbDoctor2024(strNombre,strApPaterno,strApMaterno,strDireccion,strEMail,strColonia,strRFC,strNombreFiscal,intCP,strTelefono,strCelular,strDireccionFiscal,isActivo,isBorrado,strUsuarioAlta,strMaquinaAlta,datFechaAlta) SELECT '",D195,"','",E195,"','",F195,"','",G195,"','",P195,"','",H195,"','",I195,"','",J195,"','",K195,"','",L195,"','",M195,"','",N195,"',",O195,",0, 'MR-JOC', '127.0.0.1', GETDATE()")</f>
        <v>INSERT tbDoctor2024(strNombre,strApPaterno,strApMaterno,strDireccion,strEMail,strColonia,strRFC,strNombreFiscal,intCP,strTelefono,strCelular,strDireccionFiscal,isActivo,isBorrado,strUsuarioAlta,strMaquinaAlta,datFechaAlta) SELECT 'ALAN SANDOVAL','.','.','.','.','.','.','.','0','0','0','.',1,0, 'MR-JOC', '127.0.0.1', GETDATE()</v>
      </c>
    </row>
    <row r="196" spans="1:17" x14ac:dyDescent="0.25">
      <c r="A196">
        <v>1</v>
      </c>
      <c r="B196">
        <v>1</v>
      </c>
      <c r="C196">
        <v>195</v>
      </c>
      <c r="D196" t="s">
        <v>632</v>
      </c>
      <c r="E196" t="s">
        <v>174</v>
      </c>
      <c r="F196" t="s">
        <v>174</v>
      </c>
      <c r="G196" t="s">
        <v>174</v>
      </c>
      <c r="H196" t="s">
        <v>174</v>
      </c>
      <c r="I196" t="s">
        <v>174</v>
      </c>
      <c r="J196" t="s">
        <v>174</v>
      </c>
      <c r="K196">
        <v>0</v>
      </c>
      <c r="L196" t="s">
        <v>174</v>
      </c>
      <c r="M196" t="s">
        <v>174</v>
      </c>
      <c r="N196" t="s">
        <v>174</v>
      </c>
      <c r="O196">
        <v>1</v>
      </c>
      <c r="P196" t="s">
        <v>174</v>
      </c>
      <c r="Q196" t="str">
        <f t="shared" si="3"/>
        <v>INSERT tbDoctor2024(strNombre,strApPaterno,strApMaterno,strDireccion,strEMail,strColonia,strRFC,strNombreFiscal,intCP,strTelefono,strCelular,strDireccionFiscal,isActivo,isBorrado,strUsuarioAlta,strMaquinaAlta,datFechaAlta) SELECT 'DINA ORTEGA','.','.','.','.','.','.','.','0','.','.','.',1,0, 'MR-JOC', '127.0.0.1', GETDATE()</v>
      </c>
    </row>
    <row r="197" spans="1:17" x14ac:dyDescent="0.25">
      <c r="A197">
        <v>1</v>
      </c>
      <c r="B197">
        <v>1</v>
      </c>
      <c r="C197">
        <v>196</v>
      </c>
      <c r="D197" t="s">
        <v>633</v>
      </c>
      <c r="E197" t="s">
        <v>174</v>
      </c>
      <c r="F197" t="s">
        <v>174</v>
      </c>
      <c r="G197" t="s">
        <v>174</v>
      </c>
      <c r="H197" t="s">
        <v>174</v>
      </c>
      <c r="I197" t="s">
        <v>174</v>
      </c>
      <c r="J197" t="s">
        <v>174</v>
      </c>
      <c r="K197">
        <v>0</v>
      </c>
      <c r="L197" t="s">
        <v>174</v>
      </c>
      <c r="M197" t="s">
        <v>174</v>
      </c>
      <c r="N197" t="s">
        <v>610</v>
      </c>
      <c r="O197">
        <v>1</v>
      </c>
      <c r="P197" t="s">
        <v>174</v>
      </c>
      <c r="Q197" t="str">
        <f t="shared" si="3"/>
        <v>INSERT tbDoctor2024(strNombre,strApPaterno,strApMaterno,strDireccion,strEMail,strColonia,strRFC,strNombreFiscal,intCP,strTelefono,strCelular,strDireccionFiscal,isActivo,isBorrado,strUsuarioAlta,strMaquinaAlta,datFechaAlta) SELECT 'ESMARLYN RAMIREZ','.','.','.','.','.','.','.','0','.','.','..',1,0, 'MR-JOC', '127.0.0.1', GETDATE()</v>
      </c>
    </row>
    <row r="198" spans="1:17" x14ac:dyDescent="0.25">
      <c r="A198">
        <v>1</v>
      </c>
      <c r="B198">
        <v>1</v>
      </c>
      <c r="C198">
        <v>197</v>
      </c>
      <c r="D198" t="s">
        <v>634</v>
      </c>
      <c r="E198" t="s">
        <v>174</v>
      </c>
      <c r="F198" t="s">
        <v>174</v>
      </c>
      <c r="G198" t="s">
        <v>174</v>
      </c>
      <c r="H198" t="s">
        <v>174</v>
      </c>
      <c r="I198" t="s">
        <v>174</v>
      </c>
      <c r="J198" t="s">
        <v>174</v>
      </c>
      <c r="K198">
        <v>0</v>
      </c>
      <c r="L198" t="s">
        <v>174</v>
      </c>
      <c r="M198" t="s">
        <v>174</v>
      </c>
      <c r="N198" t="s">
        <v>174</v>
      </c>
      <c r="O198">
        <v>1</v>
      </c>
      <c r="P198" t="s">
        <v>174</v>
      </c>
      <c r="Q198" t="str">
        <f t="shared" si="3"/>
        <v>INSERT tbDoctor2024(strNombre,strApPaterno,strApMaterno,strDireccion,strEMail,strColonia,strRFC,strNombreFiscal,intCP,strTelefono,strCelular,strDireccionFiscal,isActivo,isBorrado,strUsuarioAlta,strMaquinaAlta,datFechaAlta) SELECT 'ARMANDO CARREON','.','.','.','.','.','.','.','0','.','.','.',1,0, 'MR-JOC', '127.0.0.1', GETDATE()</v>
      </c>
    </row>
    <row r="199" spans="1:17" x14ac:dyDescent="0.25">
      <c r="A199">
        <v>1</v>
      </c>
      <c r="B199">
        <v>1</v>
      </c>
      <c r="C199">
        <v>198</v>
      </c>
      <c r="D199" t="s">
        <v>635</v>
      </c>
      <c r="E199" t="s">
        <v>174</v>
      </c>
      <c r="F199" t="s">
        <v>174</v>
      </c>
      <c r="G199" t="s">
        <v>174</v>
      </c>
      <c r="H199" t="s">
        <v>174</v>
      </c>
      <c r="I199" t="s">
        <v>174</v>
      </c>
      <c r="J199" t="s">
        <v>174</v>
      </c>
      <c r="K199">
        <v>0</v>
      </c>
      <c r="L199" t="s">
        <v>174</v>
      </c>
      <c r="M199" t="s">
        <v>174</v>
      </c>
      <c r="N199" t="s">
        <v>174</v>
      </c>
      <c r="O199">
        <v>1</v>
      </c>
      <c r="P199" t="s">
        <v>174</v>
      </c>
      <c r="Q199" t="str">
        <f t="shared" si="3"/>
        <v>INSERT tbDoctor2024(strNombre,strApPaterno,strApMaterno,strDireccion,strEMail,strColonia,strRFC,strNombreFiscal,intCP,strTelefono,strCelular,strDireccionFiscal,isActivo,isBorrado,strUsuarioAlta,strMaquinaAlta,datFechaAlta) SELECT 'MICHELL VALTIER','.','.','.','.','.','.','.','0','.','.','.',1,0, 'MR-JOC', '127.0.0.1', GETDATE()</v>
      </c>
    </row>
    <row r="200" spans="1:17" x14ac:dyDescent="0.25">
      <c r="A200">
        <v>1</v>
      </c>
      <c r="B200">
        <v>1</v>
      </c>
      <c r="C200">
        <v>199</v>
      </c>
      <c r="D200" t="s">
        <v>636</v>
      </c>
      <c r="E200" t="s">
        <v>174</v>
      </c>
      <c r="F200" t="s">
        <v>174</v>
      </c>
      <c r="G200" t="s">
        <v>174</v>
      </c>
      <c r="H200" t="s">
        <v>174</v>
      </c>
      <c r="I200" t="s">
        <v>174</v>
      </c>
      <c r="J200" t="s">
        <v>174</v>
      </c>
      <c r="K200">
        <v>0</v>
      </c>
      <c r="L200" t="s">
        <v>174</v>
      </c>
      <c r="M200" t="s">
        <v>174</v>
      </c>
      <c r="N200" t="s">
        <v>174</v>
      </c>
      <c r="O200">
        <v>0</v>
      </c>
      <c r="P200" t="s">
        <v>610</v>
      </c>
      <c r="Q200" t="str">
        <f t="shared" si="3"/>
        <v>INSERT tbDoctor2024(strNombre,strApPaterno,strApMaterno,strDireccion,strEMail,strColonia,strRFC,strNombreFiscal,intCP,strTelefono,strCelular,strDireccionFiscal,isActivo,isBorrado,strUsuarioAlta,strMaquinaAlta,datFechaAlta) SELECT 'CYNTIA QUINTANILLA','.','.','.','..','.','.','.','0','.','.','.',0,0, 'MR-JOC', '127.0.0.1', GETDATE()</v>
      </c>
    </row>
    <row r="201" spans="1:17" x14ac:dyDescent="0.25">
      <c r="A201">
        <v>1</v>
      </c>
      <c r="B201">
        <v>1</v>
      </c>
      <c r="C201">
        <v>200</v>
      </c>
      <c r="D201" t="s">
        <v>637</v>
      </c>
      <c r="E201" t="s">
        <v>174</v>
      </c>
      <c r="F201" t="s">
        <v>174</v>
      </c>
      <c r="G201" t="s">
        <v>174</v>
      </c>
      <c r="H201" t="s">
        <v>174</v>
      </c>
      <c r="I201" t="s">
        <v>174</v>
      </c>
      <c r="J201" t="s">
        <v>174</v>
      </c>
      <c r="K201">
        <v>0</v>
      </c>
      <c r="L201" t="s">
        <v>610</v>
      </c>
      <c r="M201" t="s">
        <v>174</v>
      </c>
      <c r="N201" t="s">
        <v>174</v>
      </c>
      <c r="O201">
        <v>1</v>
      </c>
      <c r="P201" t="s">
        <v>174</v>
      </c>
      <c r="Q201" t="str">
        <f t="shared" si="3"/>
        <v>INSERT tbDoctor2024(strNombre,strApPaterno,strApMaterno,strDireccion,strEMail,strColonia,strRFC,strNombreFiscal,intCP,strTelefono,strCelular,strDireccionFiscal,isActivo,isBorrado,strUsuarioAlta,strMaquinaAlta,datFechaAlta) SELECT 'ADOLFO ESCUTIA','.','.','.','.','.','.','.','0','..','.','.',1,0, 'MR-JOC', '127.0.0.1', GETDATE()</v>
      </c>
    </row>
    <row r="202" spans="1:17" x14ac:dyDescent="0.25">
      <c r="A202">
        <v>1</v>
      </c>
      <c r="B202">
        <v>1</v>
      </c>
      <c r="C202">
        <v>201</v>
      </c>
      <c r="D202" t="s">
        <v>638</v>
      </c>
      <c r="E202" t="s">
        <v>174</v>
      </c>
      <c r="F202" t="s">
        <v>174</v>
      </c>
      <c r="G202" t="s">
        <v>174</v>
      </c>
      <c r="H202" t="s">
        <v>174</v>
      </c>
      <c r="I202" t="s">
        <v>174</v>
      </c>
      <c r="J202" t="s">
        <v>174</v>
      </c>
      <c r="K202">
        <v>0</v>
      </c>
      <c r="L202" t="s">
        <v>174</v>
      </c>
      <c r="M202" t="s">
        <v>174</v>
      </c>
      <c r="N202" t="s">
        <v>174</v>
      </c>
      <c r="O202">
        <v>1</v>
      </c>
      <c r="P202" t="s">
        <v>174</v>
      </c>
      <c r="Q202" t="str">
        <f t="shared" si="3"/>
        <v>INSERT tbDoctor2024(strNombre,strApPaterno,strApMaterno,strDireccion,strEMail,strColonia,strRFC,strNombreFiscal,intCP,strTelefono,strCelular,strDireccionFiscal,isActivo,isBorrado,strUsuarioAlta,strMaquinaAlta,datFechaAlta) SELECT 'STEFANY ALVARADO','.','.','.','.','.','.','.','0','.','.','.',1,0, 'MR-JOC', '127.0.0.1', GETDATE()</v>
      </c>
    </row>
    <row r="203" spans="1:17" x14ac:dyDescent="0.25">
      <c r="A203">
        <v>1</v>
      </c>
      <c r="B203">
        <v>1</v>
      </c>
      <c r="C203">
        <v>202</v>
      </c>
      <c r="D203" t="s">
        <v>639</v>
      </c>
      <c r="E203" t="s">
        <v>181</v>
      </c>
      <c r="F203" t="s">
        <v>174</v>
      </c>
      <c r="G203" t="s">
        <v>174</v>
      </c>
      <c r="H203" t="s">
        <v>174</v>
      </c>
      <c r="I203" t="s">
        <v>174</v>
      </c>
      <c r="J203" t="s">
        <v>174</v>
      </c>
      <c r="K203">
        <v>0</v>
      </c>
      <c r="L203">
        <v>0</v>
      </c>
      <c r="M203">
        <v>0</v>
      </c>
      <c r="N203" t="s">
        <v>174</v>
      </c>
      <c r="O203">
        <v>1</v>
      </c>
      <c r="P203" t="s">
        <v>174</v>
      </c>
      <c r="Q203" t="str">
        <f t="shared" si="3"/>
        <v>INSERT tbDoctor2024(strNombre,strApPaterno,strApMaterno,strDireccion,strEMail,strColonia,strRFC,strNombreFiscal,intCP,strTelefono,strCelular,strDireccionFiscal,isActivo,isBorrado,strUsuarioAlta,strMaquinaAlta,datFechaAlta) SELECT 'LUIS','GARCIA','.','.','.','.','.','.','0','0','0','.',1,0, 'MR-JOC', '127.0.0.1', GETDATE()</v>
      </c>
    </row>
    <row r="204" spans="1:17" x14ac:dyDescent="0.25">
      <c r="A204">
        <v>1</v>
      </c>
      <c r="B204">
        <v>1</v>
      </c>
      <c r="C204">
        <v>203</v>
      </c>
      <c r="D204" t="s">
        <v>640</v>
      </c>
      <c r="E204" t="s">
        <v>174</v>
      </c>
      <c r="F204" t="s">
        <v>174</v>
      </c>
      <c r="G204" t="s">
        <v>174</v>
      </c>
      <c r="H204" t="s">
        <v>174</v>
      </c>
      <c r="I204" t="s">
        <v>174</v>
      </c>
      <c r="J204" t="s">
        <v>174</v>
      </c>
      <c r="K204">
        <v>0</v>
      </c>
      <c r="L204" t="s">
        <v>174</v>
      </c>
      <c r="M204" t="s">
        <v>174</v>
      </c>
      <c r="N204" t="s">
        <v>174</v>
      </c>
      <c r="O204">
        <v>1</v>
      </c>
      <c r="P204" t="s">
        <v>174</v>
      </c>
      <c r="Q204" t="str">
        <f t="shared" si="3"/>
        <v>INSERT tbDoctor2024(strNombre,strApPaterno,strApMaterno,strDireccion,strEMail,strColonia,strRFC,strNombreFiscal,intCP,strTelefono,strCelular,strDireccionFiscal,isActivo,isBorrado,strUsuarioAlta,strMaquinaAlta,datFechaAlta) SELECT 'ISAIAS NAVARRO','.','.','.','.','.','.','.','0','.','.','.',1,0, 'MR-JOC', '127.0.0.1', GETDATE()</v>
      </c>
    </row>
  </sheetData>
  <autoFilter ref="A1:P1" xr:uid="{79D8E722-9216-44E8-A144-4B099715092D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C769C8-F660-4681-8CE0-5F511933F2CF}">
  <dimension ref="A1:N9"/>
  <sheetViews>
    <sheetView workbookViewId="0">
      <selection activeCell="N2" sqref="N2:N9"/>
    </sheetView>
  </sheetViews>
  <sheetFormatPr baseColWidth="10" defaultRowHeight="15" x14ac:dyDescent="0.25"/>
  <cols>
    <col min="8" max="8" width="11.42578125" style="2"/>
    <col min="11" max="11" width="13" style="2" bestFit="1" customWidth="1"/>
  </cols>
  <sheetData>
    <row r="1" spans="1:14" x14ac:dyDescent="0.25">
      <c r="A1" t="s">
        <v>143</v>
      </c>
      <c r="B1" t="s">
        <v>144</v>
      </c>
      <c r="C1" t="s">
        <v>656</v>
      </c>
      <c r="D1" t="s">
        <v>657</v>
      </c>
      <c r="E1" t="s">
        <v>658</v>
      </c>
      <c r="F1" t="s">
        <v>9</v>
      </c>
      <c r="G1" t="s">
        <v>10</v>
      </c>
      <c r="I1" t="s">
        <v>158</v>
      </c>
      <c r="J1" t="s">
        <v>159</v>
      </c>
      <c r="K1" s="2" t="s">
        <v>160</v>
      </c>
    </row>
    <row r="2" spans="1:14" x14ac:dyDescent="0.25">
      <c r="A2">
        <v>1</v>
      </c>
      <c r="B2">
        <v>1</v>
      </c>
      <c r="C2">
        <v>1</v>
      </c>
      <c r="D2" t="s">
        <v>641</v>
      </c>
      <c r="E2">
        <v>1</v>
      </c>
      <c r="F2" t="s">
        <v>642</v>
      </c>
      <c r="G2" t="s">
        <v>643</v>
      </c>
      <c r="H2" s="2" t="s">
        <v>659</v>
      </c>
      <c r="I2" t="s">
        <v>642</v>
      </c>
      <c r="J2" t="s">
        <v>643</v>
      </c>
      <c r="K2" s="2" t="s">
        <v>666</v>
      </c>
      <c r="N2" t="str">
        <f>_xlfn.CONCAT("INSERT  tbTipoProtesis2024(strNombreTipoProtesis,intProcesoLaboratorio,isActivo,isBorrado,strUsuarioAlta,strMaquinaAlta,datFechaAlta,strUsuarioMod,strMaquinaMod,datFechaMod) SELECT ","'",D2,"',",E2,",1,0,'",F2,"','",G2,"','",H2,"','",I2,"','",J2,"','",K2,"'")</f>
        <v>INSERT  tbTipoProtesis2024(strNombreTipoProtesis,intProcesoLaboratorio,isActivo,isBorrado,strUsuarioAlta,strMaquinaAlta,datFechaAlta,strUsuarioMod,strMaquinaMod,datFechaMod) SELECT 'PROTESIS FIJA',1,1,0,'OSCAR','10.0.0.64','2010-06-15 10:37:04.840','OSCAR','10.0.0.64','2010-06-15 10:37:41.467'</v>
      </c>
    </row>
    <row r="3" spans="1:14" x14ac:dyDescent="0.25">
      <c r="A3">
        <v>1</v>
      </c>
      <c r="B3">
        <v>1</v>
      </c>
      <c r="C3">
        <v>2</v>
      </c>
      <c r="D3" t="s">
        <v>644</v>
      </c>
      <c r="E3">
        <v>2</v>
      </c>
      <c r="F3" t="s">
        <v>642</v>
      </c>
      <c r="G3" t="s">
        <v>643</v>
      </c>
      <c r="H3" s="2" t="s">
        <v>660</v>
      </c>
      <c r="I3" t="s">
        <v>645</v>
      </c>
      <c r="J3" t="s">
        <v>646</v>
      </c>
      <c r="K3" s="2" t="s">
        <v>667</v>
      </c>
      <c r="N3" t="str">
        <f t="shared" ref="N3:N9" si="0">_xlfn.CONCAT("INSERT  tbTipoProtesis2024(strNombreTipoProtesis,intProcesoLaboratorio,isActivo,isBorrado,strUsuarioAlta,strMaquinaAlta,datFechaAlta,strUsuarioMod,strMaquinaMod,datFechaMod) SELECT ","'",D3,"',",E3,",1,0,'",F3,"','",G3,"','",H3,"','",I3,"','",J3,"','",K3,"'")</f>
        <v>INSERT  tbTipoProtesis2024(strNombreTipoProtesis,intProcesoLaboratorio,isActivo,isBorrado,strUsuarioAlta,strMaquinaAlta,datFechaAlta,strUsuarioMod,strMaquinaMod,datFechaMod) SELECT 'PROTESIS REMOVIBLE ACRILICA METALICA',2,1,0,'OSCAR','10.0.0.64','2010-06-15 10:38:13.530','JEVI','10.0.11.178','2016-08-24 12:05:45.137'</v>
      </c>
    </row>
    <row r="4" spans="1:14" x14ac:dyDescent="0.25">
      <c r="A4">
        <v>1</v>
      </c>
      <c r="B4">
        <v>1</v>
      </c>
      <c r="C4">
        <v>3</v>
      </c>
      <c r="D4" t="s">
        <v>647</v>
      </c>
      <c r="E4">
        <v>3</v>
      </c>
      <c r="F4" t="s">
        <v>648</v>
      </c>
      <c r="G4" t="s">
        <v>649</v>
      </c>
      <c r="H4" s="2" t="s">
        <v>661</v>
      </c>
      <c r="I4" t="s">
        <v>170</v>
      </c>
      <c r="J4" t="s">
        <v>650</v>
      </c>
      <c r="K4" s="2" t="s">
        <v>668</v>
      </c>
      <c r="N4" t="str">
        <f t="shared" si="0"/>
        <v>INSERT  tbTipoProtesis2024(strNombreTipoProtesis,intProcesoLaboratorio,isActivo,isBorrado,strUsuarioAlta,strMaquinaAlta,datFechaAlta,strUsuarioMod,strMaquinaMod,datFechaMod) SELECT 'PROTESIS TOTAL DEFINITIVA',3,1,0,'JORGE OVIEDO','MR. JOC','2010-10-22 11:00:34.393','JORGE','10.0.0.65','2015-12-16 12:33:33.647'</v>
      </c>
    </row>
    <row r="5" spans="1:14" x14ac:dyDescent="0.25">
      <c r="A5">
        <v>1</v>
      </c>
      <c r="B5">
        <v>1</v>
      </c>
      <c r="C5">
        <v>4</v>
      </c>
      <c r="D5" t="s">
        <v>651</v>
      </c>
      <c r="E5">
        <v>4</v>
      </c>
      <c r="F5" t="s">
        <v>648</v>
      </c>
      <c r="G5" t="s">
        <v>649</v>
      </c>
      <c r="H5" s="2" t="s">
        <v>662</v>
      </c>
      <c r="I5" t="s">
        <v>170</v>
      </c>
      <c r="J5" t="s">
        <v>650</v>
      </c>
      <c r="K5" s="2" t="s">
        <v>669</v>
      </c>
      <c r="N5" t="str">
        <f t="shared" si="0"/>
        <v>INSERT  tbTipoProtesis2024(strNombreTipoProtesis,intProcesoLaboratorio,isActivo,isBorrado,strUsuarioAlta,strMaquinaAlta,datFechaAlta,strUsuarioMod,strMaquinaMod,datFechaMod) SELECT 'PROTESIS PARCIAL DEFINITIVA',4,1,0,'JORGE OVIEDO','MR. JOC','2010-10-22 11:00:34.410','JORGE','10.0.0.65','2015-12-16 12:33:36.897'</v>
      </c>
    </row>
    <row r="6" spans="1:14" x14ac:dyDescent="0.25">
      <c r="A6">
        <v>1</v>
      </c>
      <c r="B6">
        <v>1</v>
      </c>
      <c r="C6">
        <v>5</v>
      </c>
      <c r="D6" t="s">
        <v>652</v>
      </c>
      <c r="E6">
        <v>5</v>
      </c>
      <c r="F6" t="s">
        <v>170</v>
      </c>
      <c r="G6" t="s">
        <v>650</v>
      </c>
      <c r="H6" s="2" t="s">
        <v>663</v>
      </c>
      <c r="I6" t="s">
        <v>645</v>
      </c>
      <c r="J6" t="s">
        <v>646</v>
      </c>
      <c r="K6" s="2" t="s">
        <v>670</v>
      </c>
      <c r="N6" t="str">
        <f t="shared" si="0"/>
        <v>INSERT  tbTipoProtesis2024(strNombreTipoProtesis,intProcesoLaboratorio,isActivo,isBorrado,strUsuarioAlta,strMaquinaAlta,datFechaAlta,strUsuarioMod,strMaquinaMod,datFechaMod) SELECT 'PROTESIS TOTAL PROVISIONAL',5,1,0,'JORGE','10.0.0.65','2015-12-16 12:33:36.910','JEVI','10.0.11.178','2016-08-23 17:59:19.450'</v>
      </c>
    </row>
    <row r="7" spans="1:14" x14ac:dyDescent="0.25">
      <c r="A7">
        <v>1</v>
      </c>
      <c r="B7">
        <v>1</v>
      </c>
      <c r="C7">
        <v>6</v>
      </c>
      <c r="D7" t="s">
        <v>653</v>
      </c>
      <c r="E7">
        <v>6</v>
      </c>
      <c r="F7" t="s">
        <v>170</v>
      </c>
      <c r="G7" t="s">
        <v>650</v>
      </c>
      <c r="H7" s="2" t="s">
        <v>664</v>
      </c>
      <c r="I7" t="s">
        <v>645</v>
      </c>
      <c r="J7" t="s">
        <v>646</v>
      </c>
      <c r="K7" s="2" t="s">
        <v>671</v>
      </c>
      <c r="N7" t="str">
        <f t="shared" si="0"/>
        <v>INSERT  tbTipoProtesis2024(strNombreTipoProtesis,intProcesoLaboratorio,isActivo,isBorrado,strUsuarioAlta,strMaquinaAlta,datFechaAlta,strUsuarioMod,strMaquinaMod,datFechaMod) SELECT 'PROTESIS PARCIAL PROVISIONAL',6,1,0,'JORGE','10.0.0.65','2015-12-16 12:33:36.927','JEVI','10.0.11.178','2016-08-24 12:04:24.090'</v>
      </c>
    </row>
    <row r="8" spans="1:14" x14ac:dyDescent="0.25">
      <c r="A8">
        <v>1</v>
      </c>
      <c r="B8">
        <v>1</v>
      </c>
      <c r="C8">
        <v>7</v>
      </c>
      <c r="D8" t="s">
        <v>654</v>
      </c>
      <c r="E8">
        <v>7</v>
      </c>
      <c r="F8" t="s">
        <v>170</v>
      </c>
      <c r="G8" t="s">
        <v>650</v>
      </c>
      <c r="H8" s="2" t="s">
        <v>664</v>
      </c>
      <c r="I8" t="s">
        <v>15</v>
      </c>
      <c r="J8" t="s">
        <v>15</v>
      </c>
      <c r="K8" s="2" t="s">
        <v>15</v>
      </c>
      <c r="N8" t="str">
        <f t="shared" si="0"/>
        <v>INSERT  tbTipoProtesis2024(strNombreTipoProtesis,intProcesoLaboratorio,isActivo,isBorrado,strUsuarioAlta,strMaquinaAlta,datFechaAlta,strUsuarioMod,strMaquinaMod,datFechaMod) SELECT 'PROTESIS UNILATERAL DEFINITIVA',7,1,0,'JORGE','10.0.0.65','2015-12-16 12:33:36.927','NULL','NULL','NULL'</v>
      </c>
    </row>
    <row r="9" spans="1:14" x14ac:dyDescent="0.25">
      <c r="A9">
        <v>1</v>
      </c>
      <c r="B9">
        <v>1</v>
      </c>
      <c r="C9">
        <v>8</v>
      </c>
      <c r="D9" t="s">
        <v>655</v>
      </c>
      <c r="E9">
        <v>8</v>
      </c>
      <c r="F9" t="s">
        <v>170</v>
      </c>
      <c r="G9" t="s">
        <v>650</v>
      </c>
      <c r="H9" s="2" t="s">
        <v>665</v>
      </c>
      <c r="I9" t="s">
        <v>15</v>
      </c>
      <c r="J9" t="s">
        <v>15</v>
      </c>
      <c r="K9" s="2" t="s">
        <v>15</v>
      </c>
      <c r="N9" t="str">
        <f t="shared" si="0"/>
        <v>INSERT  tbTipoProtesis2024(strNombreTipoProtesis,intProcesoLaboratorio,isActivo,isBorrado,strUsuarioAlta,strMaquinaAlta,datFechaAlta,strUsuarioMod,strMaquinaMod,datFechaMod) SELECT 'PROTESIS UNITALERAL INMEDIATA',8,1,0,'JORGE','10.0.0.65','2015-12-16 12:33:36.943','NULL','NULL','NULL'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523E2-CE5D-46BD-8812-48574A3ABACD}">
  <dimension ref="A1:O63"/>
  <sheetViews>
    <sheetView topLeftCell="A28" workbookViewId="0">
      <selection activeCell="K2" sqref="K2:K63"/>
    </sheetView>
  </sheetViews>
  <sheetFormatPr baseColWidth="10" defaultRowHeight="15" x14ac:dyDescent="0.25"/>
  <cols>
    <col min="1" max="2" width="11.140625" bestFit="1" customWidth="1"/>
    <col min="3" max="3" width="14" bestFit="1" customWidth="1"/>
    <col min="4" max="4" width="47.7109375" bestFit="1" customWidth="1"/>
    <col min="5" max="5" width="15.42578125" bestFit="1" customWidth="1"/>
    <col min="6" max="6" width="10.5703125" bestFit="1" customWidth="1"/>
    <col min="7" max="7" width="9.42578125" bestFit="1" customWidth="1"/>
    <col min="8" max="8" width="17.42578125" bestFit="1" customWidth="1"/>
    <col min="9" max="9" width="8.5703125" bestFit="1" customWidth="1"/>
    <col min="10" max="10" width="13.7109375" bestFit="1" customWidth="1"/>
    <col min="11" max="11" width="14.5703125" bestFit="1" customWidth="1"/>
    <col min="12" max="12" width="12.5703125" bestFit="1" customWidth="1"/>
    <col min="13" max="13" width="14.140625" bestFit="1" customWidth="1"/>
    <col min="14" max="14" width="15" bestFit="1" customWidth="1"/>
    <col min="15" max="15" width="13" bestFit="1" customWidth="1"/>
  </cols>
  <sheetData>
    <row r="1" spans="1:15" x14ac:dyDescent="0.25">
      <c r="A1" t="s">
        <v>143</v>
      </c>
      <c r="B1" t="s">
        <v>144</v>
      </c>
      <c r="C1" t="s">
        <v>672</v>
      </c>
      <c r="D1" t="s">
        <v>130</v>
      </c>
      <c r="E1" t="s">
        <v>673</v>
      </c>
      <c r="F1" t="s">
        <v>674</v>
      </c>
      <c r="G1" t="s">
        <v>675</v>
      </c>
      <c r="H1" t="s">
        <v>676</v>
      </c>
      <c r="I1" t="s">
        <v>156</v>
      </c>
    </row>
    <row r="2" spans="1:15" x14ac:dyDescent="0.25">
      <c r="A2">
        <v>1</v>
      </c>
      <c r="B2">
        <v>1</v>
      </c>
      <c r="C2">
        <v>1</v>
      </c>
      <c r="D2" t="s">
        <v>677</v>
      </c>
      <c r="E2" t="s">
        <v>678</v>
      </c>
      <c r="F2">
        <v>2</v>
      </c>
      <c r="G2">
        <v>500</v>
      </c>
      <c r="H2">
        <v>600</v>
      </c>
      <c r="I2">
        <v>0</v>
      </c>
      <c r="K2" t="str">
        <f>_xlfn.CONCAT("UPDATE tbTipoTrabajo2024 SET strNombre='",D2,"',strNombreCorto='",E2,"',intMaterial= ",F2,", dblPrecio = ",G2,", dblPrecioUrgencia = ",H2,", isActivo = ",I2,", isBorrado=0 WHERE intTipoTrabajo = ",C2)</f>
        <v>UPDATE tbTipoTrabajo2024 SET strNombre='TIPO DE TRABAJO 1',strNombreCorto='TT1',intMaterial= 2, dblPrecio = 500, dblPrecioUrgencia = 600, isActivo = 0, isBorrado=0 WHERE intTipoTrabajo = 1</v>
      </c>
      <c r="L2" s="1"/>
      <c r="O2" s="1"/>
    </row>
    <row r="3" spans="1:15" x14ac:dyDescent="0.25">
      <c r="A3">
        <v>1</v>
      </c>
      <c r="B3">
        <v>1</v>
      </c>
      <c r="C3">
        <v>2</v>
      </c>
      <c r="D3" t="s">
        <v>679</v>
      </c>
      <c r="E3" t="s">
        <v>680</v>
      </c>
      <c r="F3">
        <v>5</v>
      </c>
      <c r="G3">
        <v>600</v>
      </c>
      <c r="H3">
        <v>700</v>
      </c>
      <c r="I3">
        <v>1</v>
      </c>
      <c r="K3" t="str">
        <f t="shared" ref="K3:K63" si="0">_xlfn.CONCAT("UPDATE tbTipoTrabajo2024 SET strNombre='",D3,"',strNombreCorto='",E3,"',intMaterial= ",F3,", dblPrecio = ",G3,", dblPrecioUrgencia = ",H3,", isActivo = ",I3,", isBorrado=0 WHERE intTipoTrabajo = ",C3)</f>
        <v>UPDATE tbTipoTrabajo2024 SET strNombre='TIPO TRABAJO 2',strNombreCorto='TRAB2',intMaterial= 5, dblPrecio = 600, dblPrecioUrgencia = 700, isActivo = 1, isBorrado=0 WHERE intTipoTrabajo = 2</v>
      </c>
      <c r="L3" s="1"/>
    </row>
    <row r="4" spans="1:15" x14ac:dyDescent="0.25">
      <c r="A4">
        <v>1</v>
      </c>
      <c r="B4">
        <v>1</v>
      </c>
      <c r="C4">
        <v>3</v>
      </c>
      <c r="D4" t="s">
        <v>681</v>
      </c>
      <c r="E4" t="s">
        <v>682</v>
      </c>
      <c r="F4">
        <v>6</v>
      </c>
      <c r="G4">
        <v>700</v>
      </c>
      <c r="H4">
        <v>950</v>
      </c>
      <c r="I4">
        <v>1</v>
      </c>
      <c r="K4" t="str">
        <f t="shared" si="0"/>
        <v>UPDATE tbTipoTrabajo2024 SET strNombre='CORONA',strNombreCorto='C',intMaterial= 6, dblPrecio = 700, dblPrecioUrgencia = 950, isActivo = 1, isBorrado=0 WHERE intTipoTrabajo = 3</v>
      </c>
      <c r="L4" s="1"/>
    </row>
    <row r="5" spans="1:15" x14ac:dyDescent="0.25">
      <c r="A5">
        <v>1</v>
      </c>
      <c r="B5">
        <v>1</v>
      </c>
      <c r="C5">
        <v>4</v>
      </c>
      <c r="D5" t="s">
        <v>681</v>
      </c>
      <c r="E5" t="s">
        <v>682</v>
      </c>
      <c r="F5">
        <v>2</v>
      </c>
      <c r="G5">
        <v>100</v>
      </c>
      <c r="H5">
        <v>120</v>
      </c>
      <c r="I5">
        <v>1</v>
      </c>
      <c r="K5" t="str">
        <f t="shared" si="0"/>
        <v>UPDATE tbTipoTrabajo2024 SET strNombre='CORONA',strNombreCorto='C',intMaterial= 2, dblPrecio = 100, dblPrecioUrgencia = 120, isActivo = 1, isBorrado=0 WHERE intTipoTrabajo = 4</v>
      </c>
      <c r="L5" s="1"/>
    </row>
    <row r="6" spans="1:15" x14ac:dyDescent="0.25">
      <c r="A6">
        <v>1</v>
      </c>
      <c r="B6">
        <v>1</v>
      </c>
      <c r="C6">
        <v>5</v>
      </c>
      <c r="D6" t="s">
        <v>681</v>
      </c>
      <c r="E6" t="s">
        <v>682</v>
      </c>
      <c r="F6">
        <v>8</v>
      </c>
      <c r="G6">
        <v>1800</v>
      </c>
      <c r="H6">
        <v>2700</v>
      </c>
      <c r="I6">
        <v>1</v>
      </c>
      <c r="K6" t="str">
        <f t="shared" si="0"/>
        <v>UPDATE tbTipoTrabajo2024 SET strNombre='CORONA',strNombreCorto='C',intMaterial= 8, dblPrecio = 1800, dblPrecioUrgencia = 2700, isActivo = 1, isBorrado=0 WHERE intTipoTrabajo = 5</v>
      </c>
      <c r="L6" s="1"/>
    </row>
    <row r="7" spans="1:15" x14ac:dyDescent="0.25">
      <c r="A7">
        <v>1</v>
      </c>
      <c r="B7">
        <v>1</v>
      </c>
      <c r="C7">
        <v>6</v>
      </c>
      <c r="D7" t="s">
        <v>683</v>
      </c>
      <c r="E7" t="s">
        <v>684</v>
      </c>
      <c r="F7">
        <v>8</v>
      </c>
      <c r="G7">
        <v>1800</v>
      </c>
      <c r="H7">
        <v>2700</v>
      </c>
      <c r="I7">
        <v>1</v>
      </c>
      <c r="K7" t="str">
        <f t="shared" si="0"/>
        <v>UPDATE tbTipoTrabajo2024 SET strNombre='CORONA PRETTAU',strNombreCorto='CP',intMaterial= 8, dblPrecio = 1800, dblPrecioUrgencia = 2700, isActivo = 1, isBorrado=0 WHERE intTipoTrabajo = 6</v>
      </c>
      <c r="L7" s="1"/>
    </row>
    <row r="8" spans="1:15" x14ac:dyDescent="0.25">
      <c r="A8">
        <v>1</v>
      </c>
      <c r="B8">
        <v>1</v>
      </c>
      <c r="C8">
        <v>7</v>
      </c>
      <c r="D8" t="s">
        <v>685</v>
      </c>
      <c r="E8" t="s">
        <v>686</v>
      </c>
      <c r="F8">
        <v>8</v>
      </c>
      <c r="G8">
        <v>2000</v>
      </c>
      <c r="H8">
        <v>3000</v>
      </c>
      <c r="I8">
        <v>1</v>
      </c>
      <c r="K8" t="str">
        <f t="shared" si="0"/>
        <v>UPDATE tbTipoTrabajo2024 SET strNombre='CORONA ESTRATIFICADA',strNombreCorto='CE',intMaterial= 8, dblPrecio = 2000, dblPrecioUrgencia = 3000, isActivo = 1, isBorrado=0 WHERE intTipoTrabajo = 7</v>
      </c>
      <c r="L8" s="1"/>
    </row>
    <row r="9" spans="1:15" x14ac:dyDescent="0.25">
      <c r="A9">
        <v>1</v>
      </c>
      <c r="B9">
        <v>1</v>
      </c>
      <c r="C9">
        <v>8</v>
      </c>
      <c r="D9" t="s">
        <v>687</v>
      </c>
      <c r="E9" t="s">
        <v>688</v>
      </c>
      <c r="F9">
        <v>8</v>
      </c>
      <c r="G9">
        <v>850</v>
      </c>
      <c r="H9">
        <v>1275</v>
      </c>
      <c r="I9">
        <v>1</v>
      </c>
      <c r="K9" t="str">
        <f t="shared" si="0"/>
        <v>UPDATE tbTipoTrabajo2024 SET strNombre='ENCIA ROSA',strNombreCorto='ER',intMaterial= 8, dblPrecio = 850, dblPrecioUrgencia = 1275, isActivo = 1, isBorrado=0 WHERE intTipoTrabajo = 8</v>
      </c>
      <c r="L9" s="1"/>
    </row>
    <row r="10" spans="1:15" x14ac:dyDescent="0.25">
      <c r="A10">
        <v>1</v>
      </c>
      <c r="B10">
        <v>1</v>
      </c>
      <c r="C10">
        <v>9</v>
      </c>
      <c r="D10" t="s">
        <v>689</v>
      </c>
      <c r="E10" t="s">
        <v>690</v>
      </c>
      <c r="F10">
        <v>7</v>
      </c>
      <c r="G10">
        <v>600</v>
      </c>
      <c r="H10">
        <v>900</v>
      </c>
      <c r="I10">
        <v>1</v>
      </c>
      <c r="K10" t="str">
        <f t="shared" si="0"/>
        <v>UPDATE tbTipoTrabajo2024 SET strNombre='CORONA TOTAL METALICA',strNombreCorto='CTM',intMaterial= 7, dblPrecio = 600, dblPrecioUrgencia = 900, isActivo = 1, isBorrado=0 WHERE intTipoTrabajo = 9</v>
      </c>
      <c r="L10" s="1"/>
    </row>
    <row r="11" spans="1:15" x14ac:dyDescent="0.25">
      <c r="A11">
        <v>1</v>
      </c>
      <c r="B11">
        <v>1</v>
      </c>
      <c r="C11">
        <v>10</v>
      </c>
      <c r="D11" t="s">
        <v>691</v>
      </c>
      <c r="E11" t="s">
        <v>692</v>
      </c>
      <c r="F11">
        <v>7</v>
      </c>
      <c r="G11">
        <v>550</v>
      </c>
      <c r="H11">
        <v>825</v>
      </c>
      <c r="I11">
        <v>1</v>
      </c>
      <c r="K11" t="str">
        <f t="shared" si="0"/>
        <v>UPDATE tbTipoTrabajo2024 SET strNombre='INCRUSTACION METALICA',strNombreCorto='IM',intMaterial= 7, dblPrecio = 550, dblPrecioUrgencia = 825, isActivo = 1, isBorrado=0 WHERE intTipoTrabajo = 10</v>
      </c>
      <c r="L11" s="1"/>
    </row>
    <row r="12" spans="1:15" x14ac:dyDescent="0.25">
      <c r="A12">
        <v>1</v>
      </c>
      <c r="B12">
        <v>1</v>
      </c>
      <c r="C12">
        <v>11</v>
      </c>
      <c r="D12" t="s">
        <v>693</v>
      </c>
      <c r="E12" t="s">
        <v>694</v>
      </c>
      <c r="F12">
        <v>7</v>
      </c>
      <c r="G12">
        <v>250</v>
      </c>
      <c r="H12">
        <v>375</v>
      </c>
      <c r="I12">
        <v>1</v>
      </c>
      <c r="K12" t="str">
        <f t="shared" si="0"/>
        <v>UPDATE tbTipoTrabajo2024 SET strNombre='POSTE VACIADO',strNombreCorto='PV',intMaterial= 7, dblPrecio = 250, dblPrecioUrgencia = 375, isActivo = 1, isBorrado=0 WHERE intTipoTrabajo = 11</v>
      </c>
      <c r="L12" s="1"/>
    </row>
    <row r="13" spans="1:15" x14ac:dyDescent="0.25">
      <c r="A13">
        <v>1</v>
      </c>
      <c r="B13">
        <v>1</v>
      </c>
      <c r="C13">
        <v>12</v>
      </c>
      <c r="D13" t="s">
        <v>695</v>
      </c>
      <c r="E13" t="s">
        <v>696</v>
      </c>
      <c r="F13">
        <v>7</v>
      </c>
      <c r="G13">
        <v>350</v>
      </c>
      <c r="H13">
        <v>525</v>
      </c>
      <c r="I13">
        <v>1</v>
      </c>
      <c r="K13" t="str">
        <f t="shared" si="0"/>
        <v>UPDATE tbTipoTrabajo2024 SET strNombre='POSTE VACIADO Y MOLDE',strNombreCorto='PVM',intMaterial= 7, dblPrecio = 350, dblPrecioUrgencia = 525, isActivo = 1, isBorrado=0 WHERE intTipoTrabajo = 12</v>
      </c>
      <c r="L13" s="1"/>
    </row>
    <row r="14" spans="1:15" x14ac:dyDescent="0.25">
      <c r="A14">
        <v>1</v>
      </c>
      <c r="B14">
        <v>1</v>
      </c>
      <c r="C14">
        <v>13</v>
      </c>
      <c r="D14" t="s">
        <v>697</v>
      </c>
      <c r="E14" t="s">
        <v>698</v>
      </c>
      <c r="F14">
        <v>7</v>
      </c>
      <c r="G14">
        <v>300</v>
      </c>
      <c r="H14">
        <v>450</v>
      </c>
      <c r="I14">
        <v>1</v>
      </c>
      <c r="K14" t="str">
        <f t="shared" si="0"/>
        <v>UPDATE tbTipoTrabajo2024 SET strNombre='GANCHO VACIADO',strNombreCorto='GV',intMaterial= 7, dblPrecio = 300, dblPrecioUrgencia = 450, isActivo = 1, isBorrado=0 WHERE intTipoTrabajo = 13</v>
      </c>
      <c r="L14" s="1"/>
    </row>
    <row r="15" spans="1:15" x14ac:dyDescent="0.25">
      <c r="A15">
        <v>1</v>
      </c>
      <c r="B15">
        <v>1</v>
      </c>
      <c r="C15">
        <v>14</v>
      </c>
      <c r="D15" t="s">
        <v>699</v>
      </c>
      <c r="E15" t="s">
        <v>700</v>
      </c>
      <c r="F15">
        <v>7</v>
      </c>
      <c r="G15">
        <v>1400</v>
      </c>
      <c r="H15">
        <v>2100</v>
      </c>
      <c r="I15">
        <v>1</v>
      </c>
      <c r="K15" t="str">
        <f t="shared" si="0"/>
        <v>UPDATE tbTipoTrabajo2024 SET strNombre='REMOVIBLE BILATERAL',strNombreCorto='RB',intMaterial= 7, dblPrecio = 1400, dblPrecioUrgencia = 2100, isActivo = 1, isBorrado=0 WHERE intTipoTrabajo = 14</v>
      </c>
      <c r="L15" s="1"/>
    </row>
    <row r="16" spans="1:15" x14ac:dyDescent="0.25">
      <c r="A16">
        <v>1</v>
      </c>
      <c r="B16">
        <v>1</v>
      </c>
      <c r="C16">
        <v>15</v>
      </c>
      <c r="D16" t="s">
        <v>701</v>
      </c>
      <c r="E16" t="s">
        <v>702</v>
      </c>
      <c r="F16">
        <v>7</v>
      </c>
      <c r="G16">
        <v>1000</v>
      </c>
      <c r="H16">
        <v>1500</v>
      </c>
      <c r="I16">
        <v>1</v>
      </c>
      <c r="K16" t="str">
        <f t="shared" si="0"/>
        <v>UPDATE tbTipoTrabajo2024 SET strNombre='REMOVIBLE UNILATERAL',strNombreCorto='RU',intMaterial= 7, dblPrecio = 1000, dblPrecioUrgencia = 1500, isActivo = 1, isBorrado=0 WHERE intTipoTrabajo = 15</v>
      </c>
      <c r="L16" s="1"/>
    </row>
    <row r="17" spans="1:15" x14ac:dyDescent="0.25">
      <c r="A17">
        <v>1</v>
      </c>
      <c r="B17">
        <v>1</v>
      </c>
      <c r="C17">
        <v>16</v>
      </c>
      <c r="D17" t="s">
        <v>699</v>
      </c>
      <c r="E17" t="s">
        <v>700</v>
      </c>
      <c r="F17">
        <v>7</v>
      </c>
      <c r="G17">
        <v>1800</v>
      </c>
      <c r="H17">
        <v>2700</v>
      </c>
      <c r="I17">
        <v>1</v>
      </c>
      <c r="K17" t="str">
        <f t="shared" si="0"/>
        <v>UPDATE tbTipoTrabajo2024 SET strNombre='REMOVIBLE BILATERAL',strNombreCorto='RB',intMaterial= 7, dblPrecio = 1800, dblPrecioUrgencia = 2700, isActivo = 1, isBorrado=0 WHERE intTipoTrabajo = 16</v>
      </c>
      <c r="L17" s="1"/>
    </row>
    <row r="18" spans="1:15" x14ac:dyDescent="0.25">
      <c r="A18">
        <v>1</v>
      </c>
      <c r="B18">
        <v>1</v>
      </c>
      <c r="C18">
        <v>17</v>
      </c>
      <c r="D18" t="s">
        <v>703</v>
      </c>
      <c r="E18" t="s">
        <v>704</v>
      </c>
      <c r="F18">
        <v>9</v>
      </c>
      <c r="G18">
        <v>700</v>
      </c>
      <c r="H18">
        <v>1050</v>
      </c>
      <c r="I18">
        <v>1</v>
      </c>
      <c r="K18" t="str">
        <f t="shared" si="0"/>
        <v>UPDATE tbTipoTrabajo2024 SET strNombre='CORONA  METAL PORCELANA',strNombreCorto='CMP',intMaterial= 9, dblPrecio = 700, dblPrecioUrgencia = 1050, isActivo = 1, isBorrado=0 WHERE intTipoTrabajo = 17</v>
      </c>
      <c r="L18" s="1"/>
    </row>
    <row r="19" spans="1:15" x14ac:dyDescent="0.25">
      <c r="A19">
        <v>1</v>
      </c>
      <c r="B19">
        <v>1</v>
      </c>
      <c r="C19">
        <v>18</v>
      </c>
      <c r="D19" t="s">
        <v>705</v>
      </c>
      <c r="E19" t="s">
        <v>704</v>
      </c>
      <c r="F19">
        <v>9</v>
      </c>
      <c r="G19">
        <v>750</v>
      </c>
      <c r="H19">
        <v>1125</v>
      </c>
      <c r="I19">
        <v>1</v>
      </c>
      <c r="K19" t="str">
        <f t="shared" si="0"/>
        <v>UPDATE tbTipoTrabajo2024 SET strNombre='CORONA METAL PORCELANA CON ,COLLARLESS,',strNombreCorto='CMP',intMaterial= 9, dblPrecio = 750, dblPrecioUrgencia = 1125, isActivo = 1, isBorrado=0 WHERE intTipoTrabajo = 18</v>
      </c>
      <c r="L19" s="1"/>
    </row>
    <row r="20" spans="1:15" x14ac:dyDescent="0.25">
      <c r="A20">
        <v>1</v>
      </c>
      <c r="B20">
        <v>1</v>
      </c>
      <c r="C20">
        <v>19</v>
      </c>
      <c r="D20" t="s">
        <v>706</v>
      </c>
      <c r="E20" t="s">
        <v>707</v>
      </c>
      <c r="F20">
        <v>9</v>
      </c>
      <c r="G20">
        <v>650</v>
      </c>
      <c r="H20">
        <v>975</v>
      </c>
      <c r="I20">
        <v>1</v>
      </c>
      <c r="K20" t="str">
        <f t="shared" si="0"/>
        <v>UPDATE tbTipoTrabajo2024 SET strNombre='CORONA METALICA FRENTE ESTETICO',strNombreCorto='CMFE',intMaterial= 9, dblPrecio = 650, dblPrecioUrgencia = 975, isActivo = 1, isBorrado=0 WHERE intTipoTrabajo = 19</v>
      </c>
      <c r="L20" s="1"/>
    </row>
    <row r="21" spans="1:15" x14ac:dyDescent="0.25">
      <c r="A21">
        <v>1</v>
      </c>
      <c r="B21">
        <v>1</v>
      </c>
      <c r="C21">
        <v>20</v>
      </c>
      <c r="D21" t="s">
        <v>708</v>
      </c>
      <c r="E21" t="s">
        <v>709</v>
      </c>
      <c r="F21">
        <v>9</v>
      </c>
      <c r="G21">
        <v>1300</v>
      </c>
      <c r="H21">
        <v>1950</v>
      </c>
      <c r="I21">
        <v>1</v>
      </c>
      <c r="K21" t="str">
        <f t="shared" si="0"/>
        <v>UPDATE tbTipoTrabajo2024 SET strNombre='CORONA S/IMPLANTE METAL- METAL NO PRECIOSO',strNombreCorto='CSM',intMaterial= 9, dblPrecio = 1300, dblPrecioUrgencia = 1950, isActivo = 1, isBorrado=0 WHERE intTipoTrabajo = 20</v>
      </c>
      <c r="L21" s="1"/>
    </row>
    <row r="22" spans="1:15" x14ac:dyDescent="0.25">
      <c r="A22">
        <v>1</v>
      </c>
      <c r="B22">
        <v>1</v>
      </c>
      <c r="C22">
        <v>21</v>
      </c>
      <c r="D22" t="s">
        <v>710</v>
      </c>
      <c r="E22" t="s">
        <v>711</v>
      </c>
      <c r="F22">
        <v>9</v>
      </c>
      <c r="G22">
        <v>500</v>
      </c>
      <c r="H22">
        <v>750</v>
      </c>
      <c r="I22">
        <v>1</v>
      </c>
      <c r="K22" t="str">
        <f t="shared" si="0"/>
        <v>UPDATE tbTipoTrabajo2024 SET strNombre='TALLADO  DE ADITAMENTO',strNombreCorto='TD',intMaterial= 9, dblPrecio = 500, dblPrecioUrgencia = 750, isActivo = 1, isBorrado=0 WHERE intTipoTrabajo = 21</v>
      </c>
      <c r="L22" s="1"/>
    </row>
    <row r="23" spans="1:15" x14ac:dyDescent="0.25">
      <c r="A23">
        <v>1</v>
      </c>
      <c r="B23">
        <v>1</v>
      </c>
      <c r="C23">
        <v>22</v>
      </c>
      <c r="D23" t="s">
        <v>712</v>
      </c>
      <c r="E23" t="s">
        <v>713</v>
      </c>
      <c r="F23">
        <v>9</v>
      </c>
      <c r="G23">
        <v>550</v>
      </c>
      <c r="H23">
        <v>825</v>
      </c>
      <c r="I23">
        <v>1</v>
      </c>
      <c r="K23" t="str">
        <f t="shared" si="0"/>
        <v>UPDATE tbTipoTrabajo2024 SET strNombre='VACIADO Y TALLADO DE CALCINABLE',strNombreCorto='VTC',intMaterial= 9, dblPrecio = 550, dblPrecioUrgencia = 825, isActivo = 1, isBorrado=0 WHERE intTipoTrabajo = 22</v>
      </c>
      <c r="L23" s="1"/>
    </row>
    <row r="24" spans="1:15" x14ac:dyDescent="0.25">
      <c r="A24">
        <v>1</v>
      </c>
      <c r="B24">
        <v>1</v>
      </c>
      <c r="C24">
        <v>23</v>
      </c>
      <c r="D24" t="s">
        <v>687</v>
      </c>
      <c r="E24" t="s">
        <v>688</v>
      </c>
      <c r="F24">
        <v>9</v>
      </c>
      <c r="G24">
        <v>350</v>
      </c>
      <c r="H24">
        <v>525</v>
      </c>
      <c r="I24">
        <v>1</v>
      </c>
      <c r="K24" t="str">
        <f t="shared" si="0"/>
        <v>UPDATE tbTipoTrabajo2024 SET strNombre='ENCIA ROSA',strNombreCorto='ER',intMaterial= 9, dblPrecio = 350, dblPrecioUrgencia = 525, isActivo = 1, isBorrado=0 WHERE intTipoTrabajo = 23</v>
      </c>
      <c r="L24" s="1"/>
    </row>
    <row r="25" spans="1:15" x14ac:dyDescent="0.25">
      <c r="A25">
        <v>1</v>
      </c>
      <c r="B25">
        <v>1</v>
      </c>
      <c r="C25">
        <v>24</v>
      </c>
      <c r="D25" t="s">
        <v>714</v>
      </c>
      <c r="E25" t="s">
        <v>715</v>
      </c>
      <c r="F25">
        <v>10</v>
      </c>
      <c r="G25">
        <v>2500</v>
      </c>
      <c r="H25">
        <v>3750</v>
      </c>
      <c r="I25">
        <v>1</v>
      </c>
      <c r="K25" t="str">
        <f t="shared" si="0"/>
        <v>UPDATE tbTipoTrabajo2024 SET strNombre='RESINA IVOCLAR 4 CAPÁS -PLACA TOTAL',strNombreCorto='RI',intMaterial= 10, dblPrecio = 2500, dblPrecioUrgencia = 3750, isActivo = 1, isBorrado=0 WHERE intTipoTrabajo = 24</v>
      </c>
      <c r="L25" s="1"/>
      <c r="O25" s="1"/>
    </row>
    <row r="26" spans="1:15" x14ac:dyDescent="0.25">
      <c r="A26">
        <v>1</v>
      </c>
      <c r="B26">
        <v>1</v>
      </c>
      <c r="C26">
        <v>25</v>
      </c>
      <c r="D26" t="s">
        <v>716</v>
      </c>
      <c r="E26" t="s">
        <v>715</v>
      </c>
      <c r="F26">
        <v>10</v>
      </c>
      <c r="G26">
        <v>2200</v>
      </c>
      <c r="H26">
        <v>3300</v>
      </c>
      <c r="I26">
        <v>1</v>
      </c>
      <c r="K26" t="str">
        <f t="shared" si="0"/>
        <v>UPDATE tbTipoTrabajo2024 SET strNombre='RESINA INVOCLAR 4 CAPAS -PLACA PARCIAL',strNombreCorto='RI',intMaterial= 10, dblPrecio = 2200, dblPrecioUrgencia = 3300, isActivo = 1, isBorrado=0 WHERE intTipoTrabajo = 25</v>
      </c>
      <c r="L26" s="1"/>
      <c r="O26" s="1"/>
    </row>
    <row r="27" spans="1:15" x14ac:dyDescent="0.25">
      <c r="A27">
        <v>1</v>
      </c>
      <c r="B27">
        <v>1</v>
      </c>
      <c r="C27">
        <v>34</v>
      </c>
      <c r="D27" t="s">
        <v>717</v>
      </c>
      <c r="E27" t="s">
        <v>715</v>
      </c>
      <c r="F27">
        <v>11</v>
      </c>
      <c r="G27">
        <v>3000</v>
      </c>
      <c r="H27">
        <v>4500</v>
      </c>
      <c r="I27">
        <v>1</v>
      </c>
      <c r="K27" t="str">
        <f t="shared" si="0"/>
        <v>UPDATE tbTipoTrabajo2024 SET strNombre='RESINA IVOCLAR 4 CAPAS-PLACA TOTAL',strNombreCorto='RI',intMaterial= 11, dblPrecio = 3000, dblPrecioUrgencia = 4500, isActivo = 1, isBorrado=0 WHERE intTipoTrabajo = 34</v>
      </c>
      <c r="L27" s="1"/>
    </row>
    <row r="28" spans="1:15" x14ac:dyDescent="0.25">
      <c r="A28">
        <v>1</v>
      </c>
      <c r="B28">
        <v>1</v>
      </c>
      <c r="C28">
        <v>27</v>
      </c>
      <c r="D28" t="s">
        <v>718</v>
      </c>
      <c r="E28" t="s">
        <v>715</v>
      </c>
      <c r="F28">
        <v>10</v>
      </c>
      <c r="G28">
        <v>1500</v>
      </c>
      <c r="H28">
        <v>2250</v>
      </c>
      <c r="I28">
        <v>1</v>
      </c>
      <c r="K28" t="str">
        <f t="shared" si="0"/>
        <v>UPDATE tbTipoTrabajo2024 SET strNombre='RESINA INVOCLAR 2CAPAS -PLACA PARCIAL',strNombreCorto='RI',intMaterial= 10, dblPrecio = 1500, dblPrecioUrgencia = 2250, isActivo = 1, isBorrado=0 WHERE intTipoTrabajo = 27</v>
      </c>
      <c r="L28" s="1"/>
    </row>
    <row r="29" spans="1:15" x14ac:dyDescent="0.25">
      <c r="A29">
        <v>1</v>
      </c>
      <c r="B29">
        <v>1</v>
      </c>
      <c r="C29">
        <v>28</v>
      </c>
      <c r="D29" t="s">
        <v>719</v>
      </c>
      <c r="E29" t="s">
        <v>720</v>
      </c>
      <c r="F29">
        <v>10</v>
      </c>
      <c r="G29">
        <v>1400</v>
      </c>
      <c r="H29">
        <v>2100</v>
      </c>
      <c r="I29">
        <v>1</v>
      </c>
      <c r="K29" t="str">
        <f t="shared" si="0"/>
        <v>UPDATE tbTipoTrabajo2024 SET strNombre='ACRILICO-PLACA TOTAL',strNombreCorto='AP',intMaterial= 10, dblPrecio = 1400, dblPrecioUrgencia = 2100, isActivo = 1, isBorrado=0 WHERE intTipoTrabajo = 28</v>
      </c>
      <c r="L29" s="1"/>
    </row>
    <row r="30" spans="1:15" x14ac:dyDescent="0.25">
      <c r="A30">
        <v>1</v>
      </c>
      <c r="B30">
        <v>1</v>
      </c>
      <c r="C30">
        <v>29</v>
      </c>
      <c r="D30" t="s">
        <v>721</v>
      </c>
      <c r="E30" t="s">
        <v>722</v>
      </c>
      <c r="F30">
        <v>10</v>
      </c>
      <c r="G30">
        <v>1200</v>
      </c>
      <c r="H30">
        <v>1800</v>
      </c>
      <c r="I30">
        <v>1</v>
      </c>
      <c r="K30" t="str">
        <f t="shared" si="0"/>
        <v>UPDATE tbTipoTrabajo2024 SET strNombre='ACRILICO- PLACA PARCIAL',strNombreCorto='APP',intMaterial= 10, dblPrecio = 1200, dblPrecioUrgencia = 1800, isActivo = 1, isBorrado=0 WHERE intTipoTrabajo = 29</v>
      </c>
      <c r="L30" s="1"/>
    </row>
    <row r="31" spans="1:15" x14ac:dyDescent="0.25">
      <c r="A31">
        <v>1</v>
      </c>
      <c r="B31">
        <v>1</v>
      </c>
      <c r="C31">
        <v>30</v>
      </c>
      <c r="D31" t="s">
        <v>723</v>
      </c>
      <c r="E31" t="s">
        <v>720</v>
      </c>
      <c r="F31">
        <v>10</v>
      </c>
      <c r="G31">
        <v>1200</v>
      </c>
      <c r="H31">
        <v>1800</v>
      </c>
      <c r="I31">
        <v>1</v>
      </c>
      <c r="K31" t="str">
        <f t="shared" si="0"/>
        <v>UPDATE tbTipoTrabajo2024 SET strNombre='ACRILICO -PLACA PARCIAL',strNombreCorto='AP',intMaterial= 10, dblPrecio = 1200, dblPrecioUrgencia = 1800, isActivo = 1, isBorrado=0 WHERE intTipoTrabajo = 30</v>
      </c>
      <c r="L31" s="1"/>
    </row>
    <row r="32" spans="1:15" x14ac:dyDescent="0.25">
      <c r="A32">
        <v>1</v>
      </c>
      <c r="B32">
        <v>1</v>
      </c>
      <c r="C32">
        <v>31</v>
      </c>
      <c r="D32" t="s">
        <v>724</v>
      </c>
      <c r="E32" t="s">
        <v>715</v>
      </c>
      <c r="F32">
        <v>10</v>
      </c>
      <c r="G32">
        <v>1800</v>
      </c>
      <c r="H32">
        <v>2700</v>
      </c>
      <c r="I32">
        <v>1</v>
      </c>
      <c r="K32" t="str">
        <f t="shared" si="0"/>
        <v>UPDATE tbTipoTrabajo2024 SET strNombre='RESINA IVOCLAR 2 CAPAS-PLACA TOTAL',strNombreCorto='RI',intMaterial= 10, dblPrecio = 1800, dblPrecioUrgencia = 2700, isActivo = 1, isBorrado=0 WHERE intTipoTrabajo = 31</v>
      </c>
      <c r="L32" s="1"/>
    </row>
    <row r="33" spans="1:12" x14ac:dyDescent="0.25">
      <c r="A33">
        <v>1</v>
      </c>
      <c r="B33">
        <v>1</v>
      </c>
      <c r="C33">
        <v>32</v>
      </c>
      <c r="D33" t="s">
        <v>725</v>
      </c>
      <c r="E33" t="s">
        <v>715</v>
      </c>
      <c r="F33">
        <v>10</v>
      </c>
      <c r="G33">
        <v>1800</v>
      </c>
      <c r="H33">
        <v>2700</v>
      </c>
      <c r="I33">
        <v>1</v>
      </c>
      <c r="K33" t="str">
        <f t="shared" si="0"/>
        <v>UPDATE tbTipoTrabajo2024 SET strNombre='RESINA IVOCLAR 2 CAPAS- PLACA TOTAL',strNombreCorto='RI',intMaterial= 10, dblPrecio = 1800, dblPrecioUrgencia = 2700, isActivo = 1, isBorrado=0 WHERE intTipoTrabajo = 32</v>
      </c>
      <c r="L33" s="1"/>
    </row>
    <row r="34" spans="1:12" x14ac:dyDescent="0.25">
      <c r="A34">
        <v>1</v>
      </c>
      <c r="B34">
        <v>1</v>
      </c>
      <c r="C34">
        <v>33</v>
      </c>
      <c r="D34" t="s">
        <v>726</v>
      </c>
      <c r="E34" t="s">
        <v>727</v>
      </c>
      <c r="F34">
        <v>10</v>
      </c>
      <c r="G34">
        <v>1400</v>
      </c>
      <c r="H34">
        <v>2100</v>
      </c>
      <c r="I34">
        <v>1</v>
      </c>
      <c r="K34" t="str">
        <f t="shared" si="0"/>
        <v>UPDATE tbTipoTrabajo2024 SET strNombre='ACRILICO PLACA TOTAL',strNombreCorto='APT',intMaterial= 10, dblPrecio = 1400, dblPrecioUrgencia = 2100, isActivo = 1, isBorrado=0 WHERE intTipoTrabajo = 33</v>
      </c>
      <c r="L34" s="1"/>
    </row>
    <row r="35" spans="1:12" x14ac:dyDescent="0.25">
      <c r="A35">
        <v>1</v>
      </c>
      <c r="B35">
        <v>1</v>
      </c>
      <c r="C35">
        <v>35</v>
      </c>
      <c r="D35" t="s">
        <v>728</v>
      </c>
      <c r="E35" t="s">
        <v>715</v>
      </c>
      <c r="F35">
        <v>11</v>
      </c>
      <c r="G35">
        <v>2500</v>
      </c>
      <c r="H35">
        <v>3750</v>
      </c>
      <c r="I35">
        <v>1</v>
      </c>
      <c r="K35" t="str">
        <f t="shared" si="0"/>
        <v>UPDATE tbTipoTrabajo2024 SET strNombre='RESINA IVOCLAR 4 CAPAS-PLACA BILLATERAL',strNombreCorto='RI',intMaterial= 11, dblPrecio = 2500, dblPrecioUrgencia = 3750, isActivo = 1, isBorrado=0 WHERE intTipoTrabajo = 35</v>
      </c>
      <c r="L35" s="1"/>
    </row>
    <row r="36" spans="1:12" x14ac:dyDescent="0.25">
      <c r="A36">
        <v>1</v>
      </c>
      <c r="B36">
        <v>1</v>
      </c>
      <c r="C36">
        <v>36</v>
      </c>
      <c r="D36" t="s">
        <v>729</v>
      </c>
      <c r="E36" t="s">
        <v>715</v>
      </c>
      <c r="F36">
        <v>11</v>
      </c>
      <c r="G36">
        <v>2000</v>
      </c>
      <c r="H36">
        <v>3000</v>
      </c>
      <c r="I36">
        <v>1</v>
      </c>
      <c r="K36" t="str">
        <f t="shared" si="0"/>
        <v>UPDATE tbTipoTrabajo2024 SET strNombre='RESINA IVOCLAR 4CAPAS- PLACA UNILATERAL',strNombreCorto='RI',intMaterial= 11, dblPrecio = 2000, dblPrecioUrgencia = 3000, isActivo = 1, isBorrado=0 WHERE intTipoTrabajo = 36</v>
      </c>
      <c r="L36" s="1"/>
    </row>
    <row r="37" spans="1:12" x14ac:dyDescent="0.25">
      <c r="A37">
        <v>1</v>
      </c>
      <c r="B37">
        <v>1</v>
      </c>
      <c r="C37">
        <v>37</v>
      </c>
      <c r="D37" t="s">
        <v>730</v>
      </c>
      <c r="E37" t="s">
        <v>715</v>
      </c>
      <c r="F37">
        <v>11</v>
      </c>
      <c r="G37">
        <v>2500</v>
      </c>
      <c r="H37">
        <v>3750</v>
      </c>
      <c r="I37">
        <v>0</v>
      </c>
      <c r="K37" t="str">
        <f t="shared" si="0"/>
        <v>UPDATE tbTipoTrabajo2024 SET strNombre='RESINA IVOCLAR 2 CAPAS- PLACA  TOTAL',strNombreCorto='RI',intMaterial= 11, dblPrecio = 2500, dblPrecioUrgencia = 3750, isActivo = 0, isBorrado=0 WHERE intTipoTrabajo = 37</v>
      </c>
      <c r="L37" s="1"/>
    </row>
    <row r="38" spans="1:12" x14ac:dyDescent="0.25">
      <c r="A38">
        <v>1</v>
      </c>
      <c r="B38">
        <v>1</v>
      </c>
      <c r="C38">
        <v>38</v>
      </c>
      <c r="D38" t="s">
        <v>731</v>
      </c>
      <c r="E38" t="s">
        <v>715</v>
      </c>
      <c r="F38">
        <v>11</v>
      </c>
      <c r="G38">
        <v>2200</v>
      </c>
      <c r="H38">
        <v>3300</v>
      </c>
      <c r="I38">
        <v>1</v>
      </c>
      <c r="K38" t="str">
        <f t="shared" si="0"/>
        <v>UPDATE tbTipoTrabajo2024 SET strNombre='RESINA IVOCLAR 2 CAPAS -PLACA BILLATERAL',strNombreCorto='RI',intMaterial= 11, dblPrecio = 2200, dblPrecioUrgencia = 3300, isActivo = 1, isBorrado=0 WHERE intTipoTrabajo = 38</v>
      </c>
      <c r="L38" s="1"/>
    </row>
    <row r="39" spans="1:12" x14ac:dyDescent="0.25">
      <c r="A39">
        <v>1</v>
      </c>
      <c r="B39">
        <v>1</v>
      </c>
      <c r="C39">
        <v>39</v>
      </c>
      <c r="D39" t="s">
        <v>732</v>
      </c>
      <c r="E39" t="s">
        <v>715</v>
      </c>
      <c r="F39">
        <v>11</v>
      </c>
      <c r="G39">
        <v>1200</v>
      </c>
      <c r="H39">
        <v>1800</v>
      </c>
      <c r="I39">
        <v>1</v>
      </c>
      <c r="K39" t="str">
        <f t="shared" si="0"/>
        <v>UPDATE tbTipoTrabajo2024 SET strNombre='RESINA  IVOCLAR 2CAPAS -PLACA UNILATERALES',strNombreCorto='RI',intMaterial= 11, dblPrecio = 1200, dblPrecioUrgencia = 1800, isActivo = 1, isBorrado=0 WHERE intTipoTrabajo = 39</v>
      </c>
      <c r="L39" s="1"/>
    </row>
    <row r="40" spans="1:12" x14ac:dyDescent="0.25">
      <c r="A40">
        <v>1</v>
      </c>
      <c r="B40">
        <v>1</v>
      </c>
      <c r="C40">
        <v>40</v>
      </c>
      <c r="D40" t="s">
        <v>719</v>
      </c>
      <c r="E40" t="s">
        <v>720</v>
      </c>
      <c r="F40">
        <v>11</v>
      </c>
      <c r="G40">
        <v>2200</v>
      </c>
      <c r="H40">
        <v>3300</v>
      </c>
      <c r="I40">
        <v>1</v>
      </c>
      <c r="K40" t="str">
        <f t="shared" si="0"/>
        <v>UPDATE tbTipoTrabajo2024 SET strNombre='ACRILICO-PLACA TOTAL',strNombreCorto='AP',intMaterial= 11, dblPrecio = 2200, dblPrecioUrgencia = 3300, isActivo = 1, isBorrado=0 WHERE intTipoTrabajo = 40</v>
      </c>
      <c r="L40" s="1"/>
    </row>
    <row r="41" spans="1:12" x14ac:dyDescent="0.25">
      <c r="A41">
        <v>1</v>
      </c>
      <c r="B41">
        <v>1</v>
      </c>
      <c r="C41">
        <v>41</v>
      </c>
      <c r="D41" t="s">
        <v>733</v>
      </c>
      <c r="E41" t="s">
        <v>734</v>
      </c>
      <c r="F41">
        <v>11</v>
      </c>
      <c r="G41">
        <v>1800</v>
      </c>
      <c r="H41">
        <v>2700</v>
      </c>
      <c r="I41">
        <v>1</v>
      </c>
      <c r="K41" t="str">
        <f t="shared" si="0"/>
        <v>UPDATE tbTipoTrabajo2024 SET strNombre='ACRILICO -PLACA BILATERAL',strNombreCorto='APB',intMaterial= 11, dblPrecio = 1800, dblPrecioUrgencia = 2700, isActivo = 1, isBorrado=0 WHERE intTipoTrabajo = 41</v>
      </c>
      <c r="L41" s="1"/>
    </row>
    <row r="42" spans="1:12" x14ac:dyDescent="0.25">
      <c r="A42">
        <v>1</v>
      </c>
      <c r="B42">
        <v>1</v>
      </c>
      <c r="C42">
        <v>42</v>
      </c>
      <c r="D42" t="s">
        <v>735</v>
      </c>
      <c r="E42" t="s">
        <v>736</v>
      </c>
      <c r="F42">
        <v>11</v>
      </c>
      <c r="G42">
        <v>1000</v>
      </c>
      <c r="H42">
        <v>1500</v>
      </c>
      <c r="I42">
        <v>1</v>
      </c>
      <c r="K42" t="str">
        <f t="shared" si="0"/>
        <v>UPDATE tbTipoTrabajo2024 SET strNombre='ACRILICO -PLACA UNILATERAL',strNombreCorto='APU',intMaterial= 11, dblPrecio = 1000, dblPrecioUrgencia = 1500, isActivo = 1, isBorrado=0 WHERE intTipoTrabajo = 42</v>
      </c>
      <c r="L42" s="1"/>
    </row>
    <row r="43" spans="1:12" x14ac:dyDescent="0.25">
      <c r="A43">
        <v>1</v>
      </c>
      <c r="B43">
        <v>1</v>
      </c>
      <c r="C43">
        <v>43</v>
      </c>
      <c r="D43" t="s">
        <v>737</v>
      </c>
      <c r="E43" t="s">
        <v>738</v>
      </c>
      <c r="F43">
        <v>12</v>
      </c>
      <c r="G43">
        <v>180</v>
      </c>
      <c r="H43">
        <v>270</v>
      </c>
      <c r="I43">
        <v>1</v>
      </c>
      <c r="K43" t="str">
        <f t="shared" si="0"/>
        <v>UPDATE tbTipoTrabajo2024 SET strNombre='DIENTE RESINA IVOCLAR 4 CAPAS',strNombreCorto='DR',intMaterial= 12, dblPrecio = 180, dblPrecioUrgencia = 270, isActivo = 1, isBorrado=0 WHERE intTipoTrabajo = 43</v>
      </c>
      <c r="L43" s="1"/>
    </row>
    <row r="44" spans="1:12" x14ac:dyDescent="0.25">
      <c r="A44">
        <v>1</v>
      </c>
      <c r="B44">
        <v>1</v>
      </c>
      <c r="C44">
        <v>44</v>
      </c>
      <c r="D44" t="s">
        <v>739</v>
      </c>
      <c r="E44" t="s">
        <v>738</v>
      </c>
      <c r="F44">
        <v>12</v>
      </c>
      <c r="G44">
        <v>130</v>
      </c>
      <c r="H44">
        <v>195</v>
      </c>
      <c r="I44">
        <v>1</v>
      </c>
      <c r="K44" t="str">
        <f t="shared" si="0"/>
        <v>UPDATE tbTipoTrabajo2024 SET strNombre='DIENTE RESINA IVOCLAR 2 CAPAS',strNombreCorto='DR',intMaterial= 12, dblPrecio = 130, dblPrecioUrgencia = 195, isActivo = 1, isBorrado=0 WHERE intTipoTrabajo = 44</v>
      </c>
      <c r="L44" s="1"/>
    </row>
    <row r="45" spans="1:12" x14ac:dyDescent="0.25">
      <c r="A45">
        <v>1</v>
      </c>
      <c r="B45">
        <v>1</v>
      </c>
      <c r="C45">
        <v>45</v>
      </c>
      <c r="D45" t="s">
        <v>740</v>
      </c>
      <c r="E45" t="s">
        <v>741</v>
      </c>
      <c r="F45">
        <v>12</v>
      </c>
      <c r="G45">
        <v>100</v>
      </c>
      <c r="H45">
        <v>150</v>
      </c>
      <c r="I45">
        <v>1</v>
      </c>
      <c r="K45" t="str">
        <f t="shared" si="0"/>
        <v>UPDATE tbTipoTrabajo2024 SET strNombre='DIENTE ACRILICO',strNombreCorto='DA',intMaterial= 12, dblPrecio = 100, dblPrecioUrgencia = 150, isActivo = 1, isBorrado=0 WHERE intTipoTrabajo = 45</v>
      </c>
      <c r="L45" s="1"/>
    </row>
    <row r="46" spans="1:12" x14ac:dyDescent="0.25">
      <c r="A46">
        <v>1</v>
      </c>
      <c r="B46">
        <v>1</v>
      </c>
      <c r="C46">
        <v>46</v>
      </c>
      <c r="D46" t="s">
        <v>742</v>
      </c>
      <c r="E46" t="s">
        <v>743</v>
      </c>
      <c r="F46">
        <v>12</v>
      </c>
      <c r="G46">
        <v>200</v>
      </c>
      <c r="H46">
        <v>300</v>
      </c>
      <c r="I46">
        <v>1</v>
      </c>
      <c r="K46" t="str">
        <f t="shared" si="0"/>
        <v>UPDATE tbTipoTrabajo2024 SET strNombre='DIENTE ACRILICO COCIDO MODELADO',strNombreCorto='DACM',intMaterial= 12, dblPrecio = 200, dblPrecioUrgencia = 300, isActivo = 1, isBorrado=0 WHERE intTipoTrabajo = 46</v>
      </c>
      <c r="L46" s="1"/>
    </row>
    <row r="47" spans="1:12" x14ac:dyDescent="0.25">
      <c r="A47">
        <v>1</v>
      </c>
      <c r="B47">
        <v>1</v>
      </c>
      <c r="C47">
        <v>47</v>
      </c>
      <c r="D47" t="s">
        <v>744</v>
      </c>
      <c r="E47" t="s">
        <v>745</v>
      </c>
      <c r="F47">
        <v>12</v>
      </c>
      <c r="G47">
        <v>150</v>
      </c>
      <c r="H47">
        <v>225</v>
      </c>
      <c r="I47">
        <v>1</v>
      </c>
      <c r="K47" t="str">
        <f t="shared" si="0"/>
        <v>UPDATE tbTipoTrabajo2024 SET strNombre='DIENTE PROVICIONAL ACRILICO RAPIDO',strNombreCorto='DPAR',intMaterial= 12, dblPrecio = 150, dblPrecioUrgencia = 225, isActivo = 1, isBorrado=0 WHERE intTipoTrabajo = 47</v>
      </c>
      <c r="L47" s="1"/>
    </row>
    <row r="48" spans="1:12" x14ac:dyDescent="0.25">
      <c r="A48">
        <v>1</v>
      </c>
      <c r="B48">
        <v>1</v>
      </c>
      <c r="C48">
        <v>48</v>
      </c>
      <c r="D48" t="s">
        <v>746</v>
      </c>
      <c r="E48" t="s">
        <v>747</v>
      </c>
      <c r="F48">
        <v>13</v>
      </c>
      <c r="G48">
        <v>600</v>
      </c>
      <c r="H48">
        <v>900</v>
      </c>
      <c r="I48">
        <v>1</v>
      </c>
      <c r="K48" t="str">
        <f t="shared" si="0"/>
        <v>UPDATE tbTipoTrabajo2024 SET strNombre='GUARDA OCLUSAL COCIDA',strNombreCorto='GOC',intMaterial= 13, dblPrecio = 600, dblPrecioUrgencia = 900, isActivo = 1, isBorrado=0 WHERE intTipoTrabajo = 48</v>
      </c>
      <c r="L48" s="1"/>
    </row>
    <row r="49" spans="1:12" x14ac:dyDescent="0.25">
      <c r="A49">
        <v>1</v>
      </c>
      <c r="B49">
        <v>1</v>
      </c>
      <c r="C49">
        <v>49</v>
      </c>
      <c r="D49" t="s">
        <v>748</v>
      </c>
      <c r="E49" t="s">
        <v>749</v>
      </c>
      <c r="F49">
        <v>13</v>
      </c>
      <c r="G49">
        <v>200</v>
      </c>
      <c r="H49">
        <v>300</v>
      </c>
      <c r="I49">
        <v>1</v>
      </c>
      <c r="K49" t="str">
        <f t="shared" si="0"/>
        <v>UPDATE tbTipoTrabajo2024 SET strNombre='GUARDA OCLUSAL BLANCA',strNombreCorto='GOB',intMaterial= 13, dblPrecio = 200, dblPrecioUrgencia = 300, isActivo = 1, isBorrado=0 WHERE intTipoTrabajo = 49</v>
      </c>
      <c r="L49" s="1"/>
    </row>
    <row r="50" spans="1:12" x14ac:dyDescent="0.25">
      <c r="A50">
        <v>1</v>
      </c>
      <c r="B50">
        <v>1</v>
      </c>
      <c r="C50">
        <v>50</v>
      </c>
      <c r="D50" t="s">
        <v>750</v>
      </c>
      <c r="E50" t="s">
        <v>751</v>
      </c>
      <c r="F50">
        <v>13</v>
      </c>
      <c r="G50">
        <v>250</v>
      </c>
      <c r="H50">
        <v>375</v>
      </c>
      <c r="I50">
        <v>1</v>
      </c>
      <c r="K50" t="str">
        <f t="shared" si="0"/>
        <v>UPDATE tbTipoTrabajo2024 SET strNombre='GUARDA PARA BLANCAMIENTO',strNombreCorto='GB',intMaterial= 13, dblPrecio = 250, dblPrecioUrgencia = 375, isActivo = 1, isBorrado=0 WHERE intTipoTrabajo = 50</v>
      </c>
      <c r="L50" s="1"/>
    </row>
    <row r="51" spans="1:12" x14ac:dyDescent="0.25">
      <c r="A51">
        <v>1</v>
      </c>
      <c r="B51">
        <v>1</v>
      </c>
      <c r="C51">
        <v>51</v>
      </c>
      <c r="D51" t="s">
        <v>752</v>
      </c>
      <c r="E51" t="s">
        <v>682</v>
      </c>
      <c r="F51">
        <v>2</v>
      </c>
      <c r="G51">
        <v>1500</v>
      </c>
      <c r="H51">
        <v>2250</v>
      </c>
      <c r="I51">
        <v>1</v>
      </c>
      <c r="K51" t="str">
        <f t="shared" si="0"/>
        <v>UPDATE tbTipoTrabajo2024 SET strNombre='CARILLA',strNombreCorto='C',intMaterial= 2, dblPrecio = 1500, dblPrecioUrgencia = 2250, isActivo = 1, isBorrado=0 WHERE intTipoTrabajo = 51</v>
      </c>
      <c r="L51" s="1"/>
    </row>
    <row r="52" spans="1:12" x14ac:dyDescent="0.25">
      <c r="A52">
        <v>1</v>
      </c>
      <c r="B52">
        <v>1</v>
      </c>
      <c r="C52">
        <v>52</v>
      </c>
      <c r="D52" t="s">
        <v>753</v>
      </c>
      <c r="E52" t="s">
        <v>686</v>
      </c>
      <c r="F52">
        <v>2</v>
      </c>
      <c r="G52">
        <v>1700</v>
      </c>
      <c r="H52">
        <v>2550</v>
      </c>
      <c r="I52">
        <v>1</v>
      </c>
      <c r="K52" t="str">
        <f t="shared" si="0"/>
        <v>UPDATE tbTipoTrabajo2024 SET strNombre='CARILLA EXTRATIFICADA',strNombreCorto='CE',intMaterial= 2, dblPrecio = 1700, dblPrecioUrgencia = 2550, isActivo = 1, isBorrado=0 WHERE intTipoTrabajo = 52</v>
      </c>
      <c r="L52" s="1"/>
    </row>
    <row r="53" spans="1:12" x14ac:dyDescent="0.25">
      <c r="A53">
        <v>1</v>
      </c>
      <c r="B53">
        <v>1</v>
      </c>
      <c r="C53">
        <v>53</v>
      </c>
      <c r="D53" t="s">
        <v>754</v>
      </c>
      <c r="E53" t="s">
        <v>755</v>
      </c>
      <c r="F53">
        <v>14</v>
      </c>
      <c r="G53">
        <v>600</v>
      </c>
      <c r="H53">
        <v>900</v>
      </c>
      <c r="I53">
        <v>1</v>
      </c>
      <c r="K53" t="str">
        <f t="shared" si="0"/>
        <v>UPDATE tbTipoTrabajo2024 SET strNombre='INCRUSTACIONES',strNombreCorto='I',intMaterial= 14, dblPrecio = 600, dblPrecioUrgencia = 900, isActivo = 1, isBorrado=0 WHERE intTipoTrabajo = 53</v>
      </c>
      <c r="L53" s="1"/>
    </row>
    <row r="54" spans="1:12" x14ac:dyDescent="0.25">
      <c r="A54">
        <v>1</v>
      </c>
      <c r="B54">
        <v>1</v>
      </c>
      <c r="C54">
        <v>54</v>
      </c>
      <c r="D54" t="s">
        <v>756</v>
      </c>
      <c r="E54" t="s">
        <v>757</v>
      </c>
      <c r="F54">
        <v>14</v>
      </c>
      <c r="G54">
        <v>650</v>
      </c>
      <c r="H54">
        <v>975</v>
      </c>
      <c r="I54">
        <v>1</v>
      </c>
      <c r="K54" t="str">
        <f t="shared" si="0"/>
        <v>UPDATE tbTipoTrabajo2024 SET strNombre='CORONA Y OVERLAYS',strNombreCorto='CO',intMaterial= 14, dblPrecio = 650, dblPrecioUrgencia = 975, isActivo = 1, isBorrado=0 WHERE intTipoTrabajo = 54</v>
      </c>
      <c r="L54" s="1"/>
    </row>
    <row r="55" spans="1:12" x14ac:dyDescent="0.25">
      <c r="A55">
        <v>1</v>
      </c>
      <c r="B55">
        <v>1</v>
      </c>
      <c r="C55">
        <v>55</v>
      </c>
      <c r="D55" t="s">
        <v>752</v>
      </c>
      <c r="E55" t="s">
        <v>682</v>
      </c>
      <c r="F55">
        <v>14</v>
      </c>
      <c r="G55">
        <v>700</v>
      </c>
      <c r="H55">
        <v>1050</v>
      </c>
      <c r="I55">
        <v>1</v>
      </c>
      <c r="K55" t="str">
        <f t="shared" si="0"/>
        <v>UPDATE tbTipoTrabajo2024 SET strNombre='CARILLA',strNombreCorto='C',intMaterial= 14, dblPrecio = 700, dblPrecioUrgencia = 1050, isActivo = 1, isBorrado=0 WHERE intTipoTrabajo = 55</v>
      </c>
      <c r="L55" s="1"/>
    </row>
    <row r="56" spans="1:12" x14ac:dyDescent="0.25">
      <c r="A56">
        <v>1</v>
      </c>
      <c r="B56">
        <v>1</v>
      </c>
      <c r="C56">
        <v>56</v>
      </c>
      <c r="D56" t="s">
        <v>758</v>
      </c>
      <c r="E56" t="s">
        <v>759</v>
      </c>
      <c r="F56">
        <v>6</v>
      </c>
      <c r="G56">
        <v>1300</v>
      </c>
      <c r="H56">
        <v>1950</v>
      </c>
      <c r="I56">
        <v>1</v>
      </c>
      <c r="K56" t="str">
        <f t="shared" si="0"/>
        <v>UPDATE tbTipoTrabajo2024 SET strNombre='CORONA SOBRE IMPLANTE',strNombreCorto='CSI',intMaterial= 6, dblPrecio = 1300, dblPrecioUrgencia = 1950, isActivo = 1, isBorrado=0 WHERE intTipoTrabajo = 56</v>
      </c>
      <c r="L56" s="1"/>
    </row>
    <row r="57" spans="1:12" x14ac:dyDescent="0.25">
      <c r="A57">
        <v>1</v>
      </c>
      <c r="B57">
        <v>1</v>
      </c>
      <c r="C57">
        <v>57</v>
      </c>
      <c r="D57" t="s">
        <v>758</v>
      </c>
      <c r="E57" t="s">
        <v>759</v>
      </c>
      <c r="F57">
        <v>8</v>
      </c>
      <c r="G57">
        <v>2200</v>
      </c>
      <c r="H57">
        <v>3300</v>
      </c>
      <c r="I57">
        <v>1</v>
      </c>
      <c r="K57" t="str">
        <f t="shared" si="0"/>
        <v>UPDATE tbTipoTrabajo2024 SET strNombre='CORONA SOBRE IMPLANTE',strNombreCorto='CSI',intMaterial= 8, dblPrecio = 2200, dblPrecioUrgencia = 3300, isActivo = 1, isBorrado=0 WHERE intTipoTrabajo = 57</v>
      </c>
      <c r="L57" s="1"/>
    </row>
    <row r="58" spans="1:12" x14ac:dyDescent="0.25">
      <c r="A58">
        <v>1</v>
      </c>
      <c r="B58">
        <v>1</v>
      </c>
      <c r="C58">
        <v>58</v>
      </c>
      <c r="D58" t="s">
        <v>760</v>
      </c>
      <c r="E58" t="s">
        <v>761</v>
      </c>
      <c r="F58">
        <v>18</v>
      </c>
      <c r="G58">
        <v>230</v>
      </c>
      <c r="H58">
        <v>345</v>
      </c>
      <c r="I58">
        <v>1</v>
      </c>
      <c r="K58" t="str">
        <f t="shared" si="0"/>
        <v>UPDATE tbTipoTrabajo2024 SET strNombre='ENCERADO DE DIAGNOSTICO',strNombreCorto='EDX',intMaterial= 18, dblPrecio = 230, dblPrecioUrgencia = 345, isActivo = 1, isBorrado=0 WHERE intTipoTrabajo = 58</v>
      </c>
      <c r="L58" s="1"/>
    </row>
    <row r="59" spans="1:12" x14ac:dyDescent="0.25">
      <c r="A59">
        <v>1</v>
      </c>
      <c r="B59">
        <v>1</v>
      </c>
      <c r="C59">
        <v>59</v>
      </c>
      <c r="D59" t="s">
        <v>762</v>
      </c>
      <c r="E59" t="s">
        <v>763</v>
      </c>
      <c r="F59">
        <v>2</v>
      </c>
      <c r="G59">
        <v>1350</v>
      </c>
      <c r="H59">
        <v>2025</v>
      </c>
      <c r="I59">
        <v>1</v>
      </c>
      <c r="K59" t="str">
        <f t="shared" si="0"/>
        <v>UPDATE tbTipoTrabajo2024 SET strNombre='INCRUSTACION  INLAY',strNombreCorto='INC',intMaterial= 2, dblPrecio = 1350, dblPrecioUrgencia = 2025, isActivo = 1, isBorrado=0 WHERE intTipoTrabajo = 59</v>
      </c>
      <c r="L59" s="1"/>
    </row>
    <row r="60" spans="1:12" x14ac:dyDescent="0.25">
      <c r="A60">
        <v>1</v>
      </c>
      <c r="B60">
        <v>1</v>
      </c>
      <c r="C60">
        <v>60</v>
      </c>
      <c r="D60" t="s">
        <v>764</v>
      </c>
      <c r="E60" t="s">
        <v>765</v>
      </c>
      <c r="F60">
        <v>18</v>
      </c>
      <c r="G60">
        <v>80</v>
      </c>
      <c r="H60">
        <v>0</v>
      </c>
      <c r="I60">
        <v>1</v>
      </c>
      <c r="K60" t="str">
        <f t="shared" si="0"/>
        <v>UPDATE tbTipoTrabajo2024 SET strNombre='BASES  RODILLOS',strNombreCorto='BR',intMaterial= 18, dblPrecio = 80, dblPrecioUrgencia = 0, isActivo = 1, isBorrado=0 WHERE intTipoTrabajo = 60</v>
      </c>
      <c r="L60" s="1"/>
    </row>
    <row r="61" spans="1:12" x14ac:dyDescent="0.25">
      <c r="A61">
        <v>1</v>
      </c>
      <c r="B61">
        <v>1</v>
      </c>
      <c r="C61">
        <v>61</v>
      </c>
      <c r="D61" t="s">
        <v>766</v>
      </c>
      <c r="E61" t="s">
        <v>767</v>
      </c>
      <c r="F61">
        <v>15</v>
      </c>
      <c r="G61">
        <v>230</v>
      </c>
      <c r="H61">
        <v>345</v>
      </c>
      <c r="I61">
        <v>1</v>
      </c>
      <c r="K61" t="str">
        <f t="shared" si="0"/>
        <v>UPDATE tbTipoTrabajo2024 SET strNombre='ENCERAD  DE DX',strNombreCorto='DX',intMaterial= 15, dblPrecio = 230, dblPrecioUrgencia = 345, isActivo = 1, isBorrado=0 WHERE intTipoTrabajo = 61</v>
      </c>
      <c r="L61" s="1"/>
    </row>
    <row r="62" spans="1:12" x14ac:dyDescent="0.25">
      <c r="A62">
        <v>1</v>
      </c>
      <c r="B62">
        <v>1</v>
      </c>
      <c r="C62">
        <v>62</v>
      </c>
      <c r="D62" t="s">
        <v>768</v>
      </c>
      <c r="E62" t="s">
        <v>769</v>
      </c>
      <c r="F62">
        <v>15</v>
      </c>
      <c r="G62">
        <v>350</v>
      </c>
      <c r="H62">
        <v>525</v>
      </c>
      <c r="I62">
        <v>1</v>
      </c>
      <c r="K62" t="str">
        <f t="shared" si="0"/>
        <v>UPDATE tbTipoTrabajo2024 SET strNombre='PROVICIONAL',strNombreCorto='PROV',intMaterial= 15, dblPrecio = 350, dblPrecioUrgencia = 525, isActivo = 1, isBorrado=0 WHERE intTipoTrabajo = 62</v>
      </c>
      <c r="L62" s="1"/>
    </row>
    <row r="63" spans="1:12" x14ac:dyDescent="0.25">
      <c r="A63">
        <v>1</v>
      </c>
      <c r="B63">
        <v>1</v>
      </c>
      <c r="C63">
        <v>63</v>
      </c>
      <c r="D63" t="s">
        <v>770</v>
      </c>
      <c r="E63" t="s">
        <v>686</v>
      </c>
      <c r="F63">
        <v>2</v>
      </c>
      <c r="G63">
        <v>1700</v>
      </c>
      <c r="H63">
        <v>2550</v>
      </c>
      <c r="I63">
        <v>1</v>
      </c>
      <c r="K63" t="str">
        <f t="shared" si="0"/>
        <v>UPDATE tbTipoTrabajo2024 SET strNombre='CARILLA ESTRATIFICADA',strNombreCorto='CE',intMaterial= 2, dblPrecio = 1700, dblPrecioUrgencia = 2550, isActivo = 1, isBorrado=0 WHERE intTipoTrabajo = 63</v>
      </c>
      <c r="L63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1B973-CEC9-48F9-A0DE-66869BE58030}">
  <dimension ref="A1:F22"/>
  <sheetViews>
    <sheetView workbookViewId="0">
      <selection activeCell="F2" sqref="F2:F22"/>
    </sheetView>
  </sheetViews>
  <sheetFormatPr baseColWidth="10" defaultRowHeight="15" x14ac:dyDescent="0.25"/>
  <sheetData>
    <row r="1" spans="1:6" x14ac:dyDescent="0.25">
      <c r="A1" t="s">
        <v>771</v>
      </c>
      <c r="B1" t="s">
        <v>130</v>
      </c>
      <c r="C1" t="s">
        <v>673</v>
      </c>
      <c r="D1" t="s">
        <v>156</v>
      </c>
    </row>
    <row r="2" spans="1:6" x14ac:dyDescent="0.25">
      <c r="A2">
        <v>1</v>
      </c>
      <c r="B2" t="s">
        <v>772</v>
      </c>
      <c r="C2" t="s">
        <v>773</v>
      </c>
      <c r="D2">
        <v>1</v>
      </c>
      <c r="F2" t="str">
        <f>_xlfn.CONCAT("INSERT tbTipoGasto2024(strNombre,strNombreCorto,isActivo,isBorrado,strUsuarioAlta,strMaquinaAlta,datFechaAlta) SELECT '",B2,"','",C2,"',",D2,",0,'MR-JOC', '127.0.0.1', GETDATE()")</f>
        <v>INSERT tbTipoGasto2024(strNombre,strNombreCorto,isActivo,isBorrado,strUsuarioAlta,strMaquinaAlta,datFechaAlta) SELECT 'SALARIOS','SAL',1,0,'MR-JOC', '127.0.0.1', GETDATE()</v>
      </c>
    </row>
    <row r="3" spans="1:6" x14ac:dyDescent="0.25">
      <c r="A3">
        <v>2</v>
      </c>
      <c r="B3" t="s">
        <v>774</v>
      </c>
      <c r="C3" t="s">
        <v>775</v>
      </c>
      <c r="D3">
        <v>1</v>
      </c>
      <c r="F3" t="str">
        <f t="shared" ref="F3:F22" si="0">_xlfn.CONCAT("INSERT tbTipoGasto2024(strNombre,strNombreCorto,isActivo,isBorrado,strUsuarioAlta,strMaquinaAlta,datFechaAlta) SELECT '",B3,"','",C3,"',",D3,",0,'MR-JOC', '127.0.0.1', GETDATE()")</f>
        <v>INSERT tbTipoGasto2024(strNombre,strNombreCorto,isActivo,isBorrado,strUsuarioAlta,strMaquinaAlta,datFechaAlta) SELECT 'ELECTRICIDAD','ELEC',1,0,'MR-JOC', '127.0.0.1', GETDATE()</v>
      </c>
    </row>
    <row r="4" spans="1:6" x14ac:dyDescent="0.25">
      <c r="A4">
        <v>3</v>
      </c>
      <c r="B4" t="s">
        <v>776</v>
      </c>
      <c r="C4" t="s">
        <v>777</v>
      </c>
      <c r="D4">
        <v>0</v>
      </c>
      <c r="F4" t="str">
        <f t="shared" si="0"/>
        <v>INSERT tbTipoGasto2024(strNombre,strNombreCorto,isActivo,isBorrado,strUsuarioAlta,strMaquinaAlta,datFechaAlta) SELECT 'PAGO AUN PROVEEDOR','PROV1',0,0,'MR-JOC', '127.0.0.1', GETDATE()</v>
      </c>
    </row>
    <row r="5" spans="1:6" x14ac:dyDescent="0.25">
      <c r="A5">
        <v>4</v>
      </c>
      <c r="B5" t="s">
        <v>778</v>
      </c>
      <c r="C5" t="s">
        <v>779</v>
      </c>
      <c r="D5">
        <v>1</v>
      </c>
      <c r="F5" t="str">
        <f t="shared" si="0"/>
        <v>INSERT tbTipoGasto2024(strNombre,strNombreCorto,isActivo,isBorrado,strUsuarioAlta,strMaquinaAlta,datFechaAlta) SELECT 'AGUA Y DRENAJE','AG',1,0,'MR-JOC', '127.0.0.1', GETDATE()</v>
      </c>
    </row>
    <row r="6" spans="1:6" x14ac:dyDescent="0.25">
      <c r="A6">
        <v>5</v>
      </c>
      <c r="B6" t="s">
        <v>780</v>
      </c>
      <c r="C6">
        <v>1353</v>
      </c>
      <c r="D6">
        <v>1</v>
      </c>
      <c r="F6" t="str">
        <f t="shared" si="0"/>
        <v>INSERT tbTipoGasto2024(strNombre,strNombreCorto,isActivo,isBorrado,strUsuarioAlta,strMaquinaAlta,datFechaAlta) SELECT 'TELEFONO E INTERNET','1353',1,0,'MR-JOC', '127.0.0.1', GETDATE()</v>
      </c>
    </row>
    <row r="7" spans="1:6" x14ac:dyDescent="0.25">
      <c r="A7">
        <v>6</v>
      </c>
      <c r="B7" t="s">
        <v>781</v>
      </c>
      <c r="C7" t="s">
        <v>782</v>
      </c>
      <c r="D7">
        <v>1</v>
      </c>
      <c r="F7" t="str">
        <f t="shared" si="0"/>
        <v>INSERT tbTipoGasto2024(strNombre,strNombreCorto,isActivo,isBorrado,strUsuarioAlta,strMaquinaAlta,datFechaAlta) SELECT 'GASTOS SIN FCTURA ','GF',1,0,'MR-JOC', '127.0.0.1', GETDATE()</v>
      </c>
    </row>
    <row r="8" spans="1:6" x14ac:dyDescent="0.25">
      <c r="A8">
        <v>7</v>
      </c>
      <c r="B8" t="s">
        <v>783</v>
      </c>
      <c r="C8" t="s">
        <v>784</v>
      </c>
      <c r="D8">
        <v>1</v>
      </c>
      <c r="F8" t="str">
        <f t="shared" si="0"/>
        <v>INSERT tbTipoGasto2024(strNombre,strNombreCorto,isActivo,isBorrado,strUsuarioAlta,strMaquinaAlta,datFechaAlta) SELECT 'DISTRIBUIDORA  VICEFI','DV',1,0,'MR-JOC', '127.0.0.1', GETDATE()</v>
      </c>
    </row>
    <row r="9" spans="1:6" x14ac:dyDescent="0.25">
      <c r="A9">
        <v>8</v>
      </c>
      <c r="B9" t="s">
        <v>785</v>
      </c>
      <c r="C9" t="s">
        <v>786</v>
      </c>
      <c r="D9">
        <v>1</v>
      </c>
      <c r="F9" t="str">
        <f t="shared" si="0"/>
        <v>INSERT tbTipoGasto2024(strNombre,strNombreCorto,isActivo,isBorrado,strUsuarioAlta,strMaquinaAlta,datFechaAlta) SELECT 'RENTA LABORATORIO','RL',1,0,'MR-JOC', '127.0.0.1', GETDATE()</v>
      </c>
    </row>
    <row r="10" spans="1:6" x14ac:dyDescent="0.25">
      <c r="A10">
        <v>9</v>
      </c>
      <c r="B10" t="s">
        <v>787</v>
      </c>
      <c r="C10" t="s">
        <v>788</v>
      </c>
      <c r="D10">
        <v>1</v>
      </c>
      <c r="F10" t="str">
        <f t="shared" si="0"/>
        <v>INSERT tbTipoGasto2024(strNombre,strNombreCorto,isActivo,isBorrado,strUsuarioAlta,strMaquinaAlta,datFechaAlta) SELECT 'GASTOS DE COMIDA LABORATORIO','GCL',1,0,'MR-JOC', '127.0.0.1', GETDATE()</v>
      </c>
    </row>
    <row r="11" spans="1:6" x14ac:dyDescent="0.25">
      <c r="A11">
        <v>10</v>
      </c>
      <c r="B11" t="s">
        <v>789</v>
      </c>
      <c r="C11" t="s">
        <v>790</v>
      </c>
      <c r="D11">
        <v>1</v>
      </c>
      <c r="F11" t="str">
        <f t="shared" si="0"/>
        <v>INSERT tbTipoGasto2024(strNombre,strNombreCorto,isActivo,isBorrado,strUsuarioAlta,strMaquinaAlta,datFechaAlta) SELECT 'GASTOS DE MATERIAL SIN FACTURA','GMF',1,0,'MR-JOC', '127.0.0.1', GETDATE()</v>
      </c>
    </row>
    <row r="12" spans="1:6" x14ac:dyDescent="0.25">
      <c r="A12">
        <v>11</v>
      </c>
      <c r="B12" t="s">
        <v>791</v>
      </c>
      <c r="C12" t="s">
        <v>792</v>
      </c>
      <c r="D12">
        <v>1</v>
      </c>
      <c r="F12" t="str">
        <f t="shared" si="0"/>
        <v>INSERT tbTipoGasto2024(strNombre,strNombreCorto,isActivo,isBorrado,strUsuarioAlta,strMaquinaAlta,datFechaAlta) SELECT 'CAPACITACION  DE LABORATORIO','CL',1,0,'MR-JOC', '127.0.0.1', GETDATE()</v>
      </c>
    </row>
    <row r="13" spans="1:6" x14ac:dyDescent="0.25">
      <c r="A13">
        <v>12</v>
      </c>
      <c r="B13" t="s">
        <v>793</v>
      </c>
      <c r="C13" t="s">
        <v>794</v>
      </c>
      <c r="D13">
        <v>1</v>
      </c>
      <c r="F13" t="str">
        <f t="shared" si="0"/>
        <v>INSERT tbTipoGasto2024(strNombre,strNombreCorto,isActivo,isBorrado,strUsuarioAlta,strMaquinaAlta,datFechaAlta) SELECT 'MANTENIMIENTO','M',1,0,'MR-JOC', '127.0.0.1', GETDATE()</v>
      </c>
    </row>
    <row r="14" spans="1:6" x14ac:dyDescent="0.25">
      <c r="A14">
        <v>13</v>
      </c>
      <c r="B14" t="s">
        <v>795</v>
      </c>
      <c r="C14" t="s">
        <v>796</v>
      </c>
      <c r="D14">
        <v>1</v>
      </c>
      <c r="F14" t="str">
        <f t="shared" si="0"/>
        <v>INSERT tbTipoGasto2024(strNombre,strNombreCorto,isActivo,isBorrado,strUsuarioAlta,strMaquinaAlta,datFechaAlta) SELECT 'GASTOS GENERALES  LABORATORIO','GGL',1,0,'MR-JOC', '127.0.0.1', GETDATE()</v>
      </c>
    </row>
    <row r="15" spans="1:6" x14ac:dyDescent="0.25">
      <c r="A15">
        <v>14</v>
      </c>
      <c r="B15" t="s">
        <v>797</v>
      </c>
      <c r="C15" t="s">
        <v>798</v>
      </c>
      <c r="D15">
        <v>1</v>
      </c>
      <c r="F15" t="str">
        <f t="shared" si="0"/>
        <v>INSERT tbTipoGasto2024(strNombre,strNombreCorto,isActivo,isBorrado,strUsuarioAlta,strMaquinaAlta,datFechaAlta) SELECT 'GASOLINA MOTO','GM',1,0,'MR-JOC', '127.0.0.1', GETDATE()</v>
      </c>
    </row>
    <row r="16" spans="1:6" x14ac:dyDescent="0.25">
      <c r="A16">
        <v>15</v>
      </c>
      <c r="B16" t="s">
        <v>799</v>
      </c>
      <c r="C16" t="s">
        <v>800</v>
      </c>
      <c r="D16">
        <v>1</v>
      </c>
      <c r="F16" t="str">
        <f t="shared" si="0"/>
        <v>INSERT tbTipoGasto2024(strNombre,strNombreCorto,isActivo,isBorrado,strUsuarioAlta,strMaquinaAlta,datFechaAlta) SELECT 'GASTOS DE SEGUROS','GS',1,0,'MR-JOC', '127.0.0.1', GETDATE()</v>
      </c>
    </row>
    <row r="17" spans="1:6" x14ac:dyDescent="0.25">
      <c r="A17">
        <v>16</v>
      </c>
      <c r="B17" t="s">
        <v>801</v>
      </c>
      <c r="C17" t="s">
        <v>802</v>
      </c>
      <c r="D17">
        <v>1</v>
      </c>
      <c r="F17" t="str">
        <f t="shared" si="0"/>
        <v>INSERT tbTipoGasto2024(strNombre,strNombreCorto,isActivo,isBorrado,strUsuarioAlta,strMaquinaAlta,datFechaAlta) SELECT 'AGINALDOS','A',1,0,'MR-JOC', '127.0.0.1', GETDATE()</v>
      </c>
    </row>
    <row r="18" spans="1:6" x14ac:dyDescent="0.25">
      <c r="A18">
        <v>17</v>
      </c>
      <c r="B18" t="s">
        <v>803</v>
      </c>
      <c r="C18" t="s">
        <v>804</v>
      </c>
      <c r="D18">
        <v>1</v>
      </c>
      <c r="F18" t="str">
        <f t="shared" si="0"/>
        <v>INSERT tbTipoGasto2024(strNombre,strNombreCorto,isActivo,isBorrado,strUsuarioAlta,strMaquinaAlta,datFechaAlta) SELECT 'PREMIOS','P',1,0,'MR-JOC', '127.0.0.1', GETDATE()</v>
      </c>
    </row>
    <row r="19" spans="1:6" x14ac:dyDescent="0.25">
      <c r="A19">
        <v>18</v>
      </c>
      <c r="B19" t="s">
        <v>805</v>
      </c>
      <c r="C19" t="s">
        <v>806</v>
      </c>
      <c r="D19">
        <v>1</v>
      </c>
      <c r="F19" t="str">
        <f t="shared" si="0"/>
        <v>INSERT tbTipoGasto2024(strNombre,strNombreCorto,isActivo,isBorrado,strUsuarioAlta,strMaquinaAlta,datFechaAlta) SELECT 'MATERIAL DE LIMPIEZA','ML',1,0,'MR-JOC', '127.0.0.1', GETDATE()</v>
      </c>
    </row>
    <row r="20" spans="1:6" x14ac:dyDescent="0.25">
      <c r="A20">
        <v>19</v>
      </c>
      <c r="B20" t="s">
        <v>807</v>
      </c>
      <c r="C20" t="s">
        <v>808</v>
      </c>
      <c r="D20">
        <v>1</v>
      </c>
      <c r="F20" t="str">
        <f t="shared" si="0"/>
        <v>INSERT tbTipoGasto2024(strNombre,strNombreCorto,isActivo,isBorrado,strUsuarioAlta,strMaquinaAlta,datFechaAlta) SELECT 'MANTENIMIENTO MOTO','MM',1,0,'MR-JOC', '127.0.0.1', GETDATE()</v>
      </c>
    </row>
    <row r="21" spans="1:6" x14ac:dyDescent="0.25">
      <c r="A21">
        <v>20</v>
      </c>
      <c r="B21" t="s">
        <v>809</v>
      </c>
      <c r="C21" t="s">
        <v>798</v>
      </c>
      <c r="D21">
        <v>1</v>
      </c>
      <c r="F21" t="str">
        <f t="shared" si="0"/>
        <v>INSERT tbTipoGasto2024(strNombre,strNombreCorto,isActivo,isBorrado,strUsuarioAlta,strMaquinaAlta,datFechaAlta) SELECT 'GASTOS MENORES','GM',1,0,'MR-JOC', '127.0.0.1', GETDATE()</v>
      </c>
    </row>
    <row r="22" spans="1:6" x14ac:dyDescent="0.25">
      <c r="A22">
        <v>21</v>
      </c>
      <c r="B22" t="s">
        <v>810</v>
      </c>
      <c r="C22" t="s">
        <v>682</v>
      </c>
      <c r="D22">
        <v>1</v>
      </c>
      <c r="F22" t="str">
        <f t="shared" si="0"/>
        <v>INSERT tbTipoGasto2024(strNombre,strNombreCorto,isActivo,isBorrado,strUsuarioAlta,strMaquinaAlta,datFechaAlta) SELECT 'CONTADOR','C',1,0,'MR-JOC', '127.0.0.1', GETDATE()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Menu</vt:lpstr>
      <vt:lpstr>MenuDTl</vt:lpstr>
      <vt:lpstr>MenuXUsuario</vt:lpstr>
      <vt:lpstr>Notificaciones</vt:lpstr>
      <vt:lpstr>Roles</vt:lpstr>
      <vt:lpstr>Dr</vt:lpstr>
      <vt:lpstr>TipoProtesis</vt:lpstr>
      <vt:lpstr>TipoTrabajo</vt:lpstr>
      <vt:lpstr>TGasto</vt:lpstr>
      <vt:lpstr>Proceso</vt:lpstr>
      <vt:lpstr>Material</vt:lpstr>
      <vt:lpstr>Color</vt:lpstr>
      <vt:lpstr>Colorimetro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OVIEDO CERDA</dc:creator>
  <cp:lastModifiedBy>JORGE OVIEDO CERDA</cp:lastModifiedBy>
  <dcterms:created xsi:type="dcterms:W3CDTF">2024-03-02T04:13:48Z</dcterms:created>
  <dcterms:modified xsi:type="dcterms:W3CDTF">2024-03-02T19:27:28Z</dcterms:modified>
</cp:coreProperties>
</file>