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display_values" sheetId="2" r:id="rId2"/>
    <sheet name="Lookups" sheetId="3" r:id="rId3"/>
    <sheet name="development_scratch" sheetId="4" r:id="rId4"/>
    <sheet name="Sheet5" sheetId="5" r:id="rId5"/>
  </sheets>
  <definedNames>
    <definedName name="cut_menu_dropdown_options">development_scratch!$A$2:$A$3</definedName>
    <definedName name="net_result_type">Sheet5!$B$1</definedName>
  </definedNames>
  <calcPr calcId="145621"/>
</workbook>
</file>

<file path=xl/calcChain.xml><?xml version="1.0" encoding="utf-8"?>
<calcChain xmlns="http://schemas.openxmlformats.org/spreadsheetml/2006/main">
  <c r="O2" i="1" l="1"/>
  <c r="N2" i="1"/>
  <c r="M2" i="1"/>
  <c r="L2" i="1"/>
  <c r="O1" i="1"/>
  <c r="O3" i="1" s="1"/>
  <c r="N1" i="1"/>
  <c r="N3" i="1" s="1"/>
  <c r="M1" i="1"/>
  <c r="M3" i="1" s="1"/>
  <c r="L1" i="1"/>
  <c r="L20" i="1" s="1"/>
  <c r="I2" i="1"/>
  <c r="J2" i="1"/>
  <c r="K2" i="1"/>
  <c r="L3" i="1" l="1"/>
  <c r="L12" i="1"/>
  <c r="I1" i="1" l="1"/>
  <c r="I3" i="1" s="1"/>
  <c r="J1" i="1"/>
  <c r="J3" i="1" s="1"/>
  <c r="K1" i="1"/>
  <c r="K3" i="1" s="1"/>
  <c r="H1" i="1"/>
  <c r="H20" i="1" s="1"/>
  <c r="B20" i="1"/>
  <c r="H2" i="1"/>
  <c r="B1" i="5"/>
  <c r="H12" i="1" l="1"/>
  <c r="H3" i="1"/>
</calcChain>
</file>

<file path=xl/sharedStrings.xml><?xml version="1.0" encoding="utf-8"?>
<sst xmlns="http://schemas.openxmlformats.org/spreadsheetml/2006/main" count="551" uniqueCount="264">
  <si>
    <t>National</t>
  </si>
  <si>
    <t>Alabama</t>
  </si>
  <si>
    <t/>
  </si>
  <si>
    <t>Cut</t>
  </si>
  <si>
    <t>Select National From Dropdown</t>
  </si>
  <si>
    <t>Corps Year</t>
  </si>
  <si>
    <t>Statistically higher than baseline</t>
  </si>
  <si>
    <t>Both</t>
  </si>
  <si>
    <t>Statistically lower than baseline</t>
  </si>
  <si>
    <t>"*" indicates a question asked of a sample of CMS</t>
  </si>
  <si>
    <t>Baseline Data to Compare To</t>
  </si>
  <si>
    <t>Sample size too small to protect confidentiality</t>
  </si>
  <si>
    <t>Sample Size</t>
  </si>
  <si>
    <t>OVERALL CSI RATING</t>
  </si>
  <si>
    <t>Overall Net Value: NCS (%Strong - %Weak)</t>
  </si>
  <si>
    <t>Overall 
% Strong (%A/SA)</t>
  </si>
  <si>
    <t>Overall 
% Weak (%N/SD/D/SD)</t>
  </si>
  <si>
    <t>Overall Grand Mean (7=Strongly Agree)</t>
  </si>
  <si>
    <t>Overall CSI Rating</t>
  </si>
  <si>
    <t>Individual Questions</t>
  </si>
  <si>
    <t>Net value (%Strong-%Weak)</t>
  </si>
  <si>
    <t>% Strong (%A/SA)</t>
  </si>
  <si>
    <t>% Weak (%N/SD/D/SD)</t>
  </si>
  <si>
    <t>Grand Mean (7 = Strongly Agree)</t>
  </si>
  <si>
    <t>I think Teach For America’s staff members’ expectations of me are appropriate</t>
  </si>
  <si>
    <t>row_heading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</si>
  <si>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</si>
  <si>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</si>
  <si>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</si>
  <si>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</si>
  <si>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</si>
  <si>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</si>
  <si>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</si>
  <si>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</si>
  <si>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</si>
  <si>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</si>
  <si>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</si>
  <si>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</si>
  <si>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</si>
  <si>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</si>
  <si>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</si>
  <si>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</si>
  <si>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</si>
  <si>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</si>
  <si>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</si>
  <si>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</si>
  <si>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</si>
  <si>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</si>
  <si>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</si>
  <si>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</si>
  <si>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</si>
  <si>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</si>
  <si>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</si>
  <si>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</si>
  <si>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</si>
  <si>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</si>
  <si>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</si>
  <si>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</si>
  <si>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</si>
  <si>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</si>
  <si>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</si>
  <si>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</si>
  <si>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</si>
  <si>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</si>
  <si>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</si>
  <si>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</si>
  <si>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</si>
  <si>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</si>
  <si>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</si>
  <si>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</si>
  <si>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</si>
  <si>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</si>
  <si>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</si>
  <si>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</si>
  <si>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</si>
  <si>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</si>
  <si>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</si>
  <si>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</si>
  <si>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</si>
  <si>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</si>
  <si>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</si>
  <si>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</si>
  <si>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</si>
  <si>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</si>
  <si>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</si>
  <si>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</si>
  <si>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</si>
  <si>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</si>
  <si>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</si>
  <si>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</si>
  <si>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</si>
  <si>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</si>
  <si>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</si>
  <si>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</si>
  <si>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</si>
  <si>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</si>
  <si>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</si>
  <si>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</si>
  <si>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</si>
  <si>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</si>
  <si>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</si>
  <si>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</si>
  <si>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</si>
  <si>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</si>
  <si>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</si>
  <si>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</si>
  <si>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</si>
  <si>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</si>
  <si>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</si>
  <si>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</si>
  <si>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</si>
  <si>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</si>
  <si>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</si>
  <si>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</si>
  <si>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</si>
  <si>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</si>
  <si>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</si>
  <si>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</si>
  <si>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</si>
  <si>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</si>
  <si>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</si>
  <si>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</si>
  <si>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</si>
  <si>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000000000</t>
  </si>
  <si>
    <t>Alum1</t>
  </si>
  <si>
    <t>ethnicity</t>
  </si>
  <si>
    <t>question_code</t>
  </si>
  <si>
    <t>region</t>
  </si>
  <si>
    <t>result_type</t>
  </si>
  <si>
    <t>000000001</t>
  </si>
  <si>
    <t>Alumni11</t>
  </si>
  <si>
    <t>000000004</t>
  </si>
  <si>
    <t>000000049</t>
  </si>
  <si>
    <t>000000002</t>
  </si>
  <si>
    <t>Alumni39</t>
  </si>
  <si>
    <t>000000019</t>
  </si>
  <si>
    <t>000000003</t>
  </si>
  <si>
    <t>CLI1</t>
  </si>
  <si>
    <t>000000030</t>
  </si>
  <si>
    <t>CLI10</t>
  </si>
  <si>
    <t>000000028</t>
  </si>
  <si>
    <t>000000005</t>
  </si>
  <si>
    <t>CLI2</t>
  </si>
  <si>
    <t>000000029</t>
  </si>
  <si>
    <t>000000006</t>
  </si>
  <si>
    <t>CLI3</t>
  </si>
  <si>
    <t>000000009</t>
  </si>
  <si>
    <t>000000007</t>
  </si>
  <si>
    <t>CLI4</t>
  </si>
  <si>
    <t>000000022</t>
  </si>
  <si>
    <t>000000008</t>
  </si>
  <si>
    <t>CLI5</t>
  </si>
  <si>
    <t>000000036</t>
  </si>
  <si>
    <t>CLI6</t>
  </si>
  <si>
    <t>000000037</t>
  </si>
  <si>
    <t>000000010</t>
  </si>
  <si>
    <t>CLI7</t>
  </si>
  <si>
    <t>000000035</t>
  </si>
  <si>
    <t>000000011</t>
  </si>
  <si>
    <t>CLI8</t>
  </si>
  <si>
    <t>000000012</t>
  </si>
  <si>
    <t>CSI1</t>
  </si>
  <si>
    <t>000000021</t>
  </si>
  <si>
    <t>000000013</t>
  </si>
  <si>
    <t>CSI10</t>
  </si>
  <si>
    <t>000000032</t>
  </si>
  <si>
    <t>000000014</t>
  </si>
  <si>
    <t>CSI12</t>
  </si>
  <si>
    <t>000000033</t>
  </si>
  <si>
    <t>000000015</t>
  </si>
  <si>
    <t>CSI2</t>
  </si>
  <si>
    <t>000000031</t>
  </si>
  <si>
    <t>000000016</t>
  </si>
  <si>
    <t>CSI3</t>
  </si>
  <si>
    <t>000000017</t>
  </si>
  <si>
    <t>CSI4</t>
  </si>
  <si>
    <t>000000026</t>
  </si>
  <si>
    <t>000000018</t>
  </si>
  <si>
    <t>CSI5</t>
  </si>
  <si>
    <t>000000034</t>
  </si>
  <si>
    <t>CSI6</t>
  </si>
  <si>
    <t>000000020</t>
  </si>
  <si>
    <t>CSI7</t>
  </si>
  <si>
    <t>CSI8</t>
  </si>
  <si>
    <t>000000027</t>
  </si>
  <si>
    <t>Culture1</t>
  </si>
  <si>
    <t>000000024</t>
  </si>
  <si>
    <t>000000023</t>
  </si>
  <si>
    <t>F8W15</t>
  </si>
  <si>
    <t>F8W8</t>
  </si>
  <si>
    <t>000000025</t>
  </si>
  <si>
    <t>Financial1</t>
  </si>
  <si>
    <t>Outcomes17</t>
  </si>
  <si>
    <t>Outcomes18</t>
  </si>
  <si>
    <t>RTCPilot4</t>
  </si>
  <si>
    <t>RTCPilot5</t>
  </si>
  <si>
    <t>RTCPilot6</t>
  </si>
  <si>
    <t>ResourceAnalytics1</t>
  </si>
  <si>
    <t>ResourceAnalytics2</t>
  </si>
  <si>
    <t>ResourceAnalytics3</t>
  </si>
  <si>
    <t>ResourceAnalytics4</t>
  </si>
  <si>
    <t>communication1</t>
  </si>
  <si>
    <t>communication2</t>
  </si>
  <si>
    <t>communication3</t>
  </si>
  <si>
    <t>African American, Black (Non Hispanic)</t>
  </si>
  <si>
    <t>American Indian</t>
  </si>
  <si>
    <t>Asian American or Pacific Islander (Non Hawaiian)</t>
  </si>
  <si>
    <t>Asian-American, Pacific Islander</t>
  </si>
  <si>
    <t>Latino or Hispanic</t>
  </si>
  <si>
    <t>Multi-ethnic/Multi-racial</t>
  </si>
  <si>
    <t>Native Hawaiian</t>
  </si>
  <si>
    <t>Other</t>
  </si>
  <si>
    <t>Other - I do not identify as a person of color</t>
  </si>
  <si>
    <t>Other - I identify as a person of color</t>
  </si>
  <si>
    <t>White, Caucasian (Non Hispanic)</t>
  </si>
  <si>
    <t>net</t>
  </si>
  <si>
    <t>Appalachia</t>
  </si>
  <si>
    <t>Arkansas</t>
  </si>
  <si>
    <t>Baltimore</t>
  </si>
  <si>
    <t>Bay Area</t>
  </si>
  <si>
    <t>Charlotte</t>
  </si>
  <si>
    <t>Chicago</t>
  </si>
  <si>
    <t>Colorado</t>
  </si>
  <si>
    <t>Connecticut</t>
  </si>
  <si>
    <t>D.C. Region</t>
  </si>
  <si>
    <t>Dallas - Fort Worth</t>
  </si>
  <si>
    <t>Delaware</t>
  </si>
  <si>
    <t>Detroit</t>
  </si>
  <si>
    <t>Eastern North Carolina</t>
  </si>
  <si>
    <t>Greater Nashville</t>
  </si>
  <si>
    <t>Greater New Orleans - Louisiana Delta</t>
  </si>
  <si>
    <t>Greater Philadelphia</t>
  </si>
  <si>
    <t>Hawai'i</t>
  </si>
  <si>
    <t>Houston</t>
  </si>
  <si>
    <t>Indianapolis</t>
  </si>
  <si>
    <t>Jacksonville</t>
  </si>
  <si>
    <t>Kansas City</t>
  </si>
  <si>
    <t>Las Vegas Valley</t>
  </si>
  <si>
    <t>Los Angeles</t>
  </si>
  <si>
    <t>Massachusetts</t>
  </si>
  <si>
    <t>Memphis</t>
  </si>
  <si>
    <t>Metro Atlanta</t>
  </si>
  <si>
    <t>Miami-Dade</t>
  </si>
  <si>
    <t>Milwaukee</t>
  </si>
  <si>
    <t>Mississippi</t>
  </si>
  <si>
    <t>New Jersey</t>
  </si>
  <si>
    <t>New Mexico</t>
  </si>
  <si>
    <t>New York</t>
  </si>
  <si>
    <t>Northeast Ohio - Cleveland</t>
  </si>
  <si>
    <t>Oklahoma</t>
  </si>
  <si>
    <t>Phoenix</t>
  </si>
  <si>
    <t>Rhode Island</t>
  </si>
  <si>
    <t>Rio Grande Valley</t>
  </si>
  <si>
    <t>Sacramento</t>
  </si>
  <si>
    <t>San Antonio</t>
  </si>
  <si>
    <t>South Carolina</t>
  </si>
  <si>
    <t>South Dakota</t>
  </si>
  <si>
    <t>South Louisiana</t>
  </si>
  <si>
    <t>Southwest Ohio</t>
  </si>
  <si>
    <t>St. Louis</t>
  </si>
  <si>
    <t>Twin Cities</t>
  </si>
  <si>
    <t>Washington</t>
  </si>
  <si>
    <t>San Diego</t>
  </si>
  <si>
    <t>Net result type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</si>
</sst>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 style="thin">
        <color indexed="18"/>
      </right>
      <top style="thin">
        <color indexed="18"/>
      </top>
      <bottom style="hair">
        <color indexed="24"/>
      </bottom>
      <diagonal/>
    </border>
    <border>
      <left style="hair">
        <color indexed="24"/>
      </left>
      <right/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1" fontId="2" fillId="2" borderId="0" xfId="0" applyNumberFormat="1" applyFont="1" applyFill="1" applyAlignment="1" applyProtection="1">
      <alignment vertical="center" wrapText="1"/>
      <protection hidden="1"/>
    </xf>
    <xf numFmtId="164" fontId="2" fillId="2" borderId="0" xfId="0" applyNumberFormat="1" applyFont="1" applyFill="1" applyAlignment="1" applyProtection="1">
      <alignment vertical="center" wrapText="1"/>
      <protection hidden="1"/>
    </xf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1" fontId="12" fillId="8" borderId="26" xfId="1" applyNumberFormat="1" applyFont="1" applyFill="1" applyBorder="1" applyAlignment="1" applyProtection="1">
      <alignment horizontal="center" vertical="center"/>
      <protection hidden="1"/>
    </xf>
    <xf numFmtId="1" fontId="12" fillId="8" borderId="27" xfId="1" applyNumberFormat="1" applyFont="1" applyFill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left" vertic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49" fontId="2" fillId="0" borderId="31" xfId="1" applyNumberFormat="1" applyFont="1" applyFill="1" applyBorder="1" applyAlignment="1" applyProtection="1">
      <alignment horizontal="center" wrapText="1"/>
      <protection hidden="1"/>
    </xf>
    <xf numFmtId="49" fontId="2" fillId="0" borderId="32" xfId="1" applyNumberFormat="1" applyFont="1" applyFill="1" applyBorder="1" applyAlignment="1" applyProtection="1">
      <alignment horizontal="center" wrapText="1"/>
      <protection hidden="1"/>
    </xf>
    <xf numFmtId="0" fontId="2" fillId="8" borderId="28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3" xfId="1" applyNumberFormat="1" applyFont="1" applyFill="1" applyBorder="1" applyAlignment="1" applyProtection="1">
      <alignment horizontal="center" wrapText="1"/>
      <protection hidden="1"/>
    </xf>
    <xf numFmtId="0" fontId="3" fillId="0" borderId="28" xfId="0" applyFont="1" applyBorder="1" applyAlignment="1" applyProtection="1">
      <alignment horizontal="left" vertical="center" wrapText="1"/>
      <protection hidden="1"/>
    </xf>
    <xf numFmtId="9" fontId="3" fillId="9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5" xfId="1" applyNumberFormat="1" applyFont="1" applyFill="1" applyBorder="1" applyAlignment="1" applyProtection="1">
      <alignment horizontal="center" vertical="center"/>
      <protection hidden="1"/>
    </xf>
    <xf numFmtId="164" fontId="3" fillId="0" borderId="36" xfId="1" applyNumberFormat="1" applyFont="1" applyFill="1" applyBorder="1" applyAlignment="1" applyProtection="1">
      <alignment horizontal="center" vertical="center"/>
      <protection hidden="1"/>
    </xf>
    <xf numFmtId="9" fontId="3" fillId="0" borderId="34" xfId="1" applyNumberFormat="1" applyFont="1" applyFill="1" applyBorder="1" applyAlignment="1" applyProtection="1">
      <alignment horizontal="center" vertical="center"/>
      <protection hidden="1"/>
    </xf>
    <xf numFmtId="49" fontId="13" fillId="0" borderId="29" xfId="1" applyNumberFormat="1" applyFont="1" applyFill="1" applyBorder="1" applyAlignment="1" applyProtection="1">
      <alignment horizontal="center" wrapText="1"/>
      <protection hidden="1"/>
    </xf>
    <xf numFmtId="49" fontId="13" fillId="0" borderId="30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7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40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H2" sqref="H2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</cols>
  <sheetData>
    <row r="1" spans="3:15" ht="28.5" x14ac:dyDescent="0.25">
      <c r="C1" s="1"/>
      <c r="D1" s="2"/>
      <c r="E1" s="2"/>
      <c r="F1" s="2"/>
      <c r="G1" s="3"/>
      <c r="H1" s="1" t="str">
        <f ca="1">OFFSET(Lookups!$A$2,FLOOR((COLUMN()-8)/4,1),MATCH($C$7,Lookups!$A$1:$G$1,0)-1)</f>
        <v>000000076</v>
      </c>
      <c r="I1" s="1" t="str">
        <f ca="1">OFFSET(Lookups!$A$2,FLOOR((COLUMN()-8)/4,1),MATCH($C$7,Lookups!$A$1:$G$1,0)-1)</f>
        <v>000000076</v>
      </c>
      <c r="J1" s="1" t="str">
        <f ca="1">OFFSET(Lookups!$A$2,FLOOR((COLUMN()-8)/4,1),MATCH($C$7,Lookups!$A$1:$G$1,0)-1)</f>
        <v>000000076</v>
      </c>
      <c r="K1" s="1" t="str">
        <f ca="1">OFFSET(Lookups!$A$2,FLOOR((COLUMN()-8)/4,1),MATCH($C$7,Lookups!$A$1:$G$1,0)-1)</f>
        <v>000000076</v>
      </c>
      <c r="L1" s="1" t="str">
        <f ca="1">OFFSET(Lookups!$A$2,FLOOR((COLUMN()-8)/4,1),MATCH($C$7,Lookups!$A$1:$G$1,0)-1)</f>
        <v>000000088</v>
      </c>
      <c r="M1" s="1" t="str">
        <f ca="1">OFFSET(Lookups!$A$2,FLOOR((COLUMN()-8)/4,1),MATCH($C$7,Lookups!$A$1:$G$1,0)-1)</f>
        <v>000000088</v>
      </c>
      <c r="N1" s="1" t="str">
        <f ca="1">OFFSET(Lookups!$A$2,FLOOR((COLUMN()-8)/4,1),MATCH($C$7,Lookups!$A$1:$G$1,0)-1)</f>
        <v>000000088</v>
      </c>
      <c r="O1" s="1" t="str">
        <f ca="1">OFFSET(Lookups!$A$2,FLOOR((COLUMN()-8)/4,1),MATCH($C$7,Lookups!$A$1:$G$1,0)-1)</f>
        <v>000000088</v>
      </c>
    </row>
    <row r="2" spans="3:15" ht="28.5" x14ac:dyDescent="0.25">
      <c r="C2" s="1"/>
      <c r="D2" s="1"/>
      <c r="E2" s="1"/>
      <c r="F2" s="1"/>
      <c r="G2" s="1"/>
      <c r="H2" s="1" t="str">
        <f>net_result_type</f>
        <v>000000049</v>
      </c>
      <c r="I2" s="1" t="str">
        <f>net_result_type</f>
        <v>000000049</v>
      </c>
      <c r="J2" s="1" t="str">
        <f>net_result_type</f>
        <v>000000049</v>
      </c>
      <c r="K2" s="1" t="str">
        <f>net_result_type</f>
        <v>000000049</v>
      </c>
      <c r="L2" s="1" t="str">
        <f>net_result_type</f>
        <v>000000049</v>
      </c>
      <c r="M2" s="1" t="str">
        <f>net_result_type</f>
        <v>000000049</v>
      </c>
      <c r="N2" s="1" t="str">
        <f>net_result_type</f>
        <v>000000049</v>
      </c>
      <c r="O2" s="1" t="str">
        <f>net_result_type</f>
        <v>000000049</v>
      </c>
    </row>
    <row r="3" spans="3:15" ht="15.75" x14ac:dyDescent="0.25">
      <c r="C3" s="1"/>
      <c r="D3" s="4"/>
      <c r="E3" s="4"/>
      <c r="F3" s="4"/>
      <c r="G3" s="5"/>
      <c r="H3" s="4" t="str">
        <f ca="1">VLOOKUP(H$1,Lookups!$A:$B,2,1)</f>
        <v>Metro Atlanta</v>
      </c>
      <c r="I3" s="4" t="str">
        <f ca="1">VLOOKUP(I$1,Lookups!$A:$B,2,1)</f>
        <v>Metro Atlanta</v>
      </c>
      <c r="J3" s="4" t="str">
        <f ca="1">VLOOKUP(J$1,Lookups!$A:$B,2,1)</f>
        <v>Metro Atlanta</v>
      </c>
      <c r="K3" s="4" t="str">
        <f ca="1">VLOOKUP(K$1,Lookups!$A:$B,2,1)</f>
        <v>Metro Atlanta</v>
      </c>
      <c r="L3" s="4" t="str">
        <f ca="1">VLOOKUP(L$1,Lookups!$A:$B,2,1)</f>
        <v>Sacramento</v>
      </c>
      <c r="M3" s="4" t="str">
        <f ca="1">VLOOKUP(M$1,Lookups!$A:$B,2,1)</f>
        <v>Sacramento</v>
      </c>
      <c r="N3" s="4" t="str">
        <f ca="1">VLOOKUP(N$1,Lookups!$A:$B,2,1)</f>
        <v>Sacramento</v>
      </c>
      <c r="O3" s="4" t="str">
        <f ca="1">VLOOKUP(O$1,Lookups!$A:$B,2,1)</f>
        <v>Sacramento</v>
      </c>
    </row>
    <row r="4" spans="3:15" x14ac:dyDescent="0.25">
      <c r="C4" s="1"/>
      <c r="D4" s="1"/>
      <c r="E4" s="1"/>
      <c r="F4" s="6"/>
      <c r="G4" s="7"/>
      <c r="H4" s="1"/>
      <c r="I4" s="1"/>
      <c r="J4" s="6"/>
      <c r="K4" s="6"/>
      <c r="L4" s="1"/>
      <c r="M4" s="1"/>
      <c r="N4" s="6"/>
      <c r="O4" s="6"/>
    </row>
    <row r="5" spans="3:15" ht="16.5" thickBot="1" x14ac:dyDescent="0.3">
      <c r="C5" s="1"/>
      <c r="D5" s="1"/>
      <c r="E5" s="1"/>
      <c r="F5" s="6"/>
      <c r="G5" s="7"/>
      <c r="H5" s="8" t="s">
        <v>2</v>
      </c>
      <c r="I5" s="9" t="s">
        <v>2</v>
      </c>
      <c r="J5" s="9" t="s">
        <v>2</v>
      </c>
      <c r="K5" s="9" t="s">
        <v>2</v>
      </c>
      <c r="L5" s="8" t="s">
        <v>2</v>
      </c>
      <c r="M5" s="9" t="s">
        <v>2</v>
      </c>
      <c r="N5" s="9" t="s">
        <v>2</v>
      </c>
      <c r="O5" s="9" t="s">
        <v>2</v>
      </c>
    </row>
    <row r="6" spans="3:15" ht="15.75" x14ac:dyDescent="0.25">
      <c r="C6" s="10" t="s">
        <v>3</v>
      </c>
      <c r="D6" s="9"/>
      <c r="E6" s="1"/>
      <c r="F6" s="6"/>
      <c r="G6" s="7"/>
      <c r="H6" s="8"/>
      <c r="I6" s="9"/>
      <c r="J6" s="9"/>
      <c r="K6" s="9"/>
      <c r="L6" s="8"/>
      <c r="M6" s="9"/>
      <c r="N6" s="9"/>
      <c r="O6" s="9"/>
    </row>
    <row r="7" spans="3:15" ht="16.5" thickBot="1" x14ac:dyDescent="0.3">
      <c r="C7" s="11" t="s">
        <v>127</v>
      </c>
      <c r="D7" s="9"/>
      <c r="E7" s="1"/>
      <c r="F7" s="6"/>
      <c r="G7" s="7"/>
      <c r="H7" s="8"/>
      <c r="I7" s="9"/>
      <c r="J7" s="9"/>
      <c r="K7" s="9"/>
      <c r="L7" s="8"/>
      <c r="M7" s="9"/>
      <c r="N7" s="9"/>
      <c r="O7" s="9"/>
    </row>
    <row r="8" spans="3:15" ht="32.25" customHeight="1" x14ac:dyDescent="0.25">
      <c r="C8" s="12" t="s">
        <v>4</v>
      </c>
      <c r="D8" s="13" t="s">
        <v>5</v>
      </c>
      <c r="E8" s="14"/>
      <c r="F8" s="14"/>
      <c r="G8" s="15"/>
      <c r="H8" s="16" t="s">
        <v>6</v>
      </c>
      <c r="I8" s="17"/>
      <c r="J8" s="17"/>
      <c r="K8" s="17"/>
      <c r="L8" s="16" t="s">
        <v>6</v>
      </c>
      <c r="M8" s="17"/>
      <c r="N8" s="17"/>
      <c r="O8" s="17"/>
    </row>
    <row r="9" spans="3:15" ht="15.75" thickBot="1" x14ac:dyDescent="0.3">
      <c r="C9" s="18" t="s">
        <v>0</v>
      </c>
      <c r="D9" s="19" t="s">
        <v>7</v>
      </c>
      <c r="E9" s="20"/>
      <c r="F9" s="20"/>
      <c r="G9" s="21"/>
      <c r="H9" s="22" t="s">
        <v>8</v>
      </c>
      <c r="I9" s="23"/>
      <c r="J9" s="23"/>
      <c r="K9" s="23"/>
      <c r="L9" s="22" t="s">
        <v>8</v>
      </c>
      <c r="M9" s="23"/>
      <c r="N9" s="23"/>
      <c r="O9" s="23"/>
    </row>
    <row r="10" spans="3:15" ht="15.75" customHeight="1" x14ac:dyDescent="0.25">
      <c r="C10" s="24"/>
      <c r="D10" s="25" t="s">
        <v>9</v>
      </c>
      <c r="E10" s="25"/>
      <c r="F10" s="25"/>
      <c r="G10" s="26"/>
      <c r="H10" s="27" t="s">
        <v>10</v>
      </c>
      <c r="I10" s="27"/>
      <c r="J10" s="27"/>
      <c r="K10" s="27"/>
      <c r="L10" s="27" t="s">
        <v>10</v>
      </c>
      <c r="M10" s="27"/>
      <c r="N10" s="27"/>
      <c r="O10" s="27"/>
    </row>
    <row r="11" spans="3:15" ht="15.75" x14ac:dyDescent="0.25">
      <c r="C11" s="24"/>
      <c r="D11" s="25"/>
      <c r="E11" s="25"/>
      <c r="F11" s="25"/>
      <c r="G11" s="26"/>
      <c r="H11" s="28" t="s">
        <v>11</v>
      </c>
      <c r="I11" s="28"/>
      <c r="J11" s="28"/>
      <c r="K11" s="28"/>
      <c r="L11" s="28" t="s">
        <v>11</v>
      </c>
      <c r="M11" s="28"/>
      <c r="N11" s="28"/>
      <c r="O11" s="28"/>
    </row>
    <row r="12" spans="3:15" ht="15.75" customHeight="1" x14ac:dyDescent="0.25">
      <c r="C12" s="29"/>
      <c r="D12" s="30" t="s">
        <v>0</v>
      </c>
      <c r="E12" s="31"/>
      <c r="F12" s="31"/>
      <c r="G12" s="32"/>
      <c r="H12" s="33" t="str">
        <f ca="1">VLOOKUP(H$1,Lookups!$A:$B,2,1)</f>
        <v>Metro Atlanta</v>
      </c>
      <c r="I12" s="34"/>
      <c r="J12" s="35"/>
      <c r="K12" s="36"/>
      <c r="L12" s="33" t="str">
        <f ca="1">VLOOKUP(L$1,Lookups!$A:$B,2,1)</f>
        <v>Sacramento</v>
      </c>
      <c r="M12" s="34"/>
      <c r="N12" s="35"/>
      <c r="O12" s="36"/>
    </row>
    <row r="13" spans="3:15" ht="15.75" x14ac:dyDescent="0.25">
      <c r="C13" s="37" t="s">
        <v>12</v>
      </c>
      <c r="D13" s="38"/>
      <c r="E13" s="39"/>
      <c r="F13" s="39"/>
      <c r="G13" s="40"/>
      <c r="H13" s="41"/>
      <c r="I13" s="41"/>
      <c r="J13" s="42"/>
      <c r="K13" s="42"/>
      <c r="L13" s="41"/>
      <c r="M13" s="41"/>
      <c r="N13" s="42"/>
      <c r="O13" s="42"/>
    </row>
    <row r="14" spans="3:15" ht="85.5" x14ac:dyDescent="0.25">
      <c r="C14" s="43" t="s">
        <v>13</v>
      </c>
      <c r="D14" s="44" t="s">
        <v>14</v>
      </c>
      <c r="E14" s="45" t="s">
        <v>15</v>
      </c>
      <c r="F14" s="46" t="s">
        <v>16</v>
      </c>
      <c r="G14" s="47" t="s">
        <v>17</v>
      </c>
      <c r="H14" s="44" t="s">
        <v>14</v>
      </c>
      <c r="I14" s="45" t="s">
        <v>15</v>
      </c>
      <c r="J14" s="46" t="s">
        <v>16</v>
      </c>
      <c r="K14" s="47" t="s">
        <v>17</v>
      </c>
      <c r="L14" s="44" t="s">
        <v>14</v>
      </c>
      <c r="M14" s="45" t="s">
        <v>15</v>
      </c>
      <c r="N14" s="46" t="s">
        <v>16</v>
      </c>
      <c r="O14" s="47" t="s">
        <v>17</v>
      </c>
    </row>
    <row r="15" spans="3:15" ht="15.75" x14ac:dyDescent="0.25">
      <c r="C15" s="48"/>
      <c r="D15" s="49"/>
      <c r="E15" s="49"/>
      <c r="F15" s="50"/>
      <c r="G15" s="51"/>
      <c r="H15" s="49"/>
      <c r="I15" s="49"/>
      <c r="J15" s="50"/>
      <c r="K15" s="51"/>
      <c r="L15" s="49"/>
      <c r="M15" s="49"/>
      <c r="N15" s="50"/>
      <c r="O15" s="51"/>
    </row>
    <row r="16" spans="3:15" ht="31.5" x14ac:dyDescent="0.25">
      <c r="C16" s="52" t="s">
        <v>18</v>
      </c>
      <c r="D16" s="53"/>
      <c r="E16" s="54"/>
      <c r="F16" s="54"/>
      <c r="G16" s="55"/>
      <c r="H16" s="56"/>
      <c r="I16" s="54"/>
      <c r="J16" s="54"/>
      <c r="K16" s="55"/>
      <c r="L16" s="56"/>
      <c r="M16" s="54"/>
      <c r="N16" s="54"/>
      <c r="O16" s="55"/>
    </row>
    <row r="17" spans="1:15" ht="15.75" x14ac:dyDescent="0.25">
      <c r="C17" s="48"/>
      <c r="D17" s="49"/>
      <c r="E17" s="49"/>
      <c r="F17" s="50"/>
      <c r="G17" s="51"/>
      <c r="H17" s="49"/>
      <c r="I17" s="49"/>
      <c r="J17" s="50"/>
      <c r="K17" s="51"/>
      <c r="L17" s="49"/>
      <c r="M17" s="49"/>
      <c r="N17" s="50"/>
      <c r="O17" s="51"/>
    </row>
    <row r="18" spans="1:15" ht="90" x14ac:dyDescent="0.25">
      <c r="C18" s="43" t="s">
        <v>19</v>
      </c>
      <c r="D18" s="57" t="s">
        <v>20</v>
      </c>
      <c r="E18" s="58" t="s">
        <v>21</v>
      </c>
      <c r="F18" s="58" t="s">
        <v>22</v>
      </c>
      <c r="G18" s="59" t="s">
        <v>23</v>
      </c>
      <c r="H18" s="57" t="s">
        <v>20</v>
      </c>
      <c r="I18" s="58" t="s">
        <v>21</v>
      </c>
      <c r="J18" s="58" t="s">
        <v>22</v>
      </c>
      <c r="K18" s="59" t="s">
        <v>23</v>
      </c>
      <c r="L18" s="57" t="s">
        <v>20</v>
      </c>
      <c r="M18" s="58" t="s">
        <v>21</v>
      </c>
      <c r="N18" s="58" t="s">
        <v>22</v>
      </c>
      <c r="O18" s="59" t="s">
        <v>23</v>
      </c>
    </row>
    <row r="19" spans="1:15" ht="15.75" x14ac:dyDescent="0.25">
      <c r="C19" s="48"/>
      <c r="D19" s="49"/>
      <c r="E19" s="49"/>
      <c r="F19" s="50"/>
      <c r="G19" s="51"/>
      <c r="H19" s="49"/>
      <c r="I19" s="49"/>
      <c r="J19" s="50"/>
      <c r="K19" s="51"/>
      <c r="L19" s="49"/>
      <c r="M19" s="49"/>
      <c r="N19" s="50"/>
      <c r="O19" s="51"/>
    </row>
    <row r="20" spans="1:15" ht="90" x14ac:dyDescent="0.25">
      <c r="A20" t="s">
        <v>161</v>
      </c>
      <c r="B20" t="str">
        <f>VLOOKUP(A20,Lookups!B:C,2,0)</f>
        <v>000000012</v>
      </c>
      <c r="C20" s="60" t="s">
        <v>24</v>
      </c>
      <c r="D20" s="53"/>
      <c r="E20" s="54"/>
      <c r="F20" s="54"/>
      <c r="G20" s="55"/>
      <c r="H20" s="56">
        <f ca="1">OFFSET(display_values!$A$1,MATCH(Sheet1!H1,display_values!$A$2:$A$60,1),MATCH(CONCATENATE(Sheet1!$B20,";",Sheet1!H$2),display_values!$B$1:$AM$1,1))</f>
        <v>0</v>
      </c>
      <c r="I20" s="54"/>
      <c r="J20" s="54"/>
      <c r="K20" s="55"/>
      <c r="L20" s="56">
        <f ca="1">OFFSET(display_values!$A$1,MATCH(Sheet1!L1,display_values!$A$2:$A$60,1),MATCH(CONCATENATE(Sheet1!$B20,";",Sheet1!L$2),display_values!$B$1:$AM$1,1))</f>
        <v>0.60526315789473684</v>
      </c>
      <c r="M20" s="54"/>
      <c r="N20" s="54"/>
      <c r="O20" s="55"/>
    </row>
  </sheetData>
  <mergeCells count="17">
    <mergeCell ref="D12:G12"/>
    <mergeCell ref="H12:K12"/>
    <mergeCell ref="D13:G13"/>
    <mergeCell ref="H13:K13"/>
    <mergeCell ref="L8:O8"/>
    <mergeCell ref="L9:O9"/>
    <mergeCell ref="L10:O10"/>
    <mergeCell ref="L11:O11"/>
    <mergeCell ref="L12:O12"/>
    <mergeCell ref="L13:O13"/>
    <mergeCell ref="D8:G8"/>
    <mergeCell ref="H8:K8"/>
    <mergeCell ref="D9:G9"/>
    <mergeCell ref="H9:K9"/>
    <mergeCell ref="D10:G11"/>
    <mergeCell ref="H10:K10"/>
    <mergeCell ref="H11:K11"/>
  </mergeCells>
  <conditionalFormatting sqref="D16:K20">
    <cfRule type="expression" dxfId="24" priority="11" stopIfTrue="1">
      <formula>AND(D16="N/A",OFFSET(D$1,MATCH($C16,$D:$D,0)-1,0)&lt;5)</formula>
    </cfRule>
    <cfRule type="expression" dxfId="23" priority="12" stopIfTrue="1">
      <formula>OFFSET(D$1,MATCH($C16,$D:$D,0)-1,-1*MOD(COLUMN()-1,4))&lt;5</formula>
    </cfRule>
    <cfRule type="expression" dxfId="22" priority="13" stopIfTrue="1">
      <formula>D16="N/A"</formula>
    </cfRule>
    <cfRule type="expression" dxfId="21" priority="14" stopIfTrue="1">
      <formula>D204="Sig Low"</formula>
    </cfRule>
    <cfRule type="expression" dxfId="20" priority="15" stopIfTrue="1">
      <formula>D204="Sig High"</formula>
    </cfRule>
  </conditionalFormatting>
  <conditionalFormatting sqref="L16:O20">
    <cfRule type="expression" dxfId="9" priority="1" stopIfTrue="1">
      <formula>AND(L16="N/A",OFFSET(L$1,MATCH($C16,$D:$D,0)-1,0)&lt;5)</formula>
    </cfRule>
    <cfRule type="expression" dxfId="8" priority="2" stopIfTrue="1">
      <formula>OFFSET(L$1,MATCH($C16,$D:$D,0)-1,-1*MOD(COLUMN()-1,4))&lt;5</formula>
    </cfRule>
    <cfRule type="expression" dxfId="7" priority="3" stopIfTrue="1">
      <formula>L16="N/A"</formula>
    </cfRule>
    <cfRule type="expression" dxfId="6" priority="4" stopIfTrue="1">
      <formula>L204="Sig Low"</formula>
    </cfRule>
    <cfRule type="expression" dxfId="5" priority="5" stopIfTrue="1">
      <formula>L204="Sig High"</formula>
    </cfRule>
  </conditionalFormatting>
  <dataValidations count="1">
    <dataValidation type="list" allowBlank="1" showInputMessage="1" showErrorMessage="1" sqref="C7">
      <formula1>cut_menu_dropdown_options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9" sqref="A2:A39"/>
    </sheetView>
  </sheetViews>
  <sheetFormatPr defaultColWidth="19.85546875" defaultRowHeight="15" x14ac:dyDescent="0.25"/>
  <sheetData>
    <row r="1" spans="1:3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</row>
    <row r="2" spans="1:39" x14ac:dyDescent="0.25">
      <c r="A2" t="s">
        <v>64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65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66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67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68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69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70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71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72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73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74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75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76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77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78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79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80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81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82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83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84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85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86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87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88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89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90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91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92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93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94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95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96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97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98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99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100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101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102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103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104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105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106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107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108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109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110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111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112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113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114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115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116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117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118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119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120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121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122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E2" sqref="E2:E13"/>
    </sheetView>
  </sheetViews>
  <sheetFormatPr defaultRowHeight="15" x14ac:dyDescent="0.25"/>
  <cols>
    <col min="5" max="5" width="13.42578125" customWidth="1"/>
    <col min="6" max="6" width="12.5703125" customWidth="1"/>
  </cols>
  <sheetData>
    <row r="1" spans="1:7" x14ac:dyDescent="0.25">
      <c r="A1" t="s">
        <v>123</v>
      </c>
      <c r="B1" t="s">
        <v>124</v>
      </c>
      <c r="C1" t="s">
        <v>123</v>
      </c>
      <c r="D1" t="s">
        <v>125</v>
      </c>
      <c r="E1" t="s">
        <v>126</v>
      </c>
      <c r="F1" t="s">
        <v>127</v>
      </c>
      <c r="G1" t="s">
        <v>128</v>
      </c>
    </row>
    <row r="2" spans="1:7" x14ac:dyDescent="0.25">
      <c r="A2" t="s">
        <v>129</v>
      </c>
      <c r="B2" t="s">
        <v>130</v>
      </c>
      <c r="C2" t="s">
        <v>129</v>
      </c>
      <c r="D2" t="s">
        <v>67</v>
      </c>
      <c r="E2" t="s">
        <v>131</v>
      </c>
      <c r="F2" t="s">
        <v>101</v>
      </c>
      <c r="G2" t="s">
        <v>132</v>
      </c>
    </row>
    <row r="3" spans="1:7" x14ac:dyDescent="0.25">
      <c r="A3" t="s">
        <v>133</v>
      </c>
      <c r="B3" t="s">
        <v>134</v>
      </c>
      <c r="C3" t="s">
        <v>133</v>
      </c>
      <c r="D3" t="s">
        <v>65</v>
      </c>
      <c r="E3" t="s">
        <v>135</v>
      </c>
      <c r="F3" t="s">
        <v>113</v>
      </c>
    </row>
    <row r="4" spans="1:7" x14ac:dyDescent="0.25">
      <c r="A4" t="s">
        <v>136</v>
      </c>
      <c r="B4" t="s">
        <v>137</v>
      </c>
      <c r="C4" t="s">
        <v>136</v>
      </c>
      <c r="D4" t="s">
        <v>69</v>
      </c>
      <c r="E4" t="s">
        <v>138</v>
      </c>
      <c r="F4" t="s">
        <v>120</v>
      </c>
    </row>
    <row r="5" spans="1:7" x14ac:dyDescent="0.25">
      <c r="A5" t="s">
        <v>131</v>
      </c>
      <c r="B5" t="s">
        <v>139</v>
      </c>
      <c r="C5" t="s">
        <v>131</v>
      </c>
      <c r="D5" t="s">
        <v>71</v>
      </c>
      <c r="E5" t="s">
        <v>140</v>
      </c>
      <c r="F5" t="s">
        <v>86</v>
      </c>
    </row>
    <row r="6" spans="1:7" x14ac:dyDescent="0.25">
      <c r="A6" t="s">
        <v>141</v>
      </c>
      <c r="B6" t="s">
        <v>142</v>
      </c>
      <c r="C6" t="s">
        <v>141</v>
      </c>
      <c r="D6" t="s">
        <v>64</v>
      </c>
      <c r="E6" t="s">
        <v>143</v>
      </c>
      <c r="F6" t="s">
        <v>96</v>
      </c>
    </row>
    <row r="7" spans="1:7" x14ac:dyDescent="0.25">
      <c r="A7" t="s">
        <v>144</v>
      </c>
      <c r="B7" t="s">
        <v>145</v>
      </c>
      <c r="C7" t="s">
        <v>144</v>
      </c>
      <c r="D7" t="s">
        <v>73</v>
      </c>
      <c r="E7" t="s">
        <v>146</v>
      </c>
      <c r="F7" t="s">
        <v>82</v>
      </c>
    </row>
    <row r="8" spans="1:7" x14ac:dyDescent="0.25">
      <c r="A8" t="s">
        <v>147</v>
      </c>
      <c r="B8" t="s">
        <v>148</v>
      </c>
      <c r="C8" t="s">
        <v>147</v>
      </c>
      <c r="D8" t="s">
        <v>74</v>
      </c>
      <c r="E8" t="s">
        <v>149</v>
      </c>
      <c r="F8" t="s">
        <v>112</v>
      </c>
    </row>
    <row r="9" spans="1:7" x14ac:dyDescent="0.25">
      <c r="A9" t="s">
        <v>150</v>
      </c>
      <c r="B9" t="s">
        <v>151</v>
      </c>
      <c r="C9" t="s">
        <v>150</v>
      </c>
      <c r="D9" t="s">
        <v>68</v>
      </c>
      <c r="E9" t="s">
        <v>152</v>
      </c>
      <c r="F9" t="s">
        <v>87</v>
      </c>
    </row>
    <row r="10" spans="1:7" x14ac:dyDescent="0.25">
      <c r="A10" t="s">
        <v>146</v>
      </c>
      <c r="B10" t="s">
        <v>153</v>
      </c>
      <c r="C10" t="s">
        <v>146</v>
      </c>
      <c r="D10" t="s">
        <v>72</v>
      </c>
      <c r="E10" t="s">
        <v>154</v>
      </c>
      <c r="F10" t="s">
        <v>90</v>
      </c>
    </row>
    <row r="11" spans="1:7" x14ac:dyDescent="0.25">
      <c r="A11" t="s">
        <v>155</v>
      </c>
      <c r="B11" t="s">
        <v>156</v>
      </c>
      <c r="C11" t="s">
        <v>155</v>
      </c>
      <c r="D11" t="s">
        <v>70</v>
      </c>
      <c r="E11" t="s">
        <v>157</v>
      </c>
      <c r="F11" t="s">
        <v>79</v>
      </c>
    </row>
    <row r="12" spans="1:7" x14ac:dyDescent="0.25">
      <c r="A12" t="s">
        <v>158</v>
      </c>
      <c r="B12" t="s">
        <v>159</v>
      </c>
      <c r="C12" t="s">
        <v>158</v>
      </c>
      <c r="D12" t="s">
        <v>66</v>
      </c>
      <c r="E12" t="s">
        <v>123</v>
      </c>
      <c r="F12" t="s">
        <v>115</v>
      </c>
    </row>
    <row r="13" spans="1:7" x14ac:dyDescent="0.25">
      <c r="A13" t="s">
        <v>160</v>
      </c>
      <c r="B13" t="s">
        <v>161</v>
      </c>
      <c r="C13" t="s">
        <v>160</v>
      </c>
      <c r="E13" t="s">
        <v>162</v>
      </c>
      <c r="F13" t="s">
        <v>94</v>
      </c>
    </row>
    <row r="14" spans="1:7" x14ac:dyDescent="0.25">
      <c r="A14" t="s">
        <v>163</v>
      </c>
      <c r="B14" t="s">
        <v>164</v>
      </c>
      <c r="C14" t="s">
        <v>163</v>
      </c>
      <c r="E14" t="s">
        <v>165</v>
      </c>
      <c r="F14" t="s">
        <v>100</v>
      </c>
    </row>
    <row r="15" spans="1:7" x14ac:dyDescent="0.25">
      <c r="A15" t="s">
        <v>166</v>
      </c>
      <c r="B15" t="s">
        <v>167</v>
      </c>
      <c r="C15" t="s">
        <v>166</v>
      </c>
      <c r="E15" t="s">
        <v>168</v>
      </c>
      <c r="F15" t="s">
        <v>83</v>
      </c>
    </row>
    <row r="16" spans="1:7" x14ac:dyDescent="0.25">
      <c r="A16" t="s">
        <v>169</v>
      </c>
      <c r="B16" t="s">
        <v>170</v>
      </c>
      <c r="C16" t="s">
        <v>169</v>
      </c>
      <c r="E16" t="s">
        <v>171</v>
      </c>
      <c r="F16" t="s">
        <v>80</v>
      </c>
    </row>
    <row r="17" spans="1:6" x14ac:dyDescent="0.25">
      <c r="A17" t="s">
        <v>172</v>
      </c>
      <c r="B17" t="s">
        <v>173</v>
      </c>
      <c r="C17" t="s">
        <v>172</v>
      </c>
      <c r="E17" t="s">
        <v>150</v>
      </c>
      <c r="F17" t="s">
        <v>107</v>
      </c>
    </row>
    <row r="18" spans="1:6" x14ac:dyDescent="0.25">
      <c r="A18" t="s">
        <v>174</v>
      </c>
      <c r="B18" t="s">
        <v>175</v>
      </c>
      <c r="C18" t="s">
        <v>174</v>
      </c>
      <c r="E18" t="s">
        <v>176</v>
      </c>
      <c r="F18" t="s">
        <v>84</v>
      </c>
    </row>
    <row r="19" spans="1:6" x14ac:dyDescent="0.25">
      <c r="A19" t="s">
        <v>177</v>
      </c>
      <c r="B19" t="s">
        <v>178</v>
      </c>
      <c r="C19" t="s">
        <v>177</v>
      </c>
      <c r="E19" t="s">
        <v>179</v>
      </c>
      <c r="F19" t="s">
        <v>103</v>
      </c>
    </row>
    <row r="20" spans="1:6" x14ac:dyDescent="0.25">
      <c r="A20" t="s">
        <v>135</v>
      </c>
      <c r="B20" t="s">
        <v>180</v>
      </c>
      <c r="C20" t="s">
        <v>135</v>
      </c>
      <c r="E20" t="s">
        <v>177</v>
      </c>
      <c r="F20" t="s">
        <v>77</v>
      </c>
    </row>
    <row r="21" spans="1:6" x14ac:dyDescent="0.25">
      <c r="A21" t="s">
        <v>181</v>
      </c>
      <c r="B21" t="s">
        <v>182</v>
      </c>
      <c r="C21" t="s">
        <v>181</v>
      </c>
      <c r="E21" t="s">
        <v>174</v>
      </c>
      <c r="F21" t="s">
        <v>109</v>
      </c>
    </row>
    <row r="22" spans="1:6" x14ac:dyDescent="0.25">
      <c r="A22" t="s">
        <v>162</v>
      </c>
      <c r="B22" t="s">
        <v>183</v>
      </c>
      <c r="C22" t="s">
        <v>162</v>
      </c>
      <c r="E22" t="s">
        <v>184</v>
      </c>
      <c r="F22" t="s">
        <v>122</v>
      </c>
    </row>
    <row r="23" spans="1:6" x14ac:dyDescent="0.25">
      <c r="A23" t="s">
        <v>149</v>
      </c>
      <c r="B23" t="s">
        <v>185</v>
      </c>
      <c r="C23" t="s">
        <v>149</v>
      </c>
      <c r="E23" t="s">
        <v>186</v>
      </c>
      <c r="F23" t="s">
        <v>99</v>
      </c>
    </row>
    <row r="24" spans="1:6" x14ac:dyDescent="0.25">
      <c r="A24" t="s">
        <v>187</v>
      </c>
      <c r="B24" t="s">
        <v>188</v>
      </c>
      <c r="C24" t="s">
        <v>187</v>
      </c>
      <c r="E24" t="s">
        <v>160</v>
      </c>
      <c r="F24" t="s">
        <v>104</v>
      </c>
    </row>
    <row r="25" spans="1:6" x14ac:dyDescent="0.25">
      <c r="A25" t="s">
        <v>186</v>
      </c>
      <c r="B25" t="s">
        <v>189</v>
      </c>
      <c r="C25" t="s">
        <v>186</v>
      </c>
      <c r="E25" t="s">
        <v>158</v>
      </c>
      <c r="F25" t="s">
        <v>92</v>
      </c>
    </row>
    <row r="26" spans="1:6" x14ac:dyDescent="0.25">
      <c r="A26" t="s">
        <v>190</v>
      </c>
      <c r="B26" t="s">
        <v>191</v>
      </c>
      <c r="C26" t="s">
        <v>190</v>
      </c>
      <c r="E26" t="s">
        <v>172</v>
      </c>
      <c r="F26" t="s">
        <v>76</v>
      </c>
    </row>
    <row r="27" spans="1:6" x14ac:dyDescent="0.25">
      <c r="A27" t="s">
        <v>176</v>
      </c>
      <c r="B27" t="s">
        <v>192</v>
      </c>
      <c r="C27" t="s">
        <v>176</v>
      </c>
      <c r="E27" t="s">
        <v>169</v>
      </c>
      <c r="F27" t="s">
        <v>111</v>
      </c>
    </row>
    <row r="28" spans="1:6" x14ac:dyDescent="0.25">
      <c r="A28" t="s">
        <v>184</v>
      </c>
      <c r="B28" t="s">
        <v>193</v>
      </c>
      <c r="C28" t="s">
        <v>184</v>
      </c>
      <c r="E28" t="s">
        <v>187</v>
      </c>
      <c r="F28" t="s">
        <v>118</v>
      </c>
    </row>
    <row r="29" spans="1:6" x14ac:dyDescent="0.25">
      <c r="A29" t="s">
        <v>140</v>
      </c>
      <c r="B29" t="s">
        <v>194</v>
      </c>
      <c r="C29" t="s">
        <v>140</v>
      </c>
      <c r="E29" t="s">
        <v>166</v>
      </c>
      <c r="F29" t="s">
        <v>108</v>
      </c>
    </row>
    <row r="30" spans="1:6" x14ac:dyDescent="0.25">
      <c r="A30" t="s">
        <v>143</v>
      </c>
      <c r="B30" t="s">
        <v>195</v>
      </c>
      <c r="C30" t="s">
        <v>143</v>
      </c>
      <c r="E30" t="s">
        <v>129</v>
      </c>
      <c r="F30" t="s">
        <v>116</v>
      </c>
    </row>
    <row r="31" spans="1:6" x14ac:dyDescent="0.25">
      <c r="A31" t="s">
        <v>138</v>
      </c>
      <c r="B31" t="s">
        <v>196</v>
      </c>
      <c r="C31" t="s">
        <v>138</v>
      </c>
      <c r="E31" t="s">
        <v>133</v>
      </c>
      <c r="F31" t="s">
        <v>75</v>
      </c>
    </row>
    <row r="32" spans="1:6" x14ac:dyDescent="0.25">
      <c r="A32" t="s">
        <v>171</v>
      </c>
      <c r="B32" t="s">
        <v>197</v>
      </c>
      <c r="C32" t="s">
        <v>171</v>
      </c>
      <c r="E32" t="s">
        <v>163</v>
      </c>
      <c r="F32" t="s">
        <v>117</v>
      </c>
    </row>
    <row r="33" spans="1:6" x14ac:dyDescent="0.25">
      <c r="A33" t="s">
        <v>165</v>
      </c>
      <c r="B33" t="s">
        <v>198</v>
      </c>
      <c r="C33" t="s">
        <v>165</v>
      </c>
      <c r="E33" t="s">
        <v>141</v>
      </c>
      <c r="F33" t="s">
        <v>105</v>
      </c>
    </row>
    <row r="34" spans="1:6" x14ac:dyDescent="0.25">
      <c r="A34" t="s">
        <v>168</v>
      </c>
      <c r="B34" t="s">
        <v>199</v>
      </c>
      <c r="C34" t="s">
        <v>168</v>
      </c>
      <c r="E34" t="s">
        <v>144</v>
      </c>
      <c r="F34" t="s">
        <v>81</v>
      </c>
    </row>
    <row r="35" spans="1:6" x14ac:dyDescent="0.25">
      <c r="A35" t="s">
        <v>179</v>
      </c>
      <c r="B35" t="s">
        <v>200</v>
      </c>
      <c r="C35" t="s">
        <v>179</v>
      </c>
      <c r="E35" t="s">
        <v>136</v>
      </c>
      <c r="F35" t="s">
        <v>85</v>
      </c>
    </row>
    <row r="36" spans="1:6" x14ac:dyDescent="0.25">
      <c r="A36" t="s">
        <v>157</v>
      </c>
      <c r="B36" t="s">
        <v>201</v>
      </c>
      <c r="C36" t="s">
        <v>157</v>
      </c>
      <c r="E36" t="s">
        <v>190</v>
      </c>
      <c r="F36" t="s">
        <v>89</v>
      </c>
    </row>
    <row r="37" spans="1:6" x14ac:dyDescent="0.25">
      <c r="A37" t="s">
        <v>152</v>
      </c>
      <c r="B37" t="s">
        <v>202</v>
      </c>
      <c r="C37" t="s">
        <v>152</v>
      </c>
      <c r="E37" t="s">
        <v>181</v>
      </c>
      <c r="F37" t="s">
        <v>97</v>
      </c>
    </row>
    <row r="38" spans="1:6" x14ac:dyDescent="0.25">
      <c r="A38" t="s">
        <v>154</v>
      </c>
      <c r="B38" t="s">
        <v>203</v>
      </c>
      <c r="C38" t="s">
        <v>154</v>
      </c>
      <c r="E38" t="s">
        <v>147</v>
      </c>
      <c r="F38" t="s">
        <v>88</v>
      </c>
    </row>
    <row r="39" spans="1:6" x14ac:dyDescent="0.25">
      <c r="A39" t="s">
        <v>64</v>
      </c>
      <c r="B39" t="s">
        <v>204</v>
      </c>
      <c r="C39" t="s">
        <v>64</v>
      </c>
      <c r="E39" t="s">
        <v>155</v>
      </c>
      <c r="F39" t="s">
        <v>93</v>
      </c>
    </row>
    <row r="40" spans="1:6" x14ac:dyDescent="0.25">
      <c r="A40" t="s">
        <v>65</v>
      </c>
      <c r="B40" t="s">
        <v>205</v>
      </c>
      <c r="C40" t="s">
        <v>65</v>
      </c>
      <c r="F40" t="s">
        <v>110</v>
      </c>
    </row>
    <row r="41" spans="1:6" x14ac:dyDescent="0.25">
      <c r="A41" t="s">
        <v>66</v>
      </c>
      <c r="B41" t="s">
        <v>206</v>
      </c>
      <c r="C41" t="s">
        <v>66</v>
      </c>
      <c r="F41" t="s">
        <v>121</v>
      </c>
    </row>
    <row r="42" spans="1:6" x14ac:dyDescent="0.25">
      <c r="A42" t="s">
        <v>67</v>
      </c>
      <c r="B42" t="s">
        <v>207</v>
      </c>
      <c r="C42" t="s">
        <v>67</v>
      </c>
      <c r="F42" t="s">
        <v>98</v>
      </c>
    </row>
    <row r="43" spans="1:6" x14ac:dyDescent="0.25">
      <c r="A43" t="s">
        <v>68</v>
      </c>
      <c r="B43" t="s">
        <v>208</v>
      </c>
      <c r="C43" t="s">
        <v>68</v>
      </c>
      <c r="F43" t="s">
        <v>78</v>
      </c>
    </row>
    <row r="44" spans="1:6" x14ac:dyDescent="0.25">
      <c r="A44" t="s">
        <v>69</v>
      </c>
      <c r="B44" t="s">
        <v>209</v>
      </c>
      <c r="C44" t="s">
        <v>69</v>
      </c>
      <c r="F44" t="s">
        <v>91</v>
      </c>
    </row>
    <row r="45" spans="1:6" x14ac:dyDescent="0.25">
      <c r="A45" t="s">
        <v>70</v>
      </c>
      <c r="B45" t="s">
        <v>210</v>
      </c>
      <c r="C45" t="s">
        <v>70</v>
      </c>
      <c r="F45" t="s">
        <v>119</v>
      </c>
    </row>
    <row r="46" spans="1:6" x14ac:dyDescent="0.25">
      <c r="A46" t="s">
        <v>71</v>
      </c>
      <c r="B46" t="s">
        <v>211</v>
      </c>
      <c r="C46" t="s">
        <v>71</v>
      </c>
      <c r="F46" t="s">
        <v>114</v>
      </c>
    </row>
    <row r="47" spans="1:6" x14ac:dyDescent="0.25">
      <c r="A47" t="s">
        <v>72</v>
      </c>
      <c r="B47" t="s">
        <v>212</v>
      </c>
      <c r="C47" t="s">
        <v>72</v>
      </c>
      <c r="F47" t="s">
        <v>102</v>
      </c>
    </row>
    <row r="48" spans="1:6" x14ac:dyDescent="0.25">
      <c r="A48" t="s">
        <v>73</v>
      </c>
      <c r="B48" t="s">
        <v>213</v>
      </c>
      <c r="C48" t="s">
        <v>73</v>
      </c>
      <c r="F48" t="s">
        <v>106</v>
      </c>
    </row>
    <row r="49" spans="1:6" x14ac:dyDescent="0.25">
      <c r="A49" t="s">
        <v>74</v>
      </c>
      <c r="B49" t="s">
        <v>214</v>
      </c>
      <c r="C49" t="s">
        <v>74</v>
      </c>
      <c r="F49" t="s">
        <v>95</v>
      </c>
    </row>
    <row r="50" spans="1:6" x14ac:dyDescent="0.25">
      <c r="A50" t="s">
        <v>132</v>
      </c>
      <c r="B50" t="s">
        <v>215</v>
      </c>
      <c r="C50" t="s">
        <v>132</v>
      </c>
    </row>
    <row r="51" spans="1:6" x14ac:dyDescent="0.25">
      <c r="A51" t="s">
        <v>75</v>
      </c>
      <c r="B51" t="s">
        <v>1</v>
      </c>
      <c r="C51" t="s">
        <v>75</v>
      </c>
    </row>
    <row r="52" spans="1:6" x14ac:dyDescent="0.25">
      <c r="A52" t="s">
        <v>76</v>
      </c>
      <c r="B52" t="s">
        <v>216</v>
      </c>
      <c r="C52" t="s">
        <v>76</v>
      </c>
    </row>
    <row r="53" spans="1:6" x14ac:dyDescent="0.25">
      <c r="A53" t="s">
        <v>77</v>
      </c>
      <c r="B53" t="s">
        <v>217</v>
      </c>
      <c r="C53" t="s">
        <v>77</v>
      </c>
    </row>
    <row r="54" spans="1:6" x14ac:dyDescent="0.25">
      <c r="A54" t="s">
        <v>78</v>
      </c>
      <c r="B54" t="s">
        <v>218</v>
      </c>
      <c r="C54" t="s">
        <v>78</v>
      </c>
    </row>
    <row r="55" spans="1:6" x14ac:dyDescent="0.25">
      <c r="A55" t="s">
        <v>79</v>
      </c>
      <c r="B55" t="s">
        <v>219</v>
      </c>
      <c r="C55" t="s">
        <v>79</v>
      </c>
    </row>
    <row r="56" spans="1:6" x14ac:dyDescent="0.25">
      <c r="A56" t="s">
        <v>80</v>
      </c>
      <c r="B56" t="s">
        <v>220</v>
      </c>
      <c r="C56" t="s">
        <v>80</v>
      </c>
    </row>
    <row r="57" spans="1:6" x14ac:dyDescent="0.25">
      <c r="A57" t="s">
        <v>81</v>
      </c>
      <c r="B57" t="s">
        <v>221</v>
      </c>
      <c r="C57" t="s">
        <v>81</v>
      </c>
    </row>
    <row r="58" spans="1:6" x14ac:dyDescent="0.25">
      <c r="A58" t="s">
        <v>82</v>
      </c>
      <c r="B58" t="s">
        <v>222</v>
      </c>
      <c r="C58" t="s">
        <v>82</v>
      </c>
    </row>
    <row r="59" spans="1:6" x14ac:dyDescent="0.25">
      <c r="A59" t="s">
        <v>83</v>
      </c>
      <c r="B59" t="s">
        <v>223</v>
      </c>
      <c r="C59" t="s">
        <v>83</v>
      </c>
    </row>
    <row r="60" spans="1:6" x14ac:dyDescent="0.25">
      <c r="A60" t="s">
        <v>84</v>
      </c>
      <c r="B60" t="s">
        <v>224</v>
      </c>
      <c r="C60" t="s">
        <v>84</v>
      </c>
    </row>
    <row r="61" spans="1:6" x14ac:dyDescent="0.25">
      <c r="A61" t="s">
        <v>85</v>
      </c>
      <c r="B61" t="s">
        <v>225</v>
      </c>
      <c r="C61" t="s">
        <v>85</v>
      </c>
    </row>
    <row r="62" spans="1:6" x14ac:dyDescent="0.25">
      <c r="A62" t="s">
        <v>86</v>
      </c>
      <c r="B62" t="s">
        <v>226</v>
      </c>
      <c r="C62" t="s">
        <v>86</v>
      </c>
    </row>
    <row r="63" spans="1:6" x14ac:dyDescent="0.25">
      <c r="A63" t="s">
        <v>87</v>
      </c>
      <c r="B63" t="s">
        <v>227</v>
      </c>
      <c r="C63" t="s">
        <v>87</v>
      </c>
    </row>
    <row r="64" spans="1:6" x14ac:dyDescent="0.25">
      <c r="A64" t="s">
        <v>88</v>
      </c>
      <c r="B64" t="s">
        <v>228</v>
      </c>
      <c r="C64" t="s">
        <v>88</v>
      </c>
    </row>
    <row r="65" spans="1:3" x14ac:dyDescent="0.25">
      <c r="A65" t="s">
        <v>89</v>
      </c>
      <c r="B65" t="s">
        <v>229</v>
      </c>
      <c r="C65" t="s">
        <v>89</v>
      </c>
    </row>
    <row r="66" spans="1:3" x14ac:dyDescent="0.25">
      <c r="A66" t="s">
        <v>90</v>
      </c>
      <c r="B66" t="s">
        <v>230</v>
      </c>
      <c r="C66" t="s">
        <v>90</v>
      </c>
    </row>
    <row r="67" spans="1:3" x14ac:dyDescent="0.25">
      <c r="A67" t="s">
        <v>91</v>
      </c>
      <c r="B67" t="s">
        <v>231</v>
      </c>
      <c r="C67" t="s">
        <v>91</v>
      </c>
    </row>
    <row r="68" spans="1:3" x14ac:dyDescent="0.25">
      <c r="A68" t="s">
        <v>92</v>
      </c>
      <c r="B68" t="s">
        <v>232</v>
      </c>
      <c r="C68" t="s">
        <v>92</v>
      </c>
    </row>
    <row r="69" spans="1:3" x14ac:dyDescent="0.25">
      <c r="A69" t="s">
        <v>93</v>
      </c>
      <c r="B69" t="s">
        <v>233</v>
      </c>
      <c r="C69" t="s">
        <v>93</v>
      </c>
    </row>
    <row r="70" spans="1:3" x14ac:dyDescent="0.25">
      <c r="A70" t="s">
        <v>94</v>
      </c>
      <c r="B70" t="s">
        <v>234</v>
      </c>
      <c r="C70" t="s">
        <v>94</v>
      </c>
    </row>
    <row r="71" spans="1:3" x14ac:dyDescent="0.25">
      <c r="A71" t="s">
        <v>95</v>
      </c>
      <c r="B71" t="s">
        <v>235</v>
      </c>
      <c r="C71" t="s">
        <v>95</v>
      </c>
    </row>
    <row r="72" spans="1:3" x14ac:dyDescent="0.25">
      <c r="A72" t="s">
        <v>96</v>
      </c>
      <c r="B72" t="s">
        <v>236</v>
      </c>
      <c r="C72" t="s">
        <v>96</v>
      </c>
    </row>
    <row r="73" spans="1:3" x14ac:dyDescent="0.25">
      <c r="A73" t="s">
        <v>97</v>
      </c>
      <c r="B73" t="s">
        <v>237</v>
      </c>
      <c r="C73" t="s">
        <v>97</v>
      </c>
    </row>
    <row r="74" spans="1:3" x14ac:dyDescent="0.25">
      <c r="A74" t="s">
        <v>98</v>
      </c>
      <c r="B74" t="s">
        <v>238</v>
      </c>
      <c r="C74" t="s">
        <v>98</v>
      </c>
    </row>
    <row r="75" spans="1:3" x14ac:dyDescent="0.25">
      <c r="A75" t="s">
        <v>99</v>
      </c>
      <c r="B75" t="s">
        <v>239</v>
      </c>
      <c r="C75" t="s">
        <v>99</v>
      </c>
    </row>
    <row r="76" spans="1:3" x14ac:dyDescent="0.25">
      <c r="A76" t="s">
        <v>100</v>
      </c>
      <c r="B76" t="s">
        <v>240</v>
      </c>
      <c r="C76" t="s">
        <v>100</v>
      </c>
    </row>
    <row r="77" spans="1:3" x14ac:dyDescent="0.25">
      <c r="A77" t="s">
        <v>101</v>
      </c>
      <c r="B77" t="s">
        <v>241</v>
      </c>
      <c r="C77" t="s">
        <v>101</v>
      </c>
    </row>
    <row r="78" spans="1:3" x14ac:dyDescent="0.25">
      <c r="A78" t="s">
        <v>102</v>
      </c>
      <c r="B78" t="s">
        <v>242</v>
      </c>
      <c r="C78" t="s">
        <v>102</v>
      </c>
    </row>
    <row r="79" spans="1:3" x14ac:dyDescent="0.25">
      <c r="A79" t="s">
        <v>103</v>
      </c>
      <c r="B79" t="s">
        <v>243</v>
      </c>
      <c r="C79" t="s">
        <v>103</v>
      </c>
    </row>
    <row r="80" spans="1:3" x14ac:dyDescent="0.25">
      <c r="A80" t="s">
        <v>104</v>
      </c>
      <c r="B80" t="s">
        <v>244</v>
      </c>
      <c r="C80" t="s">
        <v>104</v>
      </c>
    </row>
    <row r="81" spans="1:3" x14ac:dyDescent="0.25">
      <c r="A81" t="s">
        <v>105</v>
      </c>
      <c r="B81" t="s">
        <v>245</v>
      </c>
      <c r="C81" t="s">
        <v>105</v>
      </c>
    </row>
    <row r="82" spans="1:3" x14ac:dyDescent="0.25">
      <c r="A82" t="s">
        <v>106</v>
      </c>
      <c r="B82" t="s">
        <v>246</v>
      </c>
      <c r="C82" t="s">
        <v>106</v>
      </c>
    </row>
    <row r="83" spans="1:3" x14ac:dyDescent="0.25">
      <c r="A83" t="s">
        <v>107</v>
      </c>
      <c r="B83" t="s">
        <v>247</v>
      </c>
      <c r="C83" t="s">
        <v>107</v>
      </c>
    </row>
    <row r="84" spans="1:3" x14ac:dyDescent="0.25">
      <c r="A84" t="s">
        <v>108</v>
      </c>
      <c r="B84" t="s">
        <v>248</v>
      </c>
      <c r="C84" t="s">
        <v>108</v>
      </c>
    </row>
    <row r="85" spans="1:3" x14ac:dyDescent="0.25">
      <c r="A85" t="s">
        <v>109</v>
      </c>
      <c r="B85" t="s">
        <v>249</v>
      </c>
      <c r="C85" t="s">
        <v>109</v>
      </c>
    </row>
    <row r="86" spans="1:3" x14ac:dyDescent="0.25">
      <c r="A86" t="s">
        <v>110</v>
      </c>
      <c r="B86" t="s">
        <v>250</v>
      </c>
      <c r="C86" t="s">
        <v>110</v>
      </c>
    </row>
    <row r="87" spans="1:3" x14ac:dyDescent="0.25">
      <c r="A87" t="s">
        <v>111</v>
      </c>
      <c r="B87" t="s">
        <v>251</v>
      </c>
      <c r="C87" t="s">
        <v>111</v>
      </c>
    </row>
    <row r="88" spans="1:3" x14ac:dyDescent="0.25">
      <c r="A88" t="s">
        <v>112</v>
      </c>
      <c r="B88" t="s">
        <v>252</v>
      </c>
      <c r="C88" t="s">
        <v>112</v>
      </c>
    </row>
    <row r="89" spans="1:3" x14ac:dyDescent="0.25">
      <c r="A89" t="s">
        <v>113</v>
      </c>
      <c r="B89" t="s">
        <v>253</v>
      </c>
      <c r="C89" t="s">
        <v>113</v>
      </c>
    </row>
    <row r="90" spans="1:3" x14ac:dyDescent="0.25">
      <c r="A90" t="s">
        <v>114</v>
      </c>
      <c r="B90" t="s">
        <v>254</v>
      </c>
      <c r="C90" t="s">
        <v>114</v>
      </c>
    </row>
    <row r="91" spans="1:3" x14ac:dyDescent="0.25">
      <c r="A91" t="s">
        <v>115</v>
      </c>
      <c r="B91" t="s">
        <v>255</v>
      </c>
      <c r="C91" t="s">
        <v>115</v>
      </c>
    </row>
    <row r="92" spans="1:3" x14ac:dyDescent="0.25">
      <c r="A92" t="s">
        <v>116</v>
      </c>
      <c r="B92" t="s">
        <v>256</v>
      </c>
      <c r="C92" t="s">
        <v>116</v>
      </c>
    </row>
    <row r="93" spans="1:3" x14ac:dyDescent="0.25">
      <c r="A93" t="s">
        <v>117</v>
      </c>
      <c r="B93" t="s">
        <v>257</v>
      </c>
      <c r="C93" t="s">
        <v>117</v>
      </c>
    </row>
    <row r="94" spans="1:3" x14ac:dyDescent="0.25">
      <c r="A94" t="s">
        <v>118</v>
      </c>
      <c r="B94" t="s">
        <v>258</v>
      </c>
      <c r="C94" t="s">
        <v>118</v>
      </c>
    </row>
    <row r="95" spans="1:3" x14ac:dyDescent="0.25">
      <c r="A95" t="s">
        <v>119</v>
      </c>
      <c r="B95" t="s">
        <v>259</v>
      </c>
      <c r="C95" t="s">
        <v>119</v>
      </c>
    </row>
    <row r="96" spans="1:3" x14ac:dyDescent="0.25">
      <c r="A96" t="s">
        <v>120</v>
      </c>
      <c r="B96" t="s">
        <v>260</v>
      </c>
      <c r="C96" t="s">
        <v>120</v>
      </c>
    </row>
    <row r="97" spans="1:3" x14ac:dyDescent="0.25">
      <c r="A97" t="s">
        <v>121</v>
      </c>
      <c r="B97" t="s">
        <v>261</v>
      </c>
      <c r="C97" t="s">
        <v>121</v>
      </c>
    </row>
    <row r="98" spans="1:3" x14ac:dyDescent="0.25">
      <c r="A98" t="s">
        <v>122</v>
      </c>
      <c r="B98" t="s">
        <v>262</v>
      </c>
      <c r="C98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E24" sqref="E24"/>
    </sheetView>
  </sheetViews>
  <sheetFormatPr defaultRowHeight="15" x14ac:dyDescent="0.25"/>
  <sheetData>
    <row r="2" spans="1:1" x14ac:dyDescent="0.25">
      <c r="A2" t="s">
        <v>127</v>
      </c>
    </row>
    <row r="3" spans="1:1" x14ac:dyDescent="0.25">
      <c r="A3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263</v>
      </c>
      <c r="B1" t="str">
        <f>VLOOKUP("net",Lookups!B:C,2,0)</f>
        <v>000000049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display_values</vt:lpstr>
      <vt:lpstr>Lookups</vt:lpstr>
      <vt:lpstr>development_scratch</vt:lpstr>
      <vt:lpstr>Sheet5</vt:lpstr>
      <vt:lpstr>cut_menu_dropdown_options</vt:lpstr>
      <vt:lpstr>net_result_type</vt:lpstr>
    </vt:vector>
  </TitlesOfParts>
  <Company>TFA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Matthew</dc:creator>
  <cp:lastModifiedBy>Cox, Matthew</cp:lastModifiedBy>
  <dcterms:created xsi:type="dcterms:W3CDTF">2013-11-19T15:58:09Z</dcterms:created>
  <dcterms:modified xsi:type="dcterms:W3CDTF">2013-11-19T19:15:01Z</dcterms:modified>
</cp:coreProperties>
</file>