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9" i="1"/>
  <c r="H40"/>
  <c r="H41"/>
  <c r="H42"/>
  <c r="H43"/>
  <c r="H44"/>
  <c r="H38"/>
  <c r="D73"/>
  <c r="D72"/>
  <c r="D71"/>
  <c r="D70"/>
  <c r="D69"/>
  <c r="D68"/>
  <c r="D67"/>
  <c r="D66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D21" l="1"/>
  <c r="E21" s="1"/>
  <c r="D22"/>
  <c r="E22" s="1"/>
  <c r="D23"/>
  <c r="E23" s="1"/>
  <c r="D24"/>
  <c r="E24" s="1"/>
  <c r="D25"/>
  <c r="E25" s="1"/>
  <c r="D26"/>
  <c r="E26" s="1"/>
  <c r="D27"/>
  <c r="E27" s="1"/>
  <c r="D20"/>
  <c r="E20" s="1"/>
  <c r="D5" l="1"/>
  <c r="F5" s="1"/>
  <c r="G5" s="1"/>
  <c r="D6"/>
  <c r="D7"/>
  <c r="F7" s="1"/>
  <c r="G7" s="1"/>
  <c r="H7" s="1"/>
  <c r="D8"/>
  <c r="F8" s="1"/>
  <c r="D9"/>
  <c r="F9" s="1"/>
  <c r="G9" s="1"/>
  <c r="H9" s="1"/>
  <c r="D11"/>
  <c r="F11" s="1"/>
  <c r="G11" s="1"/>
  <c r="H11" s="1"/>
  <c r="D12"/>
  <c r="F12" s="1"/>
  <c r="G12" s="1"/>
  <c r="H12" s="1"/>
  <c r="D4"/>
  <c r="F4" s="1"/>
  <c r="G4" s="1"/>
  <c r="F6"/>
  <c r="G6" s="1"/>
  <c r="G8" l="1"/>
  <c r="H8" s="1"/>
  <c r="H5"/>
  <c r="H6"/>
  <c r="H4"/>
</calcChain>
</file>

<file path=xl/sharedStrings.xml><?xml version="1.0" encoding="utf-8"?>
<sst xmlns="http://schemas.openxmlformats.org/spreadsheetml/2006/main" count="174" uniqueCount="89">
  <si>
    <t>salary statement</t>
  </si>
  <si>
    <t>Name</t>
  </si>
  <si>
    <t>Disignation</t>
  </si>
  <si>
    <t>Basic Salary</t>
  </si>
  <si>
    <t>House Rent</t>
  </si>
  <si>
    <t>Medical</t>
  </si>
  <si>
    <t>Total Salary</t>
  </si>
  <si>
    <t>Probident</t>
  </si>
  <si>
    <t>Monthly Pay</t>
  </si>
  <si>
    <t>Masum Ahamed</t>
  </si>
  <si>
    <t>Salam</t>
  </si>
  <si>
    <t>Kalam</t>
  </si>
  <si>
    <t>Jobber</t>
  </si>
  <si>
    <t>Mizan</t>
  </si>
  <si>
    <t>Kazol</t>
  </si>
  <si>
    <t>Rima</t>
  </si>
  <si>
    <t>Sima</t>
  </si>
  <si>
    <t>DD</t>
  </si>
  <si>
    <t>AD</t>
  </si>
  <si>
    <t>AO</t>
  </si>
  <si>
    <t>UD</t>
  </si>
  <si>
    <t>Baburchi</t>
  </si>
  <si>
    <t>Guard</t>
  </si>
  <si>
    <t>MLSS</t>
  </si>
  <si>
    <t>amount</t>
  </si>
  <si>
    <t>Meter No</t>
  </si>
  <si>
    <t>Unit</t>
  </si>
  <si>
    <t>Kzol</t>
  </si>
  <si>
    <t>Emp_id</t>
  </si>
  <si>
    <t>W_hour</t>
  </si>
  <si>
    <t>overtime</t>
  </si>
  <si>
    <t>payment</t>
  </si>
  <si>
    <t>Working Hour</t>
  </si>
  <si>
    <t>Electric bill</t>
  </si>
  <si>
    <t>Result Sheet</t>
  </si>
  <si>
    <t>Word(100)</t>
  </si>
  <si>
    <t>Excel(100)</t>
  </si>
  <si>
    <t>Access(100)</t>
  </si>
  <si>
    <t>P_Point(100)</t>
  </si>
  <si>
    <t>Graphics(100)</t>
  </si>
  <si>
    <t>Total Marks(500)</t>
  </si>
  <si>
    <t>Grade</t>
  </si>
  <si>
    <t>Tina</t>
  </si>
  <si>
    <t>Mina</t>
  </si>
  <si>
    <t>Rahim</t>
  </si>
  <si>
    <t>Karim</t>
  </si>
  <si>
    <t>Rina</t>
  </si>
  <si>
    <t>Turnament</t>
  </si>
  <si>
    <t>Sakib</t>
  </si>
  <si>
    <t>Tamim</t>
  </si>
  <si>
    <t>Mushfiq</t>
  </si>
  <si>
    <t>National League</t>
  </si>
  <si>
    <t>Office league</t>
  </si>
  <si>
    <t>Premeer League</t>
  </si>
  <si>
    <t>Income Tax</t>
  </si>
  <si>
    <t>Salary</t>
  </si>
  <si>
    <t>Tax</t>
  </si>
  <si>
    <t>01.if salary 20000 to 40000, then tax 5%</t>
  </si>
  <si>
    <t>02.If salary above 40000, then tax7%</t>
  </si>
  <si>
    <t>03.Otherwise  "None"</t>
  </si>
  <si>
    <t>01.If Basic&gt;=16000,Then H rent 40%, otherwise 45%</t>
  </si>
  <si>
    <t>02.Medical=1500</t>
  </si>
  <si>
    <t>03.Probident fund 10% on total salary</t>
  </si>
  <si>
    <t>04.Calculate total salary&amp; Monthly Payment.</t>
  </si>
  <si>
    <t>01.If working hour everyday 8 or Below,Then per hour wage 25 tk.</t>
  </si>
  <si>
    <t>02.If working hour above 8 hour,Then  extra per hour wage 30 tk.</t>
  </si>
  <si>
    <t>03.If working hour above 8 hour ,Then  that hour is over time.</t>
  </si>
  <si>
    <t>01.If unit&lt;=100,then per unit cost 3.00 tk.</t>
  </si>
  <si>
    <t>02.If unit&lt;=300,then per unit cost 5.00 tk.</t>
  </si>
  <si>
    <t>03.If unit&lt;=500, then per unit cost 6.00 tk.</t>
  </si>
  <si>
    <t xml:space="preserve">If unit&gt;500, then per unit cost 8.00 tk </t>
  </si>
  <si>
    <t>01.If Total&gt;=400, Then Grade "A+"</t>
  </si>
  <si>
    <t>02.If Total&gt;=375, Then Grade "A"</t>
  </si>
  <si>
    <t>03.If Total&gt;=350, Then Grade "A-"</t>
  </si>
  <si>
    <t>04.If Total&gt;=300, Then Grade "B"</t>
  </si>
  <si>
    <t>05.If Total&gt;=250, Then Grade "C"</t>
  </si>
  <si>
    <t>06.If Total&lt;250, Then Grade "F"</t>
  </si>
  <si>
    <t>Shima</t>
  </si>
  <si>
    <t>Jobbar</t>
  </si>
  <si>
    <t xml:space="preserve">Unit </t>
  </si>
  <si>
    <t>Amount</t>
  </si>
  <si>
    <t>P_point(100)</t>
  </si>
  <si>
    <t>Disignation Basic</t>
  </si>
  <si>
    <t>Babrchi</t>
  </si>
  <si>
    <t>Nurse</t>
  </si>
  <si>
    <t>Salary Statement</t>
  </si>
  <si>
    <t>W_houre</t>
  </si>
  <si>
    <t>Overtime</t>
  </si>
  <si>
    <t>Payment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</si>
</sst>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2" fillId="7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6" borderId="1" xfId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/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2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8840769903757"/>
          <c:y val="6.5289442986293383E-2"/>
          <c:w val="0.71154068241469848"/>
          <c:h val="0.7982250656167978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2060"/>
            </a:solidFill>
          </c:spPr>
          <c:dLbls>
            <c:showVal val="1"/>
          </c:dLbls>
          <c:cat>
            <c:strRef>
              <c:f>Sheet1!$C$75:$E$75</c:f>
              <c:strCache>
                <c:ptCount val="3"/>
                <c:pt idx="0">
                  <c:v>Sakib</c:v>
                </c:pt>
                <c:pt idx="1">
                  <c:v>Tamim</c:v>
                </c:pt>
                <c:pt idx="2">
                  <c:v>Mushfiq</c:v>
                </c:pt>
              </c:strCache>
            </c:strRef>
          </c:cat>
          <c:val>
            <c:numRef>
              <c:f>Sheet1!$C$76:$E$76</c:f>
              <c:numCache>
                <c:formatCode>General</c:formatCode>
                <c:ptCount val="3"/>
                <c:pt idx="0">
                  <c:v>950</c:v>
                </c:pt>
                <c:pt idx="1">
                  <c:v>850</c:v>
                </c:pt>
                <c:pt idx="2">
                  <c:v>780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</c:spPr>
          <c:dLbls>
            <c:showVal val="1"/>
          </c:dLbls>
          <c:cat>
            <c:strRef>
              <c:f>Sheet1!$C$75:$E$75</c:f>
              <c:strCache>
                <c:ptCount val="3"/>
                <c:pt idx="0">
                  <c:v>Sakib</c:v>
                </c:pt>
                <c:pt idx="1">
                  <c:v>Tamim</c:v>
                </c:pt>
                <c:pt idx="2">
                  <c:v>Mushfiq</c:v>
                </c:pt>
              </c:strCache>
            </c:strRef>
          </c:cat>
          <c:val>
            <c:numRef>
              <c:f>Sheet1!$C$77:$E$77</c:f>
              <c:numCache>
                <c:formatCode>General</c:formatCode>
                <c:ptCount val="3"/>
                <c:pt idx="0">
                  <c:v>750</c:v>
                </c:pt>
                <c:pt idx="1">
                  <c:v>1000</c:v>
                </c:pt>
                <c:pt idx="2">
                  <c:v>820</c:v>
                </c:pt>
              </c:numCache>
            </c:numRef>
          </c:val>
        </c:ser>
        <c:ser>
          <c:idx val="2"/>
          <c:order val="2"/>
          <c:spPr>
            <a:solidFill>
              <a:srgbClr val="00B0F0"/>
            </a:solidFill>
          </c:spPr>
          <c:dLbls>
            <c:showVal val="1"/>
          </c:dLbls>
          <c:cat>
            <c:strRef>
              <c:f>Sheet1!$C$75:$E$75</c:f>
              <c:strCache>
                <c:ptCount val="3"/>
                <c:pt idx="0">
                  <c:v>Sakib</c:v>
                </c:pt>
                <c:pt idx="1">
                  <c:v>Tamim</c:v>
                </c:pt>
                <c:pt idx="2">
                  <c:v>Mushfiq</c:v>
                </c:pt>
              </c:strCache>
            </c:strRef>
          </c:cat>
          <c:val>
            <c:numRef>
              <c:f>Sheet1!$C$78:$E$78</c:f>
              <c:numCache>
                <c:formatCode>General</c:formatCode>
                <c:ptCount val="3"/>
                <c:pt idx="0">
                  <c:v>800</c:v>
                </c:pt>
                <c:pt idx="1">
                  <c:v>780</c:v>
                </c:pt>
                <c:pt idx="2">
                  <c:v>990</c:v>
                </c:pt>
              </c:numCache>
            </c:numRef>
          </c:val>
        </c:ser>
        <c:axId val="119161216"/>
        <c:axId val="119162752"/>
      </c:barChart>
      <c:catAx>
        <c:axId val="119161216"/>
        <c:scaling>
          <c:orientation val="minMax"/>
        </c:scaling>
        <c:axPos val="b"/>
        <c:tickLblPos val="nextTo"/>
        <c:crossAx val="119162752"/>
        <c:crosses val="autoZero"/>
        <c:auto val="1"/>
        <c:lblAlgn val="ctr"/>
        <c:lblOffset val="100"/>
      </c:catAx>
      <c:valAx>
        <c:axId val="119162752"/>
        <c:scaling>
          <c:orientation val="minMax"/>
        </c:scaling>
        <c:axPos val="l"/>
        <c:majorGridlines/>
        <c:numFmt formatCode="General" sourceLinked="1"/>
        <c:tickLblPos val="nextTo"/>
        <c:crossAx val="119161216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</c:legend>
    <c:plotVisOnly val="1"/>
  </c:chart>
  <c:spPr>
    <a:solidFill>
      <a:schemeClr val="tx2">
        <a:lumMod val="40000"/>
        <a:lumOff val="60000"/>
      </a:schemeClr>
    </a:solidFill>
    <a:ln>
      <a:solidFill>
        <a:schemeClr val="bg2">
          <a:lumMod val="50000"/>
        </a:scheme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75</xdr:row>
      <xdr:rowOff>120650</xdr:rowOff>
    </xdr:from>
    <xdr:to>
      <xdr:col>12</xdr:col>
      <xdr:colOff>571500</xdr:colOff>
      <xdr:row>90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78"/>
  <sheetViews>
    <sheetView tabSelected="1" topLeftCell="B45" workbookViewId="0">
      <selection activeCell="Q59" sqref="Q59"/>
    </sheetView>
  </sheetViews>
  <sheetFormatPr defaultRowHeight="14.5"/>
  <cols>
    <col min="3" max="3" width="9.08984375" customWidth="1"/>
    <col min="4" max="4" width="11.08984375" customWidth="1"/>
    <col min="5" max="5" width="10.54296875" customWidth="1"/>
    <col min="6" max="6" width="10.08984375" customWidth="1"/>
    <col min="7" max="7" width="7.54296875" customWidth="1"/>
    <col min="8" max="8" width="9.7265625" customWidth="1"/>
    <col min="14" max="14" width="10.08984375" customWidth="1"/>
    <col min="15" max="15" width="11.26953125" customWidth="1"/>
    <col min="16" max="16" width="10.81640625" customWidth="1"/>
    <col min="17" max="17" width="13.1796875" customWidth="1"/>
  </cols>
  <sheetData>
    <row r="2" spans="1:17">
      <c r="A2" s="20" t="s">
        <v>0</v>
      </c>
      <c r="B2" s="21"/>
      <c r="C2" s="21"/>
      <c r="D2" s="21"/>
      <c r="E2" s="21"/>
      <c r="F2" s="21"/>
      <c r="G2" s="21"/>
      <c r="H2" s="22"/>
      <c r="J2" s="15" t="s">
        <v>85</v>
      </c>
      <c r="K2" s="16"/>
      <c r="L2" s="16"/>
      <c r="M2" s="16"/>
      <c r="N2" s="16"/>
      <c r="O2" s="16"/>
      <c r="P2" s="16"/>
      <c r="Q2" s="17"/>
    </row>
    <row r="3" spans="1:17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J3" s="1" t="s">
        <v>1</v>
      </c>
      <c r="K3" s="1" t="s">
        <v>82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</row>
    <row r="4" spans="1:17">
      <c r="A4" s="8" t="s">
        <v>9</v>
      </c>
      <c r="B4" s="8" t="s">
        <v>17</v>
      </c>
      <c r="C4" s="8">
        <v>35000</v>
      </c>
      <c r="D4" s="8">
        <f>IF(C4&gt;=16000,C4*40%,IF(C4&lt;16000,C4*45%))</f>
        <v>14000</v>
      </c>
      <c r="E4" s="9">
        <v>1500</v>
      </c>
      <c r="F4" s="8">
        <f>SUM(C4+D4+E4)</f>
        <v>50500</v>
      </c>
      <c r="G4" s="8">
        <f>SUM(F4*10%)</f>
        <v>5050</v>
      </c>
      <c r="H4" s="8">
        <f>SUM(F4-G4)</f>
        <v>45450</v>
      </c>
      <c r="J4" s="1" t="s">
        <v>9</v>
      </c>
      <c r="K4" s="1" t="s">
        <v>17</v>
      </c>
      <c r="L4" s="1">
        <v>35000</v>
      </c>
      <c r="M4" s="1"/>
      <c r="N4" s="1">
        <v>1500</v>
      </c>
      <c r="O4" s="1"/>
      <c r="P4" s="1"/>
      <c r="Q4" s="1"/>
    </row>
    <row r="5" spans="1:17">
      <c r="A5" s="8" t="s">
        <v>10</v>
      </c>
      <c r="B5" s="8" t="s">
        <v>18</v>
      </c>
      <c r="C5" s="8">
        <v>22000</v>
      </c>
      <c r="D5" s="8">
        <f t="shared" ref="D5:D12" si="0">IF(C5&gt;=16000,C5*40%,IF(C5&lt;16000,C5*45%))</f>
        <v>8800</v>
      </c>
      <c r="E5" s="8">
        <v>1500</v>
      </c>
      <c r="F5" s="8">
        <f t="shared" ref="F5:F12" si="1">SUM(C5+D5+E5)</f>
        <v>32300</v>
      </c>
      <c r="G5" s="8">
        <f t="shared" ref="G5:G12" si="2">SUM(F5*10%)</f>
        <v>3230</v>
      </c>
      <c r="H5" s="8">
        <f t="shared" ref="H5:H12" si="3">SUM(F5-G5)</f>
        <v>29070</v>
      </c>
      <c r="J5" s="1" t="s">
        <v>10</v>
      </c>
      <c r="K5" s="1" t="s">
        <v>18</v>
      </c>
      <c r="L5" s="1">
        <v>22000</v>
      </c>
      <c r="M5" s="1"/>
      <c r="N5" s="1">
        <v>1500</v>
      </c>
      <c r="O5" s="1"/>
      <c r="P5" s="1"/>
      <c r="Q5" s="1"/>
    </row>
    <row r="6" spans="1:17">
      <c r="A6" s="8" t="s">
        <v>11</v>
      </c>
      <c r="B6" s="8" t="s">
        <v>19</v>
      </c>
      <c r="C6" s="8">
        <v>16000</v>
      </c>
      <c r="D6" s="8">
        <f t="shared" si="0"/>
        <v>6400</v>
      </c>
      <c r="E6" s="8">
        <v>1500</v>
      </c>
      <c r="F6" s="8">
        <f t="shared" si="1"/>
        <v>23900</v>
      </c>
      <c r="G6" s="8">
        <f t="shared" si="2"/>
        <v>2390</v>
      </c>
      <c r="H6" s="8">
        <f t="shared" si="3"/>
        <v>21510</v>
      </c>
      <c r="J6" s="1" t="s">
        <v>11</v>
      </c>
      <c r="K6" s="1" t="s">
        <v>19</v>
      </c>
      <c r="L6" s="1">
        <v>16000</v>
      </c>
      <c r="M6" s="1"/>
      <c r="N6" s="1">
        <v>1500</v>
      </c>
      <c r="O6" s="1"/>
      <c r="P6" s="1"/>
      <c r="Q6" s="1"/>
    </row>
    <row r="7" spans="1:17">
      <c r="A7" s="8" t="s">
        <v>12</v>
      </c>
      <c r="B7" s="8" t="s">
        <v>20</v>
      </c>
      <c r="C7" s="8">
        <v>12500</v>
      </c>
      <c r="D7" s="8">
        <f t="shared" si="0"/>
        <v>5625</v>
      </c>
      <c r="E7" s="8">
        <v>1500</v>
      </c>
      <c r="F7" s="8">
        <f t="shared" si="1"/>
        <v>19625</v>
      </c>
      <c r="G7" s="8">
        <f t="shared" si="2"/>
        <v>1962.5</v>
      </c>
      <c r="H7" s="8">
        <f t="shared" si="3"/>
        <v>17662.5</v>
      </c>
      <c r="J7" s="1" t="s">
        <v>12</v>
      </c>
      <c r="K7" s="1" t="s">
        <v>20</v>
      </c>
      <c r="L7" s="1">
        <v>12500</v>
      </c>
      <c r="M7" s="1"/>
      <c r="N7" s="1">
        <v>1500</v>
      </c>
      <c r="O7" s="1"/>
      <c r="P7" s="1"/>
      <c r="Q7" s="1"/>
    </row>
    <row r="8" spans="1:17">
      <c r="A8" s="8" t="s">
        <v>13</v>
      </c>
      <c r="B8" s="8" t="s">
        <v>21</v>
      </c>
      <c r="C8" s="8">
        <v>11000</v>
      </c>
      <c r="D8" s="8">
        <f t="shared" si="0"/>
        <v>4950</v>
      </c>
      <c r="E8" s="8">
        <v>1500</v>
      </c>
      <c r="F8" s="8">
        <f t="shared" si="1"/>
        <v>17450</v>
      </c>
      <c r="G8" s="8">
        <f t="shared" si="2"/>
        <v>1745</v>
      </c>
      <c r="H8" s="8">
        <f t="shared" si="3"/>
        <v>15705</v>
      </c>
      <c r="J8" s="1" t="s">
        <v>13</v>
      </c>
      <c r="K8" s="1" t="s">
        <v>83</v>
      </c>
      <c r="L8" s="1">
        <v>11000</v>
      </c>
      <c r="M8" s="1"/>
      <c r="N8" s="1">
        <v>1500</v>
      </c>
      <c r="O8" s="1"/>
      <c r="P8" s="1"/>
      <c r="Q8" s="1"/>
    </row>
    <row r="9" spans="1:17">
      <c r="A9" s="8" t="s">
        <v>14</v>
      </c>
      <c r="B9" s="8" t="s">
        <v>22</v>
      </c>
      <c r="C9" s="8">
        <v>8500</v>
      </c>
      <c r="D9" s="8">
        <f t="shared" si="0"/>
        <v>3825</v>
      </c>
      <c r="E9" s="8">
        <v>1500</v>
      </c>
      <c r="F9" s="8">
        <f t="shared" si="1"/>
        <v>13825</v>
      </c>
      <c r="G9" s="8">
        <f t="shared" si="2"/>
        <v>1382.5</v>
      </c>
      <c r="H9" s="8">
        <f t="shared" si="3"/>
        <v>12442.5</v>
      </c>
      <c r="J9" s="1" t="s">
        <v>14</v>
      </c>
      <c r="K9" s="1" t="s">
        <v>22</v>
      </c>
      <c r="L9" s="1">
        <v>8500</v>
      </c>
      <c r="M9" s="1"/>
      <c r="N9" s="1">
        <v>1500</v>
      </c>
      <c r="O9" s="1"/>
      <c r="P9" s="1"/>
      <c r="Q9" s="1"/>
    </row>
    <row r="10" spans="1:17">
      <c r="A10" s="8"/>
      <c r="B10" s="8"/>
      <c r="C10" s="8"/>
      <c r="D10" s="8"/>
      <c r="E10" s="8"/>
      <c r="F10" s="8"/>
      <c r="G10" s="8"/>
      <c r="H10" s="8"/>
      <c r="J10" s="1" t="s">
        <v>15</v>
      </c>
      <c r="K10" s="1" t="s">
        <v>23</v>
      </c>
      <c r="L10" s="1">
        <v>8200</v>
      </c>
      <c r="M10" s="1"/>
      <c r="N10" s="1">
        <v>1500</v>
      </c>
      <c r="O10" s="1"/>
      <c r="P10" s="1"/>
      <c r="Q10" s="1"/>
    </row>
    <row r="11" spans="1:17">
      <c r="A11" s="8" t="s">
        <v>15</v>
      </c>
      <c r="B11" s="8" t="s">
        <v>23</v>
      </c>
      <c r="C11" s="8">
        <v>8200</v>
      </c>
      <c r="D11" s="8">
        <f t="shared" si="0"/>
        <v>3690</v>
      </c>
      <c r="E11" s="8">
        <v>1500</v>
      </c>
      <c r="F11" s="8">
        <f t="shared" si="1"/>
        <v>13390</v>
      </c>
      <c r="G11" s="8">
        <f t="shared" si="2"/>
        <v>1339</v>
      </c>
      <c r="H11" s="8">
        <f t="shared" si="3"/>
        <v>12051</v>
      </c>
      <c r="J11" s="1" t="s">
        <v>16</v>
      </c>
      <c r="K11" s="1" t="s">
        <v>84</v>
      </c>
      <c r="L11" s="1">
        <v>8000</v>
      </c>
      <c r="M11" s="1"/>
      <c r="N11" s="1">
        <v>1500</v>
      </c>
      <c r="O11" s="1"/>
      <c r="P11" s="1"/>
      <c r="Q11" s="1"/>
    </row>
    <row r="12" spans="1:17">
      <c r="A12" s="8" t="s">
        <v>16</v>
      </c>
      <c r="B12" s="8"/>
      <c r="C12" s="8">
        <v>8000</v>
      </c>
      <c r="D12" s="8">
        <f t="shared" si="0"/>
        <v>3600</v>
      </c>
      <c r="E12" s="8">
        <v>1500</v>
      </c>
      <c r="F12" s="8">
        <f t="shared" si="1"/>
        <v>13100</v>
      </c>
      <c r="G12" s="8">
        <f t="shared" si="2"/>
        <v>1310</v>
      </c>
      <c r="H12" s="8">
        <f t="shared" si="3"/>
        <v>11790</v>
      </c>
      <c r="J12" s="1"/>
      <c r="L12" s="14"/>
    </row>
    <row r="13" spans="1:17">
      <c r="B13" t="s">
        <v>60</v>
      </c>
    </row>
    <row r="14" spans="1:17">
      <c r="B14" t="s">
        <v>61</v>
      </c>
    </row>
    <row r="15" spans="1:17">
      <c r="B15" t="s">
        <v>62</v>
      </c>
    </row>
    <row r="16" spans="1:17">
      <c r="B16" t="s">
        <v>63</v>
      </c>
    </row>
    <row r="18" spans="1:13">
      <c r="A18" s="23" t="s">
        <v>32</v>
      </c>
      <c r="B18" s="24"/>
      <c r="C18" s="24"/>
      <c r="D18" s="24"/>
      <c r="E18" s="25"/>
      <c r="I18" s="15" t="s">
        <v>32</v>
      </c>
      <c r="J18" s="16"/>
      <c r="K18" s="16"/>
      <c r="L18" s="16"/>
      <c r="M18" s="17"/>
    </row>
    <row r="19" spans="1:13">
      <c r="A19" s="3" t="s">
        <v>28</v>
      </c>
      <c r="B19" s="3" t="s">
        <v>1</v>
      </c>
      <c r="C19" s="3" t="s">
        <v>29</v>
      </c>
      <c r="D19" s="3" t="s">
        <v>30</v>
      </c>
      <c r="E19" s="3" t="s">
        <v>31</v>
      </c>
      <c r="I19" s="1" t="s">
        <v>28</v>
      </c>
      <c r="J19" s="1" t="s">
        <v>1</v>
      </c>
      <c r="K19" s="1" t="s">
        <v>86</v>
      </c>
      <c r="L19" s="1" t="s">
        <v>87</v>
      </c>
      <c r="M19" s="1" t="s">
        <v>88</v>
      </c>
    </row>
    <row r="20" spans="1:13">
      <c r="A20" s="2">
        <v>504</v>
      </c>
      <c r="B20" s="2" t="s">
        <v>77</v>
      </c>
      <c r="C20" s="2">
        <v>13</v>
      </c>
      <c r="D20" s="4">
        <f>IF(C20&gt;8,C20-8,0)</f>
        <v>5</v>
      </c>
      <c r="E20" s="4">
        <f>IF(D20&gt;0,D20*30+8*25,C20*25)</f>
        <v>350</v>
      </c>
      <c r="I20" s="1">
        <v>504</v>
      </c>
      <c r="J20" s="1" t="s">
        <v>77</v>
      </c>
      <c r="K20" s="1">
        <v>13</v>
      </c>
      <c r="L20" s="1"/>
      <c r="M20" s="1"/>
    </row>
    <row r="21" spans="1:13">
      <c r="A21" s="2">
        <v>506</v>
      </c>
      <c r="B21" s="2" t="s">
        <v>15</v>
      </c>
      <c r="C21" s="2">
        <v>15</v>
      </c>
      <c r="D21" s="4">
        <f t="shared" ref="D21:D27" si="4">IF(C21&gt;8,C21-8,0)</f>
        <v>7</v>
      </c>
      <c r="E21" s="4">
        <f t="shared" ref="E21:E27" si="5">IF(D21&gt;0,D21*30+8*25,C21*25)</f>
        <v>410</v>
      </c>
      <c r="I21" s="1">
        <v>506</v>
      </c>
      <c r="J21" s="1" t="s">
        <v>15</v>
      </c>
      <c r="K21" s="1">
        <v>15</v>
      </c>
      <c r="L21" s="1"/>
      <c r="M21" s="1"/>
    </row>
    <row r="22" spans="1:13">
      <c r="A22" s="2">
        <v>501</v>
      </c>
      <c r="B22" s="2" t="s">
        <v>11</v>
      </c>
      <c r="C22" s="2">
        <v>9</v>
      </c>
      <c r="D22" s="4">
        <f t="shared" si="4"/>
        <v>1</v>
      </c>
      <c r="E22" s="4">
        <f t="shared" si="5"/>
        <v>230</v>
      </c>
      <c r="I22" s="1">
        <v>501</v>
      </c>
      <c r="J22" s="1" t="s">
        <v>11</v>
      </c>
      <c r="K22" s="1">
        <v>9</v>
      </c>
      <c r="L22" s="1"/>
      <c r="M22" s="1"/>
    </row>
    <row r="23" spans="1:13">
      <c r="A23" s="2">
        <v>502</v>
      </c>
      <c r="B23" s="2" t="s">
        <v>44</v>
      </c>
      <c r="C23" s="2">
        <v>8</v>
      </c>
      <c r="D23" s="4">
        <f t="shared" si="4"/>
        <v>0</v>
      </c>
      <c r="E23" s="4">
        <f t="shared" si="5"/>
        <v>200</v>
      </c>
      <c r="I23" s="1">
        <v>502</v>
      </c>
      <c r="J23" s="1" t="s">
        <v>44</v>
      </c>
      <c r="K23" s="1">
        <v>8</v>
      </c>
      <c r="L23" s="1"/>
      <c r="M23" s="1"/>
    </row>
    <row r="24" spans="1:13">
      <c r="A24" s="2">
        <v>503</v>
      </c>
      <c r="B24" s="2" t="s">
        <v>78</v>
      </c>
      <c r="C24" s="2">
        <v>12</v>
      </c>
      <c r="D24" s="4">
        <f t="shared" si="4"/>
        <v>4</v>
      </c>
      <c r="E24" s="4">
        <f t="shared" si="5"/>
        <v>320</v>
      </c>
      <c r="I24" s="1">
        <v>503</v>
      </c>
      <c r="J24" s="1" t="s">
        <v>78</v>
      </c>
      <c r="K24" s="1">
        <v>12</v>
      </c>
      <c r="L24" s="1"/>
      <c r="M24" s="1"/>
    </row>
    <row r="25" spans="1:13">
      <c r="A25" s="2">
        <v>505</v>
      </c>
      <c r="B25" s="2" t="s">
        <v>13</v>
      </c>
      <c r="C25" s="2">
        <v>10</v>
      </c>
      <c r="D25" s="4">
        <f t="shared" si="4"/>
        <v>2</v>
      </c>
      <c r="E25" s="4">
        <f t="shared" si="5"/>
        <v>260</v>
      </c>
      <c r="I25" s="1">
        <v>505</v>
      </c>
      <c r="J25" s="1" t="s">
        <v>13</v>
      </c>
      <c r="K25" s="1">
        <v>10</v>
      </c>
      <c r="L25" s="1"/>
      <c r="M25" s="1"/>
    </row>
    <row r="26" spans="1:13">
      <c r="A26" s="2">
        <v>509</v>
      </c>
      <c r="B26" s="2" t="s">
        <v>14</v>
      </c>
      <c r="C26" s="2">
        <v>7</v>
      </c>
      <c r="D26" s="4">
        <f t="shared" si="4"/>
        <v>0</v>
      </c>
      <c r="E26" s="4">
        <f t="shared" si="5"/>
        <v>175</v>
      </c>
      <c r="I26" s="1">
        <v>509</v>
      </c>
      <c r="J26" s="1" t="s">
        <v>14</v>
      </c>
      <c r="K26" s="1">
        <v>7</v>
      </c>
      <c r="L26" s="1"/>
      <c r="M26" s="1"/>
    </row>
    <row r="27" spans="1:13">
      <c r="A27" s="2">
        <v>507</v>
      </c>
      <c r="B27" s="2" t="s">
        <v>10</v>
      </c>
      <c r="C27" s="2">
        <v>14</v>
      </c>
      <c r="D27" s="4">
        <f t="shared" si="4"/>
        <v>6</v>
      </c>
      <c r="E27" s="4">
        <f t="shared" si="5"/>
        <v>380</v>
      </c>
      <c r="I27" s="1">
        <v>507</v>
      </c>
      <c r="J27" s="1" t="s">
        <v>10</v>
      </c>
      <c r="K27" s="1">
        <v>14</v>
      </c>
      <c r="L27" s="1"/>
      <c r="M27" s="1"/>
    </row>
    <row r="29" spans="1:13">
      <c r="A29" s="10" t="s">
        <v>64</v>
      </c>
    </row>
    <row r="30" spans="1:13">
      <c r="A30" s="10" t="s">
        <v>65</v>
      </c>
    </row>
    <row r="31" spans="1:13">
      <c r="A31" s="10" t="s">
        <v>66</v>
      </c>
    </row>
    <row r="36" spans="1:18">
      <c r="E36" s="15" t="s">
        <v>33</v>
      </c>
      <c r="F36" s="16"/>
      <c r="G36" s="16"/>
      <c r="H36" s="17"/>
      <c r="L36" s="15" t="s">
        <v>33</v>
      </c>
      <c r="M36" s="16"/>
      <c r="N36" s="16"/>
      <c r="O36" s="17"/>
    </row>
    <row r="37" spans="1:18">
      <c r="E37" s="1" t="s">
        <v>1</v>
      </c>
      <c r="F37" s="1" t="s">
        <v>25</v>
      </c>
      <c r="G37" s="1" t="s">
        <v>26</v>
      </c>
      <c r="H37" s="1" t="s">
        <v>24</v>
      </c>
      <c r="L37" s="1" t="s">
        <v>1</v>
      </c>
      <c r="M37" s="1" t="s">
        <v>25</v>
      </c>
      <c r="N37" s="1" t="s">
        <v>79</v>
      </c>
      <c r="O37" s="1" t="s">
        <v>80</v>
      </c>
    </row>
    <row r="38" spans="1:18">
      <c r="A38" t="s">
        <v>67</v>
      </c>
      <c r="E38" s="1" t="s">
        <v>10</v>
      </c>
      <c r="F38" s="1">
        <v>7</v>
      </c>
      <c r="G38" s="1">
        <v>95</v>
      </c>
      <c r="H38" s="1">
        <f>IF(G38&lt;=100,G38*3,IF(G38&lt;=300,G38*5,IF(G38&lt;=500,G38*6,IF(G38&gt;500,G38*8))))</f>
        <v>285</v>
      </c>
      <c r="L38" s="1" t="s">
        <v>10</v>
      </c>
      <c r="M38" s="1">
        <v>7</v>
      </c>
      <c r="N38" s="1">
        <v>95</v>
      </c>
      <c r="O38" s="1"/>
    </row>
    <row r="39" spans="1:18">
      <c r="A39" t="s">
        <v>68</v>
      </c>
      <c r="E39" s="1" t="s">
        <v>11</v>
      </c>
      <c r="F39" s="1">
        <v>15</v>
      </c>
      <c r="G39" s="1">
        <v>150</v>
      </c>
      <c r="H39" s="1">
        <f t="shared" ref="H39:H44" si="6">IF(G39&lt;=100,G39*3,IF(G39&lt;=300,G39*5,IF(G39&lt;=500,G39*6,IF(G39&gt;500,G39*8))))</f>
        <v>750</v>
      </c>
      <c r="L39" s="1" t="s">
        <v>11</v>
      </c>
      <c r="M39" s="1">
        <v>15</v>
      </c>
      <c r="N39" s="1">
        <v>150</v>
      </c>
      <c r="O39" s="1"/>
    </row>
    <row r="40" spans="1:18">
      <c r="A40" t="s">
        <v>69</v>
      </c>
      <c r="E40" s="1" t="s">
        <v>12</v>
      </c>
      <c r="F40" s="1">
        <v>23</v>
      </c>
      <c r="G40" s="1">
        <v>260</v>
      </c>
      <c r="H40" s="1">
        <f t="shared" si="6"/>
        <v>1300</v>
      </c>
      <c r="L40" s="1" t="s">
        <v>12</v>
      </c>
      <c r="M40" s="1">
        <v>23</v>
      </c>
      <c r="N40" s="1">
        <v>260</v>
      </c>
      <c r="O40" s="1"/>
    </row>
    <row r="41" spans="1:18">
      <c r="A41" t="s">
        <v>70</v>
      </c>
      <c r="E41" s="1" t="s">
        <v>13</v>
      </c>
      <c r="F41" s="1">
        <v>31</v>
      </c>
      <c r="G41" s="1">
        <v>355</v>
      </c>
      <c r="H41" s="1">
        <f t="shared" si="6"/>
        <v>2130</v>
      </c>
      <c r="L41" s="1" t="s">
        <v>13</v>
      </c>
      <c r="M41" s="1">
        <v>31</v>
      </c>
      <c r="N41" s="1">
        <v>355</v>
      </c>
      <c r="O41" s="1"/>
    </row>
    <row r="42" spans="1:18">
      <c r="E42" s="1" t="s">
        <v>27</v>
      </c>
      <c r="F42" s="1">
        <v>39</v>
      </c>
      <c r="G42" s="1">
        <v>456</v>
      </c>
      <c r="H42" s="1">
        <f t="shared" si="6"/>
        <v>2736</v>
      </c>
      <c r="L42" s="1" t="s">
        <v>14</v>
      </c>
      <c r="M42" s="1">
        <v>39</v>
      </c>
      <c r="N42" s="1">
        <v>456</v>
      </c>
      <c r="O42" s="1"/>
    </row>
    <row r="43" spans="1:18">
      <c r="E43" s="1" t="s">
        <v>15</v>
      </c>
      <c r="F43" s="1">
        <v>47</v>
      </c>
      <c r="G43" s="1">
        <v>555</v>
      </c>
      <c r="H43" s="1">
        <f t="shared" si="6"/>
        <v>4440</v>
      </c>
      <c r="L43" s="1" t="s">
        <v>15</v>
      </c>
      <c r="M43" s="1">
        <v>47</v>
      </c>
      <c r="N43" s="1">
        <v>555</v>
      </c>
      <c r="O43" s="1"/>
    </row>
    <row r="44" spans="1:18">
      <c r="E44" s="1" t="s">
        <v>16</v>
      </c>
      <c r="F44" s="1">
        <v>55</v>
      </c>
      <c r="G44" s="1">
        <v>650</v>
      </c>
      <c r="H44" s="1">
        <f t="shared" si="6"/>
        <v>5200</v>
      </c>
      <c r="L44" s="1" t="s">
        <v>16</v>
      </c>
      <c r="M44" s="1">
        <v>55</v>
      </c>
      <c r="N44" s="1">
        <v>650</v>
      </c>
      <c r="O44" s="1"/>
    </row>
    <row r="45" spans="1:18">
      <c r="E45" s="1"/>
      <c r="F45" s="1"/>
      <c r="G45" s="1"/>
      <c r="H45" s="1"/>
    </row>
    <row r="47" spans="1:18">
      <c r="B47" s="18" t="s">
        <v>34</v>
      </c>
      <c r="C47" s="18"/>
      <c r="D47" s="18"/>
      <c r="E47" s="18"/>
      <c r="F47" s="18"/>
      <c r="G47" s="18"/>
      <c r="H47" s="18"/>
      <c r="I47" s="18"/>
      <c r="K47" s="15" t="s">
        <v>34</v>
      </c>
      <c r="L47" s="16"/>
      <c r="M47" s="16"/>
      <c r="N47" s="16"/>
      <c r="O47" s="16"/>
      <c r="P47" s="16"/>
      <c r="Q47" s="16"/>
      <c r="R47" s="17"/>
    </row>
    <row r="48" spans="1:18">
      <c r="B48" s="5" t="s">
        <v>1</v>
      </c>
      <c r="C48" s="5" t="s">
        <v>35</v>
      </c>
      <c r="D48" s="5" t="s">
        <v>36</v>
      </c>
      <c r="E48" s="5" t="s">
        <v>37</v>
      </c>
      <c r="F48" s="5" t="s">
        <v>38</v>
      </c>
      <c r="G48" s="5" t="s">
        <v>39</v>
      </c>
      <c r="H48" s="5" t="s">
        <v>40</v>
      </c>
      <c r="I48" s="5" t="s">
        <v>41</v>
      </c>
      <c r="K48" s="1" t="s">
        <v>1</v>
      </c>
      <c r="L48" s="1" t="s">
        <v>35</v>
      </c>
      <c r="M48" s="1" t="s">
        <v>36</v>
      </c>
      <c r="N48" s="1" t="s">
        <v>37</v>
      </c>
      <c r="O48" s="1" t="s">
        <v>81</v>
      </c>
      <c r="P48" s="1" t="s">
        <v>39</v>
      </c>
      <c r="Q48" s="1" t="s">
        <v>40</v>
      </c>
      <c r="R48" s="1" t="s">
        <v>41</v>
      </c>
    </row>
    <row r="49" spans="2:18">
      <c r="B49" s="5" t="s">
        <v>42</v>
      </c>
      <c r="C49" s="5">
        <v>80</v>
      </c>
      <c r="D49" s="5">
        <v>90</v>
      </c>
      <c r="E49" s="5">
        <v>80</v>
      </c>
      <c r="F49" s="5">
        <v>92</v>
      </c>
      <c r="G49" s="5">
        <v>88</v>
      </c>
      <c r="H49" s="5">
        <f t="shared" ref="H49:H56" si="7">SUM(C49+D49+E49+F49+G49)</f>
        <v>430</v>
      </c>
      <c r="I49" s="6" t="str">
        <f>IF(H49&gt;=400,"A+",IF(H49&gt;=350,"A",IF(H49&gt;=300,"A-",IF(H49&gt;=250,"B",IF(H49&lt;250,"C")))))</f>
        <v>A+</v>
      </c>
      <c r="K49" s="1" t="s">
        <v>42</v>
      </c>
      <c r="L49" s="1">
        <v>80</v>
      </c>
      <c r="M49" s="1">
        <v>90</v>
      </c>
      <c r="N49" s="1">
        <v>80</v>
      </c>
      <c r="O49" s="1">
        <v>92</v>
      </c>
      <c r="P49" s="1">
        <v>88</v>
      </c>
      <c r="Q49" s="1"/>
      <c r="R49" s="1"/>
    </row>
    <row r="50" spans="2:18">
      <c r="B50" s="5" t="s">
        <v>43</v>
      </c>
      <c r="C50" s="5">
        <v>75</v>
      </c>
      <c r="D50" s="5">
        <v>77</v>
      </c>
      <c r="E50" s="5">
        <v>70</v>
      </c>
      <c r="F50" s="5">
        <v>88</v>
      </c>
      <c r="G50" s="5">
        <v>75</v>
      </c>
      <c r="H50" s="5">
        <f t="shared" si="7"/>
        <v>385</v>
      </c>
      <c r="I50" s="6" t="str">
        <f t="shared" ref="I50:I56" si="8">IF(H50&gt;=400,"A+",IF(H50&gt;=350,"A",IF(H50&gt;=300,"A-",IF(H50&gt;=250,"B",IF(H50&lt;250,"C")))))</f>
        <v>A</v>
      </c>
      <c r="K50" s="1" t="s">
        <v>43</v>
      </c>
      <c r="L50" s="1">
        <v>75</v>
      </c>
      <c r="M50" s="1">
        <v>77</v>
      </c>
      <c r="N50" s="1">
        <v>70</v>
      </c>
      <c r="O50" s="1">
        <v>88</v>
      </c>
      <c r="P50" s="1">
        <v>75</v>
      </c>
      <c r="Q50" s="1"/>
      <c r="R50" s="1"/>
    </row>
    <row r="51" spans="2:18">
      <c r="B51" s="5" t="s">
        <v>10</v>
      </c>
      <c r="C51" s="5">
        <v>88</v>
      </c>
      <c r="D51" s="5">
        <v>86</v>
      </c>
      <c r="E51" s="5">
        <v>85</v>
      </c>
      <c r="F51" s="5">
        <v>70</v>
      </c>
      <c r="G51" s="5">
        <v>55</v>
      </c>
      <c r="H51" s="5">
        <f t="shared" si="7"/>
        <v>384</v>
      </c>
      <c r="I51" s="6" t="str">
        <f t="shared" si="8"/>
        <v>A</v>
      </c>
      <c r="K51" s="1" t="s">
        <v>10</v>
      </c>
      <c r="L51" s="1">
        <v>88</v>
      </c>
      <c r="M51" s="1">
        <v>86</v>
      </c>
      <c r="N51" s="1">
        <v>85</v>
      </c>
      <c r="O51" s="1">
        <v>70</v>
      </c>
      <c r="P51" s="1">
        <v>55</v>
      </c>
      <c r="Q51" s="1"/>
      <c r="R51" s="1"/>
    </row>
    <row r="52" spans="2:18">
      <c r="B52" s="5" t="s">
        <v>44</v>
      </c>
      <c r="C52" s="5">
        <v>47</v>
      </c>
      <c r="D52" s="5">
        <v>55</v>
      </c>
      <c r="E52" s="5">
        <v>35</v>
      </c>
      <c r="F52" s="5">
        <v>59</v>
      </c>
      <c r="G52" s="5">
        <v>40</v>
      </c>
      <c r="H52" s="5">
        <f t="shared" si="7"/>
        <v>236</v>
      </c>
      <c r="I52" s="6" t="str">
        <f t="shared" si="8"/>
        <v>C</v>
      </c>
      <c r="K52" s="1" t="s">
        <v>44</v>
      </c>
      <c r="L52" s="1">
        <v>47</v>
      </c>
      <c r="M52" s="1">
        <v>55</v>
      </c>
      <c r="N52" s="1">
        <v>35</v>
      </c>
      <c r="O52" s="1">
        <v>59</v>
      </c>
      <c r="P52" s="1">
        <v>40</v>
      </c>
      <c r="Q52" s="1"/>
      <c r="R52" s="1"/>
    </row>
    <row r="53" spans="2:18">
      <c r="B53" s="5" t="s">
        <v>45</v>
      </c>
      <c r="C53" s="5">
        <v>69</v>
      </c>
      <c r="D53" s="5">
        <v>90</v>
      </c>
      <c r="E53" s="5">
        <v>65</v>
      </c>
      <c r="F53" s="5">
        <v>69</v>
      </c>
      <c r="G53" s="5">
        <v>70</v>
      </c>
      <c r="H53" s="5">
        <f t="shared" si="7"/>
        <v>363</v>
      </c>
      <c r="I53" s="6" t="str">
        <f t="shared" si="8"/>
        <v>A</v>
      </c>
      <c r="K53" s="1" t="s">
        <v>45</v>
      </c>
      <c r="L53" s="1">
        <v>69</v>
      </c>
      <c r="M53" s="1">
        <v>90</v>
      </c>
      <c r="N53" s="1">
        <v>65</v>
      </c>
      <c r="O53" s="1">
        <v>69</v>
      </c>
      <c r="P53" s="1">
        <v>70</v>
      </c>
      <c r="Q53" s="1"/>
      <c r="R53" s="1"/>
    </row>
    <row r="54" spans="2:18">
      <c r="B54" s="5" t="s">
        <v>12</v>
      </c>
      <c r="C54" s="5">
        <v>55</v>
      </c>
      <c r="D54" s="5">
        <v>80</v>
      </c>
      <c r="E54" s="5">
        <v>90</v>
      </c>
      <c r="F54" s="5">
        <v>63</v>
      </c>
      <c r="G54" s="5">
        <v>80</v>
      </c>
      <c r="H54" s="5">
        <f t="shared" si="7"/>
        <v>368</v>
      </c>
      <c r="I54" s="6" t="str">
        <f t="shared" si="8"/>
        <v>A</v>
      </c>
      <c r="K54" s="1" t="s">
        <v>12</v>
      </c>
      <c r="L54" s="1">
        <v>55</v>
      </c>
      <c r="M54" s="1">
        <v>80</v>
      </c>
      <c r="N54" s="1">
        <v>90</v>
      </c>
      <c r="O54" s="1">
        <v>63</v>
      </c>
      <c r="P54" s="1">
        <v>80</v>
      </c>
      <c r="Q54" s="1"/>
      <c r="R54" s="1"/>
    </row>
    <row r="55" spans="2:18">
      <c r="B55" s="5" t="s">
        <v>46</v>
      </c>
      <c r="C55" s="5">
        <v>52</v>
      </c>
      <c r="D55" s="5">
        <v>45</v>
      </c>
      <c r="E55" s="5">
        <v>55</v>
      </c>
      <c r="F55" s="5">
        <v>76</v>
      </c>
      <c r="G55" s="5">
        <v>50</v>
      </c>
      <c r="H55" s="5">
        <f t="shared" si="7"/>
        <v>278</v>
      </c>
      <c r="I55" s="6" t="str">
        <f t="shared" si="8"/>
        <v>B</v>
      </c>
      <c r="K55" s="1" t="s">
        <v>46</v>
      </c>
      <c r="L55" s="1">
        <v>52</v>
      </c>
      <c r="M55" s="1">
        <v>45</v>
      </c>
      <c r="N55" s="1">
        <v>55</v>
      </c>
      <c r="O55" s="1">
        <v>76</v>
      </c>
      <c r="P55" s="1">
        <v>50</v>
      </c>
      <c r="Q55" s="1"/>
      <c r="R55" s="1"/>
    </row>
    <row r="56" spans="2:18">
      <c r="B56" s="5" t="s">
        <v>16</v>
      </c>
      <c r="C56" s="5">
        <v>60</v>
      </c>
      <c r="D56" s="5">
        <v>75</v>
      </c>
      <c r="E56" s="5">
        <v>68</v>
      </c>
      <c r="F56" s="5">
        <v>45</v>
      </c>
      <c r="G56" s="5">
        <v>60</v>
      </c>
      <c r="H56" s="5">
        <f t="shared" si="7"/>
        <v>308</v>
      </c>
      <c r="I56" s="6" t="str">
        <f t="shared" si="8"/>
        <v>A-</v>
      </c>
      <c r="K56" s="1" t="s">
        <v>16</v>
      </c>
      <c r="L56" s="1">
        <v>60</v>
      </c>
      <c r="M56" s="1">
        <v>75</v>
      </c>
      <c r="N56" s="1">
        <v>68</v>
      </c>
      <c r="O56" s="1">
        <v>45</v>
      </c>
      <c r="P56" s="1">
        <v>60</v>
      </c>
      <c r="Q56" s="1"/>
      <c r="R56" s="1"/>
    </row>
    <row r="57" spans="2:18">
      <c r="B57" s="11"/>
      <c r="C57" s="11"/>
      <c r="D57" s="13" t="s">
        <v>71</v>
      </c>
      <c r="E57" s="11"/>
      <c r="F57" s="11"/>
      <c r="G57" s="11"/>
      <c r="H57" s="11"/>
      <c r="I57" s="12"/>
    </row>
    <row r="58" spans="2:18">
      <c r="B58" s="11"/>
      <c r="C58" s="11"/>
      <c r="D58" s="13" t="s">
        <v>72</v>
      </c>
      <c r="E58" s="11"/>
      <c r="F58" s="11"/>
      <c r="G58" s="11"/>
      <c r="H58" s="11"/>
      <c r="I58" s="12"/>
    </row>
    <row r="59" spans="2:18">
      <c r="B59" s="11"/>
      <c r="C59" s="11"/>
      <c r="D59" s="13" t="s">
        <v>73</v>
      </c>
      <c r="E59" s="11"/>
      <c r="F59" s="11"/>
      <c r="G59" s="11"/>
      <c r="H59" s="11"/>
      <c r="I59" s="12"/>
    </row>
    <row r="60" spans="2:18">
      <c r="B60" s="11"/>
      <c r="C60" s="11"/>
      <c r="D60" s="13" t="s">
        <v>74</v>
      </c>
      <c r="E60" s="11"/>
      <c r="F60" s="11"/>
      <c r="G60" s="11"/>
      <c r="H60" s="11"/>
      <c r="I60" s="12"/>
    </row>
    <row r="61" spans="2:18">
      <c r="B61" s="11"/>
      <c r="C61" s="11"/>
      <c r="D61" s="13" t="s">
        <v>75</v>
      </c>
      <c r="E61" s="11"/>
      <c r="F61" s="11"/>
      <c r="G61" s="11"/>
      <c r="H61" s="11"/>
      <c r="I61" s="12"/>
    </row>
    <row r="62" spans="2:18">
      <c r="D62" s="13" t="s">
        <v>76</v>
      </c>
    </row>
    <row r="64" spans="2:18">
      <c r="B64" s="19" t="s">
        <v>54</v>
      </c>
      <c r="C64" s="19"/>
      <c r="D64" s="19"/>
      <c r="E64" t="s">
        <v>57</v>
      </c>
    </row>
    <row r="65" spans="2:5">
      <c r="B65" s="7" t="s">
        <v>1</v>
      </c>
      <c r="C65" s="7" t="s">
        <v>55</v>
      </c>
      <c r="D65" s="7" t="s">
        <v>56</v>
      </c>
      <c r="E65" t="s">
        <v>58</v>
      </c>
    </row>
    <row r="66" spans="2:5">
      <c r="B66" s="7" t="s">
        <v>42</v>
      </c>
      <c r="C66" s="7">
        <v>55000</v>
      </c>
      <c r="D66" s="7">
        <f t="shared" ref="D66:D73" si="9">IF(C66&gt;40000,C66*7%,IF(C66&gt;=20000,C66*5%,"none"))</f>
        <v>3850.0000000000005</v>
      </c>
      <c r="E66" t="s">
        <v>59</v>
      </c>
    </row>
    <row r="67" spans="2:5">
      <c r="B67" s="7" t="s">
        <v>43</v>
      </c>
      <c r="C67" s="7">
        <v>45000</v>
      </c>
      <c r="D67" s="7">
        <f t="shared" si="9"/>
        <v>3150.0000000000005</v>
      </c>
    </row>
    <row r="68" spans="2:5">
      <c r="B68" s="7" t="s">
        <v>10</v>
      </c>
      <c r="C68" s="7">
        <v>35000</v>
      </c>
      <c r="D68" s="7">
        <f t="shared" si="9"/>
        <v>1750</v>
      </c>
    </row>
    <row r="69" spans="2:5">
      <c r="B69" s="7" t="s">
        <v>44</v>
      </c>
      <c r="C69" s="7">
        <v>25000</v>
      </c>
      <c r="D69" s="7">
        <f t="shared" si="9"/>
        <v>1250</v>
      </c>
    </row>
    <row r="70" spans="2:5">
      <c r="B70" s="7" t="s">
        <v>45</v>
      </c>
      <c r="C70" s="7">
        <v>65000</v>
      </c>
      <c r="D70" s="7">
        <f t="shared" si="9"/>
        <v>4550</v>
      </c>
    </row>
    <row r="71" spans="2:5">
      <c r="B71" s="7" t="s">
        <v>12</v>
      </c>
      <c r="C71" s="7">
        <v>15000</v>
      </c>
      <c r="D71" s="7" t="str">
        <f t="shared" si="9"/>
        <v>none</v>
      </c>
    </row>
    <row r="72" spans="2:5">
      <c r="B72" s="7" t="s">
        <v>46</v>
      </c>
      <c r="C72" s="7">
        <v>20000</v>
      </c>
      <c r="D72" s="7">
        <f t="shared" si="9"/>
        <v>1000</v>
      </c>
    </row>
    <row r="73" spans="2:5">
      <c r="B73" s="7" t="s">
        <v>16</v>
      </c>
      <c r="C73" s="7">
        <v>30000</v>
      </c>
      <c r="D73" s="7">
        <f t="shared" si="9"/>
        <v>1500</v>
      </c>
    </row>
    <row r="75" spans="2:5">
      <c r="B75" s="5" t="s">
        <v>47</v>
      </c>
      <c r="C75" s="5" t="s">
        <v>48</v>
      </c>
      <c r="D75" s="5" t="s">
        <v>49</v>
      </c>
      <c r="E75" s="5" t="s">
        <v>50</v>
      </c>
    </row>
    <row r="76" spans="2:5">
      <c r="B76" s="5" t="s">
        <v>51</v>
      </c>
      <c r="C76" s="5">
        <v>950</v>
      </c>
      <c r="D76" s="5">
        <v>850</v>
      </c>
      <c r="E76" s="5">
        <v>780</v>
      </c>
    </row>
    <row r="77" spans="2:5">
      <c r="B77" s="5" t="s">
        <v>52</v>
      </c>
      <c r="C77" s="5">
        <v>750</v>
      </c>
      <c r="D77" s="5">
        <v>1000</v>
      </c>
      <c r="E77" s="5">
        <v>820</v>
      </c>
    </row>
    <row r="78" spans="2:5">
      <c r="B78" s="5" t="s">
        <v>53</v>
      </c>
      <c r="C78" s="5">
        <v>800</v>
      </c>
      <c r="D78" s="5">
        <v>780</v>
      </c>
      <c r="E78" s="5">
        <v>990</v>
      </c>
    </row>
  </sheetData>
  <mergeCells count="9">
    <mergeCell ref="L36:O36"/>
    <mergeCell ref="K47:R47"/>
    <mergeCell ref="B47:I47"/>
    <mergeCell ref="B64:D64"/>
    <mergeCell ref="A2:H2"/>
    <mergeCell ref="A18:E18"/>
    <mergeCell ref="E36:H36"/>
    <mergeCell ref="J2:Q2"/>
    <mergeCell ref="I18:M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2023-09-09T02:28:55Z</dcterms:modified>
</cp:coreProperties>
</file>