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7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C60" i="1"/>
  <c r="B48" i="1"/>
  <c r="A47" i="1"/>
  <c r="C47" i="1"/>
  <c r="B75" i="1" l="1"/>
  <c r="B89" i="1"/>
  <c r="C88" i="1"/>
  <c r="A88" i="1"/>
  <c r="C39" i="1"/>
  <c r="C40" i="1"/>
  <c r="A39" i="1"/>
  <c r="A40" i="1"/>
  <c r="C36" i="1"/>
  <c r="C37" i="1"/>
  <c r="C38" i="1"/>
  <c r="C41" i="1"/>
  <c r="A36" i="1"/>
  <c r="A37" i="1"/>
  <c r="A38" i="1"/>
  <c r="A41" i="1"/>
  <c r="C33" i="1"/>
  <c r="C34" i="1"/>
  <c r="C35" i="1"/>
  <c r="A33" i="1"/>
  <c r="A34" i="1"/>
  <c r="A35" i="1"/>
  <c r="B42" i="1"/>
  <c r="C30" i="1"/>
  <c r="C31" i="1"/>
  <c r="C32" i="1"/>
  <c r="A30" i="1"/>
  <c r="A31" i="1"/>
  <c r="A32" i="1"/>
  <c r="C59" i="1"/>
  <c r="A59" i="1"/>
  <c r="A60" i="1"/>
  <c r="C22" i="1"/>
  <c r="C23" i="1"/>
  <c r="C24" i="1"/>
  <c r="A22" i="1"/>
  <c r="A23" i="1"/>
  <c r="A24" i="1"/>
  <c r="C25" i="1"/>
  <c r="C26" i="1"/>
  <c r="C27" i="1"/>
  <c r="C28" i="1"/>
  <c r="C29" i="1"/>
  <c r="A25" i="1"/>
  <c r="A26" i="1"/>
  <c r="A27" i="1"/>
  <c r="A28" i="1"/>
  <c r="A29" i="1"/>
  <c r="C56" i="1"/>
  <c r="C57" i="1"/>
  <c r="C58" i="1"/>
  <c r="A56" i="1"/>
  <c r="A57" i="1"/>
  <c r="A58" i="1"/>
  <c r="C87" i="1"/>
  <c r="A87" i="1"/>
  <c r="B68" i="1"/>
  <c r="C17" i="1"/>
  <c r="C18" i="1"/>
  <c r="C19" i="1"/>
  <c r="C20" i="1"/>
  <c r="A17" i="1"/>
  <c r="A18" i="1"/>
  <c r="A19" i="1"/>
  <c r="A20" i="1"/>
  <c r="C55" i="1"/>
  <c r="A55" i="1"/>
  <c r="C10" i="1"/>
  <c r="C11" i="1"/>
  <c r="C12" i="1"/>
  <c r="A10" i="1"/>
  <c r="A11" i="1"/>
  <c r="A12" i="1"/>
  <c r="C72" i="1"/>
  <c r="C73" i="1"/>
  <c r="C74" i="1"/>
  <c r="A72" i="1"/>
  <c r="A73" i="1"/>
  <c r="A74" i="1"/>
  <c r="C13" i="1"/>
  <c r="C14" i="1"/>
  <c r="C15" i="1"/>
  <c r="C16" i="1"/>
  <c r="C21" i="1"/>
  <c r="A13" i="1"/>
  <c r="A14" i="1"/>
  <c r="A15" i="1"/>
  <c r="A16" i="1"/>
  <c r="A21" i="1"/>
  <c r="C86" i="1"/>
  <c r="A86" i="1"/>
  <c r="C54" i="1"/>
  <c r="A54" i="1"/>
  <c r="C9" i="1" l="1"/>
  <c r="A9" i="1"/>
  <c r="A53" i="1"/>
  <c r="C53" i="1"/>
  <c r="A52" i="1" l="1"/>
  <c r="C52" i="1"/>
  <c r="A67" i="1" l="1"/>
  <c r="C67" i="1"/>
  <c r="A85" i="1" l="1"/>
  <c r="C85" i="1"/>
  <c r="A66" i="1"/>
  <c r="C66" i="1"/>
  <c r="A84" i="1"/>
  <c r="C84" i="1"/>
  <c r="A46" i="1"/>
  <c r="C46" i="1"/>
  <c r="C83" i="1" l="1"/>
  <c r="A83" i="1"/>
  <c r="C82" i="1"/>
  <c r="A82" i="1"/>
  <c r="C65" i="1"/>
  <c r="A65" i="1"/>
  <c r="A78" i="1" l="1"/>
  <c r="F2" i="3"/>
</calcChain>
</file>

<file path=xl/sharedStrings.xml><?xml version="1.0" encoding="utf-8"?>
<sst xmlns="http://schemas.openxmlformats.org/spreadsheetml/2006/main" count="977" uniqueCount="25">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</sst>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firstColumnStripe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58" zoomScaleNormal="100" workbookViewId="0">
      <selection activeCell="H77" sqref="H77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0" t="s">
        <v>1</v>
      </c>
      <c r="B1" s="41"/>
      <c r="C1" s="41"/>
      <c r="D1" s="41"/>
      <c r="E1" s="42"/>
    </row>
    <row r="2" spans="1:5" ht="25.5" x14ac:dyDescent="0.25">
      <c r="A2" s="43" t="s">
        <v>0</v>
      </c>
      <c r="B2" s="44"/>
      <c r="C2" s="44"/>
      <c r="D2" s="44"/>
      <c r="E2" s="4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44303.25</v>
      </c>
      <c r="C4" s="1"/>
      <c r="D4" s="1"/>
      <c r="E4" s="11"/>
    </row>
    <row r="5" spans="1:5" ht="18.75" thickBot="1" x14ac:dyDescent="0.3">
      <c r="A5" s="7" t="s">
        <v>3</v>
      </c>
      <c r="B5" s="9">
        <v>44303.708333333336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6" t="s">
        <v>4</v>
      </c>
      <c r="B7" s="47"/>
      <c r="C7" s="47"/>
      <c r="D7" s="47"/>
      <c r="E7" s="4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ATM'!$A$2:$C$821,3,0)</f>
        <v>SUR</v>
      </c>
      <c r="B9" s="28">
        <v>984</v>
      </c>
      <c r="C9" s="28" t="str">
        <f>VLOOKUP(B9,'[1]LISTADO ATM'!$A$2:$B$821,2,0)</f>
        <v xml:space="preserve">ATM Oficina Neiba II </v>
      </c>
      <c r="D9" s="16" t="s">
        <v>24</v>
      </c>
      <c r="E9" s="33">
        <v>335855278</v>
      </c>
    </row>
    <row r="10" spans="1:5" ht="18" x14ac:dyDescent="0.25">
      <c r="A10" s="19" t="str">
        <f>VLOOKUP(B10,'[1]LISTADO ATM'!$A$2:$C$821,3,0)</f>
        <v>DISTRITO NACIONAL</v>
      </c>
      <c r="B10" s="28">
        <v>724</v>
      </c>
      <c r="C10" s="28" t="str">
        <f>VLOOKUP(B10,'[1]LISTADO ATM'!$A$2:$B$821,2,0)</f>
        <v xml:space="preserve">ATM El Huacal I </v>
      </c>
      <c r="D10" s="16" t="s">
        <v>24</v>
      </c>
      <c r="E10" s="67">
        <v>335855827</v>
      </c>
    </row>
    <row r="11" spans="1:5" ht="18" x14ac:dyDescent="0.25">
      <c r="A11" s="19" t="str">
        <f>VLOOKUP(B11,'[1]LISTADO ATM'!$A$2:$C$821,3,0)</f>
        <v>NORTE</v>
      </c>
      <c r="B11" s="28">
        <v>965</v>
      </c>
      <c r="C11" s="28" t="str">
        <f>VLOOKUP(B11,'[1]LISTADO ATM'!$A$2:$B$821,2,0)</f>
        <v xml:space="preserve">ATM S/M La Fuente FUN (Santiago) </v>
      </c>
      <c r="D11" s="16" t="s">
        <v>24</v>
      </c>
      <c r="E11" s="67">
        <v>335856028</v>
      </c>
    </row>
    <row r="12" spans="1:5" ht="18" x14ac:dyDescent="0.25">
      <c r="A12" s="19" t="str">
        <f>VLOOKUP(B12,'[1]LISTADO ATM'!$A$2:$C$821,3,0)</f>
        <v>NORTE</v>
      </c>
      <c r="B12" s="28">
        <v>119</v>
      </c>
      <c r="C12" s="28" t="str">
        <f>VLOOKUP(B12,'[1]LISTADO ATM'!$A$2:$B$821,2,0)</f>
        <v>ATM Oficina La Barranquita</v>
      </c>
      <c r="D12" s="16" t="s">
        <v>24</v>
      </c>
      <c r="E12" s="67">
        <v>335856128</v>
      </c>
    </row>
    <row r="13" spans="1:5" ht="18" x14ac:dyDescent="0.25">
      <c r="A13" s="19" t="str">
        <f>VLOOKUP(B13,'[1]LISTADO ATM'!$A$2:$C$821,3,0)</f>
        <v>DISTRITO NACIONAL</v>
      </c>
      <c r="B13" s="28">
        <v>434</v>
      </c>
      <c r="C13" s="28" t="str">
        <f>VLOOKUP(B13,'[1]LISTADO ATM'!$A$2:$B$821,2,0)</f>
        <v xml:space="preserve">ATM Generadora Hidroeléctrica Dom. (EGEHID) </v>
      </c>
      <c r="D13" s="16" t="s">
        <v>24</v>
      </c>
      <c r="E13" s="67">
        <v>335856254</v>
      </c>
    </row>
    <row r="14" spans="1:5" ht="18" x14ac:dyDescent="0.25">
      <c r="A14" s="19" t="str">
        <f>VLOOKUP(B14,'[1]LISTADO ATM'!$A$2:$C$821,3,0)</f>
        <v>DISTRITO NACIONAL</v>
      </c>
      <c r="B14" s="28">
        <v>785</v>
      </c>
      <c r="C14" s="28" t="str">
        <f>VLOOKUP(B14,'[1]LISTADO ATM'!$A$2:$B$821,2,0)</f>
        <v xml:space="preserve">ATM S/M Nacional Máximo Gómez </v>
      </c>
      <c r="D14" s="16" t="s">
        <v>24</v>
      </c>
      <c r="E14" s="67">
        <v>335856380</v>
      </c>
    </row>
    <row r="15" spans="1:5" ht="18" x14ac:dyDescent="0.25">
      <c r="A15" s="19" t="str">
        <f>VLOOKUP(B15,'[1]LISTADO ATM'!$A$2:$C$821,3,0)</f>
        <v>ESTE</v>
      </c>
      <c r="B15" s="28">
        <v>843</v>
      </c>
      <c r="C15" s="28" t="str">
        <f>VLOOKUP(B15,'[1]LISTADO ATM'!$A$2:$B$821,2,0)</f>
        <v xml:space="preserve">ATM Oficina Romana Centro </v>
      </c>
      <c r="D15" s="16" t="s">
        <v>24</v>
      </c>
      <c r="E15" s="67">
        <v>335856385</v>
      </c>
    </row>
    <row r="16" spans="1:5" ht="18" x14ac:dyDescent="0.25">
      <c r="A16" s="19" t="str">
        <f>VLOOKUP(B16,'[1]LISTADO ATM'!$A$2:$C$821,3,0)</f>
        <v>DISTRITO NACIONAL</v>
      </c>
      <c r="B16" s="28">
        <v>461</v>
      </c>
      <c r="C16" s="28" t="str">
        <f>VLOOKUP(B16,'[1]LISTADO ATM'!$A$2:$B$821,2,0)</f>
        <v xml:space="preserve">ATM Autobanco Sarasota I </v>
      </c>
      <c r="D16" s="16" t="s">
        <v>24</v>
      </c>
      <c r="E16" s="67">
        <v>335856514</v>
      </c>
    </row>
    <row r="17" spans="1:5" ht="18" x14ac:dyDescent="0.25">
      <c r="A17" s="19" t="str">
        <f>VLOOKUP(B17,'[1]LISTADO ATM'!$A$2:$C$821,3,0)</f>
        <v>ESTE</v>
      </c>
      <c r="B17" s="28">
        <v>268</v>
      </c>
      <c r="C17" s="28" t="str">
        <f>VLOOKUP(B17,'[1]LISTADO ATM'!$A$2:$B$821,2,0)</f>
        <v xml:space="preserve">ATM Autobanco La Altagracia (Higuey) </v>
      </c>
      <c r="D17" s="16" t="s">
        <v>24</v>
      </c>
      <c r="E17" s="33">
        <v>335856536</v>
      </c>
    </row>
    <row r="18" spans="1:5" ht="18" x14ac:dyDescent="0.25">
      <c r="A18" s="19" t="str">
        <f>VLOOKUP(B18,'[1]LISTADO ATM'!$A$2:$C$821,3,0)</f>
        <v>DISTRITO NACIONAL</v>
      </c>
      <c r="B18" s="28">
        <v>589</v>
      </c>
      <c r="C18" s="28" t="str">
        <f>VLOOKUP(B18,'[1]LISTADO ATM'!$A$2:$B$821,2,0)</f>
        <v xml:space="preserve">ATM S/M Bravo San Vicente de Paul </v>
      </c>
      <c r="D18" s="16" t="s">
        <v>24</v>
      </c>
      <c r="E18" s="67">
        <v>335855440</v>
      </c>
    </row>
    <row r="19" spans="1:5" ht="18" x14ac:dyDescent="0.25">
      <c r="A19" s="19" t="str">
        <f>VLOOKUP(B19,'[1]LISTADO ATM'!$A$2:$C$821,3,0)</f>
        <v>SUR</v>
      </c>
      <c r="B19" s="28">
        <v>592</v>
      </c>
      <c r="C19" s="28" t="str">
        <f>VLOOKUP(B19,'[1]LISTADO ATM'!$A$2:$B$821,2,0)</f>
        <v xml:space="preserve">ATM Centro de Caja San Cristóbal I </v>
      </c>
      <c r="D19" s="16" t="s">
        <v>24</v>
      </c>
      <c r="E19" s="67">
        <v>335856371</v>
      </c>
    </row>
    <row r="20" spans="1:5" ht="18" x14ac:dyDescent="0.25">
      <c r="A20" s="19" t="str">
        <f>VLOOKUP(B20,'[1]LISTADO ATM'!$A$2:$C$821,3,0)</f>
        <v>DISTRITO NACIONAL</v>
      </c>
      <c r="B20" s="28">
        <v>698</v>
      </c>
      <c r="C20" s="28" t="str">
        <f>VLOOKUP(B20,'[1]LISTADO ATM'!$A$2:$B$821,2,0)</f>
        <v>ATM Parador Bellamar</v>
      </c>
      <c r="D20" s="16" t="s">
        <v>24</v>
      </c>
      <c r="E20" s="67">
        <v>335856476</v>
      </c>
    </row>
    <row r="21" spans="1:5" ht="18" x14ac:dyDescent="0.25">
      <c r="A21" s="19" t="str">
        <f>VLOOKUP(B21,'[1]LISTADO ATM'!$A$2:$C$821,3,0)</f>
        <v>SUR</v>
      </c>
      <c r="B21" s="28">
        <v>101</v>
      </c>
      <c r="C21" s="28" t="str">
        <f>VLOOKUP(B21,'[1]LISTADO ATM'!$A$2:$B$821,2,0)</f>
        <v xml:space="preserve">ATM Oficina San Juan de la Maguana I </v>
      </c>
      <c r="D21" s="16" t="s">
        <v>24</v>
      </c>
      <c r="E21" s="67">
        <v>335856508</v>
      </c>
    </row>
    <row r="22" spans="1:5" ht="18" x14ac:dyDescent="0.25">
      <c r="A22" s="19" t="str">
        <f>VLOOKUP(B22,'[1]LISTADO ATM'!$A$2:$C$821,3,0)</f>
        <v>DISTRITO NACIONAL</v>
      </c>
      <c r="B22" s="28">
        <v>887</v>
      </c>
      <c r="C22" s="28" t="str">
        <f>VLOOKUP(B22,'[1]LISTADO ATM'!$A$2:$B$821,2,0)</f>
        <v>ATM S/M Bravo Los Proceres</v>
      </c>
      <c r="D22" s="16" t="s">
        <v>24</v>
      </c>
      <c r="E22" s="67">
        <v>335856503</v>
      </c>
    </row>
    <row r="23" spans="1:5" ht="18" x14ac:dyDescent="0.25">
      <c r="A23" s="19" t="str">
        <f>VLOOKUP(B23,'[1]LISTADO ATM'!$A$2:$C$821,3,0)</f>
        <v>NORTE</v>
      </c>
      <c r="B23" s="28">
        <v>732</v>
      </c>
      <c r="C23" s="28" t="str">
        <f>VLOOKUP(B23,'[1]LISTADO ATM'!$A$2:$B$821,2,0)</f>
        <v xml:space="preserve">ATM Molino del Valle (Santiago) </v>
      </c>
      <c r="D23" s="16" t="s">
        <v>24</v>
      </c>
      <c r="E23" s="67">
        <v>335856504</v>
      </c>
    </row>
    <row r="24" spans="1:5" ht="18" x14ac:dyDescent="0.25">
      <c r="A24" s="19" t="str">
        <f>VLOOKUP(B24,'[1]LISTADO ATM'!$A$2:$C$821,3,0)</f>
        <v>DISTRITO NACIONAL</v>
      </c>
      <c r="B24" s="28">
        <v>493</v>
      </c>
      <c r="C24" s="28" t="str">
        <f>VLOOKUP(B24,'[1]LISTADO ATM'!$A$2:$B$821,2,0)</f>
        <v xml:space="preserve">ATM Oficina Haina Occidental II </v>
      </c>
      <c r="D24" s="16" t="s">
        <v>24</v>
      </c>
      <c r="E24" s="33">
        <v>335856527</v>
      </c>
    </row>
    <row r="25" spans="1:5" ht="18" x14ac:dyDescent="0.25">
      <c r="A25" s="19" t="str">
        <f>VLOOKUP(B25,'[1]LISTADO ATM'!$A$2:$C$821,3,0)</f>
        <v>DISTRITO NACIONAL</v>
      </c>
      <c r="B25" s="28">
        <v>744</v>
      </c>
      <c r="C25" s="28" t="str">
        <f>VLOOKUP(B25,'[1]LISTADO ATM'!$A$2:$B$821,2,0)</f>
        <v xml:space="preserve">ATM Multicentro La Sirena Venezuela </v>
      </c>
      <c r="D25" s="16" t="s">
        <v>24</v>
      </c>
      <c r="E25" s="33">
        <v>335856532</v>
      </c>
    </row>
    <row r="26" spans="1:5" ht="18" x14ac:dyDescent="0.25">
      <c r="A26" s="19" t="str">
        <f>VLOOKUP(B26,'[1]LISTADO ATM'!$A$2:$C$821,3,0)</f>
        <v>DISTRITO NACIONAL</v>
      </c>
      <c r="B26" s="28">
        <v>540</v>
      </c>
      <c r="C26" s="28" t="str">
        <f>VLOOKUP(B26,'[1]LISTADO ATM'!$A$2:$B$821,2,0)</f>
        <v xml:space="preserve">ATM Autoservicio Sambil I </v>
      </c>
      <c r="D26" s="16" t="s">
        <v>24</v>
      </c>
      <c r="E26" s="33">
        <v>335856695</v>
      </c>
    </row>
    <row r="27" spans="1:5" ht="18" x14ac:dyDescent="0.25">
      <c r="A27" s="19" t="str">
        <f>VLOOKUP(B27,'[1]LISTADO ATM'!$A$2:$C$821,3,0)</f>
        <v>DISTRITO NACIONAL</v>
      </c>
      <c r="B27" s="28">
        <v>541</v>
      </c>
      <c r="C27" s="28" t="str">
        <f>VLOOKUP(B27,'[1]LISTADO ATM'!$A$2:$B$821,2,0)</f>
        <v xml:space="preserve">ATM Oficina Sambil II </v>
      </c>
      <c r="D27" s="16" t="s">
        <v>24</v>
      </c>
      <c r="E27" s="33">
        <v>335856701</v>
      </c>
    </row>
    <row r="28" spans="1:5" ht="18" x14ac:dyDescent="0.25">
      <c r="A28" s="19" t="str">
        <f>VLOOKUP(B28,'[1]LISTADO ATM'!$A$2:$C$821,3,0)</f>
        <v>DISTRITO NACIONAL</v>
      </c>
      <c r="B28" s="28">
        <v>406</v>
      </c>
      <c r="C28" s="28" t="str">
        <f>VLOOKUP(B28,'[1]LISTADO ATM'!$A$2:$B$821,2,0)</f>
        <v xml:space="preserve">ATM UNP Plaza Lama Máximo Gómez </v>
      </c>
      <c r="D28" s="16" t="s">
        <v>24</v>
      </c>
      <c r="E28" s="33">
        <v>335856752</v>
      </c>
    </row>
    <row r="29" spans="1:5" ht="18" x14ac:dyDescent="0.25">
      <c r="A29" s="19" t="str">
        <f>VLOOKUP(B29,'[1]LISTADO ATM'!$A$2:$C$821,3,0)</f>
        <v>DISTRITO NACIONAL</v>
      </c>
      <c r="B29" s="28">
        <v>139</v>
      </c>
      <c r="C29" s="28" t="str">
        <f>VLOOKUP(B29,'[1]LISTADO ATM'!$A$2:$B$821,2,0)</f>
        <v xml:space="preserve">ATM Oficina Plaza Lama Zona Oriental I </v>
      </c>
      <c r="D29" s="16" t="s">
        <v>24</v>
      </c>
      <c r="E29" s="33">
        <v>335856772</v>
      </c>
    </row>
    <row r="30" spans="1:5" ht="18" x14ac:dyDescent="0.25">
      <c r="A30" s="19" t="str">
        <f>VLOOKUP(B30,'[1]LISTADO ATM'!$A$2:$C$821,3,0)</f>
        <v>SUR</v>
      </c>
      <c r="B30" s="28">
        <v>873</v>
      </c>
      <c r="C30" s="28" t="str">
        <f>VLOOKUP(B30,'[1]LISTADO ATM'!$A$2:$B$821,2,0)</f>
        <v xml:space="preserve">ATM Centro de Caja San Cristóbal II </v>
      </c>
      <c r="D30" s="16" t="s">
        <v>24</v>
      </c>
      <c r="E30" s="29">
        <v>335855274</v>
      </c>
    </row>
    <row r="31" spans="1:5" ht="18" x14ac:dyDescent="0.25">
      <c r="A31" s="19" t="str">
        <f>VLOOKUP(B31,'[1]LISTADO ATM'!$A$2:$C$821,3,0)</f>
        <v>ESTE</v>
      </c>
      <c r="B31" s="28">
        <v>945</v>
      </c>
      <c r="C31" s="28" t="str">
        <f>VLOOKUP(B31,'[1]LISTADO ATM'!$A$2:$B$821,2,0)</f>
        <v xml:space="preserve">ATM UNP El Valle (Hato Mayor) </v>
      </c>
      <c r="D31" s="16" t="s">
        <v>24</v>
      </c>
      <c r="E31" s="28">
        <v>335856685</v>
      </c>
    </row>
    <row r="32" spans="1:5" ht="18" x14ac:dyDescent="0.25">
      <c r="A32" s="19" t="str">
        <f>VLOOKUP(B32,'[1]LISTADO ATM'!$A$2:$C$821,3,0)</f>
        <v>DISTRITO NACIONAL</v>
      </c>
      <c r="B32" s="28">
        <v>577</v>
      </c>
      <c r="C32" s="28" t="str">
        <f>VLOOKUP(B32,'[1]LISTADO ATM'!$A$2:$B$821,2,0)</f>
        <v xml:space="preserve">ATM Olé Ave. Duarte </v>
      </c>
      <c r="D32" s="16" t="s">
        <v>24</v>
      </c>
      <c r="E32" s="28">
        <v>335854495</v>
      </c>
    </row>
    <row r="33" spans="1:5" ht="18" x14ac:dyDescent="0.25">
      <c r="A33" s="19" t="str">
        <f>VLOOKUP(B33,'[1]LISTADO ATM'!$A$2:$C$821,3,0)</f>
        <v>DISTRITO NACIONAL</v>
      </c>
      <c r="B33" s="28">
        <v>562</v>
      </c>
      <c r="C33" s="28" t="str">
        <f>VLOOKUP(B33,'[1]LISTADO ATM'!$A$2:$B$821,2,0)</f>
        <v xml:space="preserve">ATM S/M Jumbo Carretera Mella </v>
      </c>
      <c r="D33" s="16" t="s">
        <v>24</v>
      </c>
      <c r="E33" s="67">
        <v>335856470</v>
      </c>
    </row>
    <row r="34" spans="1:5" ht="18" x14ac:dyDescent="0.25">
      <c r="A34" s="19" t="str">
        <f>VLOOKUP(B34,'[1]LISTADO ATM'!$A$2:$C$821,3,0)</f>
        <v>DISTRITO NACIONAL</v>
      </c>
      <c r="B34" s="28">
        <v>325</v>
      </c>
      <c r="C34" s="28" t="str">
        <f>VLOOKUP(B34,'[1]LISTADO ATM'!$A$2:$B$821,2,0)</f>
        <v>ATM Casa Edwin</v>
      </c>
      <c r="D34" s="16" t="s">
        <v>24</v>
      </c>
      <c r="E34" s="33">
        <v>335856526</v>
      </c>
    </row>
    <row r="35" spans="1:5" ht="18" x14ac:dyDescent="0.25">
      <c r="A35" s="19" t="str">
        <f>VLOOKUP(B35,'[1]LISTADO ATM'!$A$2:$C$821,3,0)</f>
        <v>SUR</v>
      </c>
      <c r="B35" s="28">
        <v>50</v>
      </c>
      <c r="C35" s="28" t="str">
        <f>VLOOKUP(B35,'[1]LISTADO ATM'!$A$2:$B$821,2,0)</f>
        <v xml:space="preserve">ATM Oficina Padre Las Casas (Azua) </v>
      </c>
      <c r="D35" s="16" t="s">
        <v>24</v>
      </c>
      <c r="E35" s="33">
        <v>335856672</v>
      </c>
    </row>
    <row r="36" spans="1:5" ht="18" x14ac:dyDescent="0.25">
      <c r="A36" s="19" t="str">
        <f>VLOOKUP(B36,'[1]LISTADO ATM'!$A$2:$C$821,3,0)</f>
        <v>DISTRITO NACIONAL</v>
      </c>
      <c r="B36" s="28">
        <v>438</v>
      </c>
      <c r="C36" s="28" t="str">
        <f>VLOOKUP(B36,'[1]LISTADO ATM'!$A$2:$B$821,2,0)</f>
        <v xml:space="preserve">ATM Autobanco Torre IV </v>
      </c>
      <c r="D36" s="16" t="s">
        <v>24</v>
      </c>
      <c r="E36" s="67">
        <v>335856512</v>
      </c>
    </row>
    <row r="37" spans="1:5" ht="18" x14ac:dyDescent="0.25">
      <c r="A37" s="19" t="str">
        <f>VLOOKUP(B37,'[1]LISTADO ATM'!$A$2:$C$821,3,0)</f>
        <v>DISTRITO NACIONAL</v>
      </c>
      <c r="B37" s="28">
        <v>96</v>
      </c>
      <c r="C37" s="28" t="str">
        <f>VLOOKUP(B37,'[1]LISTADO ATM'!$A$2:$B$821,2,0)</f>
        <v>ATM S/M Caribe Av. Charles de Gaulle</v>
      </c>
      <c r="D37" s="16" t="s">
        <v>24</v>
      </c>
      <c r="E37" s="33">
        <v>335856689</v>
      </c>
    </row>
    <row r="38" spans="1:5" ht="18" x14ac:dyDescent="0.25">
      <c r="A38" s="19" t="str">
        <f>VLOOKUP(B38,'[1]LISTADO ATM'!$A$2:$C$821,3,0)</f>
        <v>DISTRITO NACIONAL</v>
      </c>
      <c r="B38" s="28">
        <v>908</v>
      </c>
      <c r="C38" s="28" t="str">
        <f>VLOOKUP(B38,'[1]LISTADO ATM'!$A$2:$B$821,2,0)</f>
        <v xml:space="preserve">ATM Oficina Plaza Botánika </v>
      </c>
      <c r="D38" s="16" t="s">
        <v>24</v>
      </c>
      <c r="E38" s="33">
        <v>335856775</v>
      </c>
    </row>
    <row r="39" spans="1:5" ht="18" x14ac:dyDescent="0.25">
      <c r="A39" s="19" t="str">
        <f>VLOOKUP(B39,'[1]LISTADO ATM'!$A$2:$C$821,3,0)</f>
        <v>DISTRITO NACIONAL</v>
      </c>
      <c r="B39" s="28">
        <v>487</v>
      </c>
      <c r="C39" s="28" t="str">
        <f>VLOOKUP(B39,'[1]LISTADO ATM'!$A$2:$B$821,2,0)</f>
        <v xml:space="preserve">ATM Olé Hainamosa </v>
      </c>
      <c r="D39" s="16" t="s">
        <v>24</v>
      </c>
      <c r="E39" s="68">
        <v>335855933</v>
      </c>
    </row>
    <row r="40" spans="1:5" ht="18" x14ac:dyDescent="0.25">
      <c r="A40" s="19" t="str">
        <f>VLOOKUP(B40,'[1]LISTADO ATM'!$A$2:$C$821,3,0)</f>
        <v>DISTRITO NACIONAL</v>
      </c>
      <c r="B40" s="28">
        <v>580</v>
      </c>
      <c r="C40" s="28" t="str">
        <f>VLOOKUP(B40,'[1]LISTADO ATM'!$A$2:$B$821,2,0)</f>
        <v xml:space="preserve">ATM Edificio Propagas </v>
      </c>
      <c r="D40" s="16" t="s">
        <v>24</v>
      </c>
      <c r="E40" s="68">
        <v>335856185</v>
      </c>
    </row>
    <row r="41" spans="1:5" ht="18" x14ac:dyDescent="0.25">
      <c r="A41" s="19" t="str">
        <f>VLOOKUP(B41,'[1]LISTADO ATM'!$A$2:$C$821,3,0)</f>
        <v>DISTRITO NACIONAL</v>
      </c>
      <c r="B41" s="28">
        <v>563</v>
      </c>
      <c r="C41" s="28" t="str">
        <f>VLOOKUP(B41,'[1]LISTADO ATM'!$A$2:$B$821,2,0)</f>
        <v xml:space="preserve">ATM Base Aérea San Isidro </v>
      </c>
      <c r="D41" s="16" t="s">
        <v>24</v>
      </c>
      <c r="E41" s="67">
        <v>335856229</v>
      </c>
    </row>
    <row r="42" spans="1:5" ht="18.75" thickBot="1" x14ac:dyDescent="0.3">
      <c r="A42" s="3" t="s">
        <v>11</v>
      </c>
      <c r="B42" s="36">
        <f>COUNT(B9:B41)</f>
        <v>33</v>
      </c>
      <c r="C42" s="49"/>
      <c r="D42" s="50"/>
      <c r="E42" s="51"/>
    </row>
    <row r="43" spans="1:5" x14ac:dyDescent="0.25">
      <c r="B43" s="5"/>
      <c r="E43" s="5"/>
    </row>
    <row r="44" spans="1:5" ht="18" x14ac:dyDescent="0.25">
      <c r="A44" s="46" t="s">
        <v>16</v>
      </c>
      <c r="B44" s="47"/>
      <c r="C44" s="47"/>
      <c r="D44" s="47"/>
      <c r="E44" s="48"/>
    </row>
    <row r="45" spans="1:5" ht="18" x14ac:dyDescent="0.25">
      <c r="A45" s="2" t="s">
        <v>5</v>
      </c>
      <c r="B45" s="2" t="s">
        <v>6</v>
      </c>
      <c r="C45" s="2" t="s">
        <v>7</v>
      </c>
      <c r="D45" s="2" t="s">
        <v>8</v>
      </c>
      <c r="E45" s="2" t="s">
        <v>9</v>
      </c>
    </row>
    <row r="46" spans="1:5" ht="18" x14ac:dyDescent="0.25">
      <c r="A46" s="19" t="str">
        <f>VLOOKUP(B46,'[1]LISTADO ATM'!$A$2:$C$821,3,0)</f>
        <v>DISTRITO NACIONAL</v>
      </c>
      <c r="B46" s="28">
        <v>540</v>
      </c>
      <c r="C46" s="30" t="str">
        <f>VLOOKUP(B46,'[1]LISTADO ATM'!$A$2:$B$821,2,0)</f>
        <v xml:space="preserve">ATM Autoservicio Sambil I </v>
      </c>
      <c r="D46" s="16" t="s">
        <v>20</v>
      </c>
      <c r="E46" s="28">
        <v>335856282</v>
      </c>
    </row>
    <row r="47" spans="1:5" ht="18" x14ac:dyDescent="0.25">
      <c r="A47" s="19" t="str">
        <f>VLOOKUP(B47,'[1]LISTADO ATM'!$A$2:$C$821,3,0)</f>
        <v>DISTRITO NACIONAL</v>
      </c>
      <c r="B47" s="28">
        <v>87</v>
      </c>
      <c r="C47" s="30" t="str">
        <f>VLOOKUP(B47,'[1]LISTADO ATM'!$A$2:$B$821,2,0)</f>
        <v xml:space="preserve">ATM Autoservicio Sarasota </v>
      </c>
      <c r="D47" s="16" t="s">
        <v>20</v>
      </c>
      <c r="E47" s="33">
        <v>335855324</v>
      </c>
    </row>
    <row r="48" spans="1:5" ht="18.75" thickBot="1" x14ac:dyDescent="0.3">
      <c r="A48" s="3" t="s">
        <v>11</v>
      </c>
      <c r="B48" s="36">
        <f>COUNT(B46:B47)</f>
        <v>2</v>
      </c>
      <c r="C48" s="54"/>
      <c r="D48" s="55"/>
      <c r="E48" s="56"/>
    </row>
    <row r="49" spans="1:5" ht="15.75" thickBot="1" x14ac:dyDescent="0.3">
      <c r="B49" s="5"/>
      <c r="E49" s="5"/>
    </row>
    <row r="50" spans="1:5" ht="18.75" thickBot="1" x14ac:dyDescent="0.3">
      <c r="A50" s="57" t="s">
        <v>14</v>
      </c>
      <c r="B50" s="58"/>
      <c r="C50" s="58"/>
      <c r="D50" s="58"/>
      <c r="E50" s="59"/>
    </row>
    <row r="51" spans="1:5" ht="18" x14ac:dyDescent="0.25">
      <c r="A51" s="2" t="s">
        <v>5</v>
      </c>
      <c r="B51" s="2" t="s">
        <v>6</v>
      </c>
      <c r="C51" s="2" t="s">
        <v>7</v>
      </c>
      <c r="D51" s="2" t="s">
        <v>8</v>
      </c>
      <c r="E51" s="2" t="s">
        <v>9</v>
      </c>
    </row>
    <row r="52" spans="1:5" ht="18" x14ac:dyDescent="0.25">
      <c r="A52" s="28" t="str">
        <f>VLOOKUP(B52,'[1]LISTADO ATM'!$A$2:$C$821,3,0)</f>
        <v>DISTRITO NACIONAL</v>
      </c>
      <c r="B52" s="28">
        <v>701</v>
      </c>
      <c r="C52" s="30" t="str">
        <f>VLOOKUP(B52,'[1]LISTADO ATM'!$A$2:$B$821,2,0)</f>
        <v>ATM Autoservicio Los Alcarrizos</v>
      </c>
      <c r="D52" s="15" t="s">
        <v>10</v>
      </c>
      <c r="E52" s="67">
        <v>335856158</v>
      </c>
    </row>
    <row r="53" spans="1:5" ht="18" x14ac:dyDescent="0.25">
      <c r="A53" s="28" t="str">
        <f>VLOOKUP(B53,'[1]LISTADO ATM'!$A$2:$C$821,3,0)</f>
        <v>ESTE</v>
      </c>
      <c r="B53" s="28">
        <v>386</v>
      </c>
      <c r="C53" s="30" t="str">
        <f>VLOOKUP(B53,'[1]LISTADO ATM'!$A$2:$B$821,2,0)</f>
        <v xml:space="preserve">ATM Plaza Verón II </v>
      </c>
      <c r="D53" s="15" t="s">
        <v>10</v>
      </c>
      <c r="E53" s="67">
        <v>335856510</v>
      </c>
    </row>
    <row r="54" spans="1:5" ht="18" x14ac:dyDescent="0.25">
      <c r="A54" s="28" t="str">
        <f>VLOOKUP(B54,'[1]LISTADO ATM'!$A$2:$C$821,3,0)</f>
        <v>DISTRITO NACIONAL</v>
      </c>
      <c r="B54" s="28">
        <v>234</v>
      </c>
      <c r="C54" s="30" t="str">
        <f>VLOOKUP(B54,'[1]LISTADO ATM'!$A$2:$B$821,2,0)</f>
        <v xml:space="preserve">ATM Oficina Boca Chica I </v>
      </c>
      <c r="D54" s="15" t="s">
        <v>10</v>
      </c>
      <c r="E54" s="33">
        <v>335856471</v>
      </c>
    </row>
    <row r="55" spans="1:5" ht="18" x14ac:dyDescent="0.25">
      <c r="A55" s="28" t="str">
        <f>VLOOKUP(B55,'[1]LISTADO ATM'!$A$2:$C$821,3,0)</f>
        <v>DISTRITO NACIONAL</v>
      </c>
      <c r="B55" s="28">
        <v>813</v>
      </c>
      <c r="C55" s="28" t="str">
        <f>VLOOKUP(B55,'[1]LISTADO ATM'!$A$2:$B$821,2,0)</f>
        <v>ATM Oficina Occidental Mall</v>
      </c>
      <c r="D55" s="15" t="s">
        <v>10</v>
      </c>
      <c r="E55" s="33">
        <v>335856708</v>
      </c>
    </row>
    <row r="56" spans="1:5" ht="17.25" customHeight="1" x14ac:dyDescent="0.25">
      <c r="A56" s="28" t="str">
        <f>VLOOKUP(B56,'[1]LISTADO ATM'!$A$2:$C$821,3,0)</f>
        <v>DISTRITO NACIONAL</v>
      </c>
      <c r="B56" s="28">
        <v>875</v>
      </c>
      <c r="C56" s="28" t="str">
        <f>VLOOKUP(B56,'[1]LISTADO ATM'!$A$2:$B$821,2,0)</f>
        <v xml:space="preserve">ATM Texaco Aut. Duarte KM 14 1/2 (Los Alcarrizos) </v>
      </c>
      <c r="D56" s="15" t="s">
        <v>10</v>
      </c>
      <c r="E56" s="33">
        <v>335856790</v>
      </c>
    </row>
    <row r="57" spans="1:5" ht="18" x14ac:dyDescent="0.25">
      <c r="A57" s="28" t="str">
        <f>VLOOKUP(B57,'[1]LISTADO ATM'!$A$2:$C$821,3,0)</f>
        <v>DISTRITO NACIONAL</v>
      </c>
      <c r="B57" s="28">
        <v>791</v>
      </c>
      <c r="C57" s="28" t="str">
        <f>VLOOKUP(B57,'[1]LISTADO ATM'!$A$2:$B$821,2,0)</f>
        <v xml:space="preserve">ATM Oficina Sans Soucí </v>
      </c>
      <c r="D57" s="15" t="s">
        <v>10</v>
      </c>
      <c r="E57" s="33">
        <v>335856797</v>
      </c>
    </row>
    <row r="58" spans="1:5" ht="18" x14ac:dyDescent="0.25">
      <c r="A58" s="28" t="str">
        <f>VLOOKUP(B58,'[1]LISTADO ATM'!$A$2:$C$821,3,0)</f>
        <v>DISTRITO NACIONAL</v>
      </c>
      <c r="B58" s="28">
        <v>2</v>
      </c>
      <c r="C58" s="28" t="str">
        <f>VLOOKUP(B58,'[1]LISTADO ATM'!$A$2:$B$821,2,0)</f>
        <v>ATM Autoservicio Padre Castellano</v>
      </c>
      <c r="D58" s="15" t="s">
        <v>10</v>
      </c>
      <c r="E58" s="33">
        <v>335856814</v>
      </c>
    </row>
    <row r="59" spans="1:5" ht="18" x14ac:dyDescent="0.25">
      <c r="A59" s="28" t="str">
        <f>VLOOKUP(B59,'[1]LISTADO ATM'!$A$2:$C$821,3,0)</f>
        <v>ESTE</v>
      </c>
      <c r="B59" s="28">
        <v>480</v>
      </c>
      <c r="C59" s="28" t="str">
        <f>VLOOKUP(B59,'[1]LISTADO ATM'!$A$2:$B$821,2,0)</f>
        <v>ATM UNP Farmaconal Higuey</v>
      </c>
      <c r="D59" s="15" t="s">
        <v>10</v>
      </c>
      <c r="E59" s="33">
        <v>335856836</v>
      </c>
    </row>
    <row r="60" spans="1:5" ht="18" x14ac:dyDescent="0.25">
      <c r="A60" s="28" t="str">
        <f>VLOOKUP(B60,'[1]LISTADO ATM'!$A$2:$C$821,3,0)</f>
        <v>DISTRITO NACIONAL</v>
      </c>
      <c r="B60" s="28">
        <v>390</v>
      </c>
      <c r="C60" s="28" t="str">
        <f>VLOOKUP(B60,'[1]LISTADO ATM'!$A$2:$B$821,2,0)</f>
        <v xml:space="preserve">ATM Oficina Boca Chica II </v>
      </c>
      <c r="D60" s="15" t="s">
        <v>10</v>
      </c>
      <c r="E60" s="33">
        <v>335856875</v>
      </c>
    </row>
    <row r="61" spans="1:5" ht="18.75" thickBot="1" x14ac:dyDescent="0.3">
      <c r="A61" s="3" t="s">
        <v>11</v>
      </c>
      <c r="B61" s="36">
        <f>COUNT(B52:B60)</f>
        <v>9</v>
      </c>
      <c r="C61" s="14"/>
      <c r="D61" s="14"/>
      <c r="E61" s="14"/>
    </row>
    <row r="62" spans="1:5" ht="15.75" thickBot="1" x14ac:dyDescent="0.3">
      <c r="B62" s="5"/>
      <c r="E62" s="5"/>
    </row>
    <row r="63" spans="1:5" ht="18.75" thickBot="1" x14ac:dyDescent="0.3">
      <c r="A63" s="57" t="s">
        <v>10</v>
      </c>
      <c r="B63" s="58"/>
      <c r="C63" s="58"/>
      <c r="D63" s="58"/>
      <c r="E63" s="59"/>
    </row>
    <row r="64" spans="1:5" ht="18" x14ac:dyDescent="0.25">
      <c r="A64" s="2" t="s">
        <v>5</v>
      </c>
      <c r="B64" s="2" t="s">
        <v>6</v>
      </c>
      <c r="C64" s="2" t="s">
        <v>7</v>
      </c>
      <c r="D64" s="2" t="s">
        <v>8</v>
      </c>
      <c r="E64" s="2" t="s">
        <v>9</v>
      </c>
    </row>
    <row r="65" spans="1:5" ht="18" x14ac:dyDescent="0.25">
      <c r="A65" s="19" t="str">
        <f>VLOOKUP(B65,'[1]LISTADO ATM'!$A$2:$C$821,3,0)</f>
        <v>DISTRITO NACIONAL</v>
      </c>
      <c r="B65" s="39">
        <v>567</v>
      </c>
      <c r="C65" s="28" t="str">
        <f>VLOOKUP(B65,'[1]LISTADO ATM'!$A$2:$B$821,2,0)</f>
        <v xml:space="preserve">ATM Oficina Máximo Gómez </v>
      </c>
      <c r="D65" s="30" t="s">
        <v>19</v>
      </c>
      <c r="E65" s="28">
        <v>335850318</v>
      </c>
    </row>
    <row r="66" spans="1:5" ht="18" x14ac:dyDescent="0.25">
      <c r="A66" s="19" t="str">
        <f>VLOOKUP(B66,'[1]LISTADO ATM'!$A$2:$C$821,3,0)</f>
        <v>DISTRITO NACIONAL</v>
      </c>
      <c r="B66" s="28">
        <v>490</v>
      </c>
      <c r="C66" s="28" t="str">
        <f>VLOOKUP(B66,'[1]LISTADO ATM'!$A$2:$B$821,2,0)</f>
        <v xml:space="preserve">ATM Hospital Ney Arias Lora </v>
      </c>
      <c r="D66" s="30" t="s">
        <v>19</v>
      </c>
      <c r="E66" s="68">
        <v>335856019</v>
      </c>
    </row>
    <row r="67" spans="1:5" ht="18" x14ac:dyDescent="0.25">
      <c r="A67" s="19" t="str">
        <f>VLOOKUP(B67,'[1]LISTADO ATM'!$A$2:$C$821,3,0)</f>
        <v>SUR</v>
      </c>
      <c r="B67" s="28">
        <v>871</v>
      </c>
      <c r="C67" s="28" t="str">
        <f>VLOOKUP(B67,'[1]LISTADO ATM'!$A$2:$B$821,2,0)</f>
        <v>ATM Plaza Cultural San Juan</v>
      </c>
      <c r="D67" s="30" t="s">
        <v>19</v>
      </c>
      <c r="E67" s="68">
        <v>335856289</v>
      </c>
    </row>
    <row r="68" spans="1:5" ht="18.75" thickBot="1" x14ac:dyDescent="0.3">
      <c r="A68" s="3" t="s">
        <v>11</v>
      </c>
      <c r="B68" s="36">
        <f>COUNT(B65:B67)</f>
        <v>3</v>
      </c>
      <c r="C68" s="14"/>
      <c r="D68" s="37"/>
      <c r="E68" s="38"/>
    </row>
    <row r="69" spans="1:5" ht="15.75" thickBot="1" x14ac:dyDescent="0.3">
      <c r="B69" s="5"/>
      <c r="E69" s="5"/>
    </row>
    <row r="70" spans="1:5" ht="18" x14ac:dyDescent="0.25">
      <c r="A70" s="60" t="s">
        <v>13</v>
      </c>
      <c r="B70" s="61"/>
      <c r="C70" s="61"/>
      <c r="D70" s="61"/>
      <c r="E70" s="62"/>
    </row>
    <row r="71" spans="1:5" ht="18" x14ac:dyDescent="0.25">
      <c r="A71" s="2" t="s">
        <v>5</v>
      </c>
      <c r="B71" s="2" t="s">
        <v>6</v>
      </c>
      <c r="C71" s="4" t="s">
        <v>7</v>
      </c>
      <c r="D71" s="18" t="s">
        <v>8</v>
      </c>
      <c r="E71" s="2" t="s">
        <v>9</v>
      </c>
    </row>
    <row r="72" spans="1:5" ht="18.75" customHeight="1" x14ac:dyDescent="0.25">
      <c r="A72" s="19" t="str">
        <f>VLOOKUP(B72,'[1]LISTADO ATM'!$A$2:$C$821,3,0)</f>
        <v>DISTRITO NACIONAL</v>
      </c>
      <c r="B72" s="28">
        <v>70</v>
      </c>
      <c r="C72" s="28" t="str">
        <f>VLOOKUP(B72,'[1]LISTADO ATM'!$A$2:$B$821,2,0)</f>
        <v xml:space="preserve">ATM Autoservicio Plaza Lama Zona Oriental </v>
      </c>
      <c r="D72" s="28" t="s">
        <v>23</v>
      </c>
      <c r="E72" s="33">
        <v>335856584</v>
      </c>
    </row>
    <row r="73" spans="1:5" ht="18.75" customHeight="1" x14ac:dyDescent="0.25">
      <c r="A73" s="19" t="str">
        <f>VLOOKUP(B73,'[1]LISTADO ATM'!$A$2:$C$821,3,0)</f>
        <v>SUR</v>
      </c>
      <c r="B73" s="28">
        <v>5</v>
      </c>
      <c r="C73" s="28" t="str">
        <f>VLOOKUP(B73,'[1]LISTADO ATM'!$A$2:$B$821,2,0)</f>
        <v>ATM Oficina Autoservicio Villa Ofelia (San Juan)</v>
      </c>
      <c r="D73" s="28" t="s">
        <v>22</v>
      </c>
      <c r="E73" s="33">
        <v>335856611</v>
      </c>
    </row>
    <row r="74" spans="1:5" ht="18.75" customHeight="1" x14ac:dyDescent="0.25">
      <c r="A74" s="19" t="str">
        <f>VLOOKUP(B74,'[1]LISTADO ATM'!$A$2:$C$821,3,0)</f>
        <v>NORTE</v>
      </c>
      <c r="B74" s="28">
        <v>291</v>
      </c>
      <c r="C74" s="28" t="str">
        <f>VLOOKUP(B74,'[1]LISTADO ATM'!$A$2:$B$821,2,0)</f>
        <v xml:space="preserve">ATM S/M Jumbo Las Colinas </v>
      </c>
      <c r="D74" s="28" t="s">
        <v>22</v>
      </c>
      <c r="E74" s="33">
        <v>335856803</v>
      </c>
    </row>
    <row r="75" spans="1:5" ht="18.75" thickBot="1" x14ac:dyDescent="0.3">
      <c r="A75" s="3" t="s">
        <v>11</v>
      </c>
      <c r="B75" s="36">
        <f>COUNT(B72:B74)</f>
        <v>3</v>
      </c>
      <c r="C75" s="14"/>
      <c r="D75" s="17"/>
      <c r="E75" s="17"/>
    </row>
    <row r="76" spans="1:5" ht="15.75" thickBot="1" x14ac:dyDescent="0.3">
      <c r="B76" s="5"/>
      <c r="E76" s="5"/>
    </row>
    <row r="77" spans="1:5" ht="18.75" thickBot="1" x14ac:dyDescent="0.3">
      <c r="A77" s="63" t="s">
        <v>12</v>
      </c>
      <c r="B77" s="64"/>
      <c r="D77" s="5"/>
      <c r="E77" s="5"/>
    </row>
    <row r="78" spans="1:5" ht="18.75" thickBot="1" x14ac:dyDescent="0.3">
      <c r="A78" s="34">
        <f>+B61+B68+B75</f>
        <v>15</v>
      </c>
      <c r="B78" s="35"/>
    </row>
    <row r="79" spans="1:5" ht="15.75" thickBot="1" x14ac:dyDescent="0.3">
      <c r="B79" s="5"/>
      <c r="E79" s="5"/>
    </row>
    <row r="80" spans="1:5" ht="18.75" thickBot="1" x14ac:dyDescent="0.3">
      <c r="A80" s="57" t="s">
        <v>15</v>
      </c>
      <c r="B80" s="58"/>
      <c r="C80" s="58"/>
      <c r="D80" s="58"/>
      <c r="E80" s="59"/>
    </row>
    <row r="81" spans="1:5" ht="18" x14ac:dyDescent="0.25">
      <c r="A81" s="6" t="s">
        <v>5</v>
      </c>
      <c r="B81" s="12" t="s">
        <v>6</v>
      </c>
      <c r="C81" s="4" t="s">
        <v>7</v>
      </c>
      <c r="D81" s="65" t="s">
        <v>8</v>
      </c>
      <c r="E81" s="66"/>
    </row>
    <row r="82" spans="1:5" ht="18" x14ac:dyDescent="0.25">
      <c r="A82" s="28" t="str">
        <f>VLOOKUP(B82,'[1]LISTADO ATM'!$A$2:$C$821,3,0)</f>
        <v>DISTRITO NACIONAL</v>
      </c>
      <c r="B82" s="28">
        <v>810</v>
      </c>
      <c r="C82" s="28" t="str">
        <f>VLOOKUP(B82,'[1]LISTADO ATM'!$A$2:$B$821,2,0)</f>
        <v xml:space="preserve">ATM UNP Multicentro La Sirena José Contreras </v>
      </c>
      <c r="D82" s="52" t="s">
        <v>17</v>
      </c>
      <c r="E82" s="53"/>
    </row>
    <row r="83" spans="1:5" ht="18" x14ac:dyDescent="0.25">
      <c r="A83" s="28" t="str">
        <f>VLOOKUP(B83,'[1]LISTADO ATM'!$A$2:$C$821,3,0)</f>
        <v>DISTRITO NACIONAL</v>
      </c>
      <c r="B83" s="28">
        <v>725</v>
      </c>
      <c r="C83" s="28" t="str">
        <f>VLOOKUP(B83,'[1]LISTADO ATM'!$A$2:$B$821,2,0)</f>
        <v xml:space="preserve">ATM El Huacal II  </v>
      </c>
      <c r="D83" s="52" t="s">
        <v>21</v>
      </c>
      <c r="E83" s="53"/>
    </row>
    <row r="84" spans="1:5" ht="18" x14ac:dyDescent="0.25">
      <c r="A84" s="28" t="str">
        <f>VLOOKUP(B84,'[1]LISTADO ATM'!$A$2:$C$821,3,0)</f>
        <v>DISTRITO NACIONAL</v>
      </c>
      <c r="B84" s="28">
        <v>578</v>
      </c>
      <c r="C84" s="28" t="str">
        <f>VLOOKUP(B84,'[1]LISTADO ATM'!$A$2:$B$821,2,0)</f>
        <v xml:space="preserve">ATM Procuraduría General de la República </v>
      </c>
      <c r="D84" s="52" t="s">
        <v>17</v>
      </c>
      <c r="E84" s="53"/>
    </row>
    <row r="85" spans="1:5" ht="18" x14ac:dyDescent="0.25">
      <c r="A85" s="28" t="str">
        <f>VLOOKUP(B85,'[1]LISTADO ATM'!$A$2:$C$821,3,0)</f>
        <v>DISTRITO NACIONAL</v>
      </c>
      <c r="B85" s="28">
        <v>655</v>
      </c>
      <c r="C85" s="28" t="str">
        <f>VLOOKUP(B85,'[1]LISTADO ATM'!$A$2:$B$821,2,0)</f>
        <v>ATM Farmacia Sandra</v>
      </c>
      <c r="D85" s="52" t="s">
        <v>21</v>
      </c>
      <c r="E85" s="53"/>
    </row>
    <row r="86" spans="1:5" ht="18" x14ac:dyDescent="0.25">
      <c r="A86" s="28" t="str">
        <f>VLOOKUP(B86,'[1]LISTADO ATM'!$A$2:$C$821,3,0)</f>
        <v>ESTE</v>
      </c>
      <c r="B86" s="28">
        <v>742</v>
      </c>
      <c r="C86" s="28" t="str">
        <f>VLOOKUP(B86,'[1]LISTADO ATM'!$A$2:$B$821,2,0)</f>
        <v xml:space="preserve">ATM Oficina Plaza del Rey (La Romana) </v>
      </c>
      <c r="D86" s="52" t="s">
        <v>17</v>
      </c>
      <c r="E86" s="53"/>
    </row>
    <row r="87" spans="1:5" ht="18" x14ac:dyDescent="0.25">
      <c r="A87" s="28" t="str">
        <f>VLOOKUP(B87,'[1]LISTADO ATM'!$A$2:$C$821,3,0)</f>
        <v>DISTRITO NACIONAL</v>
      </c>
      <c r="B87" s="28">
        <v>165</v>
      </c>
      <c r="C87" s="28" t="str">
        <f>VLOOKUP(B87,'[1]LISTADO ATM'!$A$2:$B$821,2,0)</f>
        <v>ATM Autoservicio Megacentro</v>
      </c>
      <c r="D87" s="52" t="s">
        <v>17</v>
      </c>
      <c r="E87" s="53"/>
    </row>
    <row r="88" spans="1:5" ht="18" x14ac:dyDescent="0.25">
      <c r="A88" s="28" t="str">
        <f>VLOOKUP(B88,'[1]LISTADO ATM'!$A$2:$C$821,3,0)</f>
        <v>DISTRITO NACIONAL</v>
      </c>
      <c r="B88" s="28">
        <v>335</v>
      </c>
      <c r="C88" s="28" t="str">
        <f>VLOOKUP(B88,'[1]LISTADO ATM'!$A$2:$B$821,2,0)</f>
        <v>ATM Edificio Aster</v>
      </c>
      <c r="D88" s="52" t="s">
        <v>17</v>
      </c>
      <c r="E88" s="53"/>
    </row>
    <row r="89" spans="1:5" ht="18.75" thickBot="1" x14ac:dyDescent="0.3">
      <c r="A89" s="3" t="s">
        <v>11</v>
      </c>
      <c r="B89" s="36">
        <f>COUNT(B82:B88)</f>
        <v>7</v>
      </c>
      <c r="C89" s="31"/>
      <c r="D89" s="31"/>
      <c r="E89" s="32"/>
    </row>
  </sheetData>
  <mergeCells count="19">
    <mergeCell ref="D87:E87"/>
    <mergeCell ref="D88:E88"/>
    <mergeCell ref="D86:E86"/>
    <mergeCell ref="D85:E85"/>
    <mergeCell ref="D84:E84"/>
    <mergeCell ref="C48:E48"/>
    <mergeCell ref="A50:E50"/>
    <mergeCell ref="A63:E63"/>
    <mergeCell ref="D83:E83"/>
    <mergeCell ref="A70:E70"/>
    <mergeCell ref="A77:B77"/>
    <mergeCell ref="A80:E80"/>
    <mergeCell ref="D81:E81"/>
    <mergeCell ref="D82:E82"/>
    <mergeCell ref="A1:E1"/>
    <mergeCell ref="A2:E2"/>
    <mergeCell ref="A7:E7"/>
    <mergeCell ref="C42:E42"/>
    <mergeCell ref="A44:E4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810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810 725 578 655 903 382 733 742 165 335 390                                                   </v>
      </c>
    </row>
    <row r="3" spans="2:6" x14ac:dyDescent="0.25">
      <c r="B3" s="24">
        <v>725</v>
      </c>
      <c r="C3" s="25" t="s">
        <v>18</v>
      </c>
    </row>
    <row r="4" spans="2:6" x14ac:dyDescent="0.25">
      <c r="B4" s="24">
        <v>578</v>
      </c>
      <c r="C4" s="25" t="s">
        <v>18</v>
      </c>
    </row>
    <row r="5" spans="2:6" x14ac:dyDescent="0.25">
      <c r="B5" s="24">
        <v>655</v>
      </c>
      <c r="C5" s="25" t="s">
        <v>18</v>
      </c>
    </row>
    <row r="6" spans="2:6" x14ac:dyDescent="0.25">
      <c r="B6" s="24">
        <v>903</v>
      </c>
      <c r="C6" s="25" t="s">
        <v>18</v>
      </c>
    </row>
    <row r="7" spans="2:6" x14ac:dyDescent="0.25">
      <c r="B7" s="24">
        <v>382</v>
      </c>
      <c r="C7" s="25" t="s">
        <v>18</v>
      </c>
    </row>
    <row r="8" spans="2:6" x14ac:dyDescent="0.25">
      <c r="B8" s="24">
        <v>733</v>
      </c>
      <c r="C8" s="25" t="s">
        <v>18</v>
      </c>
    </row>
    <row r="9" spans="2:6" x14ac:dyDescent="0.25">
      <c r="B9" s="24">
        <v>742</v>
      </c>
      <c r="C9" s="25" t="s">
        <v>18</v>
      </c>
    </row>
    <row r="10" spans="2:6" x14ac:dyDescent="0.25">
      <c r="B10" s="24">
        <v>165</v>
      </c>
      <c r="C10" s="25" t="s">
        <v>18</v>
      </c>
    </row>
    <row r="11" spans="2:6" x14ac:dyDescent="0.25">
      <c r="B11" s="24">
        <v>335</v>
      </c>
      <c r="C11" s="25" t="s">
        <v>18</v>
      </c>
    </row>
    <row r="12" spans="2:6" x14ac:dyDescent="0.25">
      <c r="B12" s="24">
        <v>390</v>
      </c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2021-04-17T20:54:59Z</dcterms:modified>
</cp:coreProperties>
</file>