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8\"/>
    </mc:Choice>
  </mc:AlternateContent>
  <bookViews>
    <workbookView xWindow="0" yWindow="0" windowWidth="18555" windowHeight="711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Hoja1!$A$94:$E$94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" l="1"/>
  <c r="B60" i="1" l="1"/>
  <c r="B149" i="1"/>
  <c r="C143" i="1"/>
  <c r="C144" i="1"/>
  <c r="C145" i="1"/>
  <c r="C146" i="1"/>
  <c r="C147" i="1"/>
  <c r="A143" i="1"/>
  <c r="A144" i="1"/>
  <c r="A145" i="1"/>
  <c r="A146" i="1"/>
  <c r="A147" i="1"/>
  <c r="A148" i="1"/>
  <c r="B111" i="1"/>
  <c r="C138" i="1"/>
  <c r="C139" i="1"/>
  <c r="C140" i="1"/>
  <c r="C141" i="1"/>
  <c r="C142" i="1"/>
  <c r="A138" i="1"/>
  <c r="A139" i="1"/>
  <c r="A140" i="1"/>
  <c r="A141" i="1"/>
  <c r="A142" i="1"/>
  <c r="C54" i="1"/>
  <c r="C55" i="1"/>
  <c r="C56" i="1"/>
  <c r="C57" i="1"/>
  <c r="C58" i="1"/>
  <c r="A53" i="1"/>
  <c r="A54" i="1"/>
  <c r="A55" i="1"/>
  <c r="A56" i="1"/>
  <c r="A57" i="1"/>
  <c r="A58" i="1"/>
  <c r="C134" i="1"/>
  <c r="C135" i="1"/>
  <c r="C136" i="1"/>
  <c r="C137" i="1"/>
  <c r="A134" i="1"/>
  <c r="A135" i="1"/>
  <c r="A136" i="1"/>
  <c r="A137" i="1"/>
  <c r="C130" i="1"/>
  <c r="C131" i="1"/>
  <c r="C132" i="1"/>
  <c r="C133" i="1"/>
  <c r="C148" i="1"/>
  <c r="A130" i="1"/>
  <c r="A131" i="1"/>
  <c r="A132" i="1"/>
  <c r="A133" i="1"/>
  <c r="C107" i="1"/>
  <c r="C101" i="1"/>
  <c r="C108" i="1"/>
  <c r="C109" i="1"/>
  <c r="C110" i="1"/>
  <c r="A107" i="1"/>
  <c r="A101" i="1"/>
  <c r="A108" i="1"/>
  <c r="A109" i="1"/>
  <c r="A110" i="1"/>
  <c r="C86" i="1"/>
  <c r="C87" i="1"/>
  <c r="C88" i="1"/>
  <c r="C89" i="1"/>
  <c r="C90" i="1"/>
  <c r="A86" i="1"/>
  <c r="A87" i="1"/>
  <c r="A88" i="1"/>
  <c r="A89" i="1"/>
  <c r="A90" i="1"/>
  <c r="B21" i="1"/>
  <c r="C16" i="1"/>
  <c r="C17" i="1"/>
  <c r="C18" i="1"/>
  <c r="C19" i="1"/>
  <c r="C20" i="1"/>
  <c r="A16" i="1"/>
  <c r="A17" i="1"/>
  <c r="A18" i="1"/>
  <c r="A19" i="1"/>
  <c r="A20" i="1"/>
  <c r="C51" i="1"/>
  <c r="C52" i="1"/>
  <c r="C53" i="1"/>
  <c r="C59" i="1"/>
  <c r="A51" i="1"/>
  <c r="A52" i="1"/>
  <c r="A59" i="1"/>
  <c r="C15" i="1" l="1"/>
  <c r="A15" i="1"/>
  <c r="C49" i="1"/>
  <c r="C50" i="1"/>
  <c r="A49" i="1"/>
  <c r="A50" i="1"/>
  <c r="C71" i="1"/>
  <c r="A71" i="1"/>
  <c r="A72" i="1"/>
  <c r="A73" i="1"/>
  <c r="C100" i="1" l="1"/>
  <c r="A100" i="1"/>
  <c r="C45" i="1" l="1"/>
  <c r="A45" i="1"/>
  <c r="C44" i="1"/>
  <c r="A44" i="1"/>
  <c r="C47" i="1"/>
  <c r="A47" i="1"/>
  <c r="C46" i="1"/>
  <c r="A46" i="1"/>
  <c r="C81" i="1"/>
  <c r="A81" i="1"/>
  <c r="C80" i="1"/>
  <c r="A80" i="1"/>
  <c r="C84" i="1"/>
  <c r="A84" i="1"/>
  <c r="C83" i="1"/>
  <c r="A83" i="1"/>
  <c r="C82" i="1"/>
  <c r="A82" i="1"/>
  <c r="C79" i="1"/>
  <c r="A79" i="1"/>
  <c r="C78" i="1"/>
  <c r="A78" i="1"/>
  <c r="C77" i="1"/>
  <c r="A77" i="1"/>
  <c r="C85" i="1"/>
  <c r="A85" i="1"/>
  <c r="C43" i="1"/>
  <c r="A43" i="1"/>
  <c r="C42" i="1"/>
  <c r="A42" i="1"/>
  <c r="C48" i="1"/>
  <c r="A48" i="1"/>
  <c r="C40" i="1"/>
  <c r="A40" i="1"/>
  <c r="C39" i="1"/>
  <c r="A39" i="1"/>
  <c r="C129" i="1"/>
  <c r="A129" i="1"/>
  <c r="C99" i="1"/>
  <c r="A99" i="1"/>
  <c r="C98" i="1"/>
  <c r="A98" i="1"/>
  <c r="C74" i="1"/>
  <c r="A74" i="1"/>
  <c r="C73" i="1"/>
  <c r="C76" i="1"/>
  <c r="A76" i="1"/>
  <c r="C75" i="1"/>
  <c r="A75" i="1"/>
  <c r="C128" i="1"/>
  <c r="A128" i="1"/>
  <c r="C127" i="1"/>
  <c r="A127" i="1"/>
  <c r="C97" i="1"/>
  <c r="A97" i="1"/>
  <c r="C106" i="1"/>
  <c r="A106" i="1"/>
  <c r="C72" i="1"/>
  <c r="C70" i="1"/>
  <c r="A70" i="1"/>
  <c r="C38" i="1"/>
  <c r="A38" i="1"/>
  <c r="C41" i="1"/>
  <c r="A41" i="1"/>
  <c r="C126" i="1" l="1"/>
  <c r="A126" i="1"/>
  <c r="A124" i="1"/>
  <c r="A125" i="1"/>
  <c r="C124" i="1"/>
  <c r="C125" i="1"/>
  <c r="A104" i="1"/>
  <c r="A96" i="1"/>
  <c r="A105" i="1"/>
  <c r="C104" i="1"/>
  <c r="C96" i="1"/>
  <c r="C105" i="1"/>
  <c r="A67" i="1"/>
  <c r="A68" i="1"/>
  <c r="A69" i="1"/>
  <c r="C67" i="1"/>
  <c r="C68" i="1"/>
  <c r="C69" i="1"/>
  <c r="A34" i="1"/>
  <c r="A35" i="1"/>
  <c r="A36" i="1"/>
  <c r="A37" i="1"/>
  <c r="C34" i="1"/>
  <c r="C35" i="1"/>
  <c r="C36" i="1"/>
  <c r="C37" i="1"/>
  <c r="C33" i="1" l="1"/>
  <c r="C123" i="1" l="1"/>
  <c r="A123" i="1"/>
  <c r="C9" i="1"/>
  <c r="A9" i="1"/>
  <c r="B10" i="1"/>
  <c r="C32" i="1"/>
  <c r="A32" i="1"/>
  <c r="A33" i="1"/>
  <c r="C29" i="1"/>
  <c r="C30" i="1"/>
  <c r="C31" i="1"/>
  <c r="A29" i="1"/>
  <c r="A30" i="1"/>
  <c r="A31" i="1"/>
  <c r="C28" i="1"/>
  <c r="A28" i="1"/>
  <c r="C95" i="1"/>
  <c r="C102" i="1"/>
  <c r="C103" i="1"/>
  <c r="A95" i="1"/>
  <c r="A102" i="1"/>
  <c r="A103" i="1"/>
  <c r="C122" i="1"/>
  <c r="A122" i="1"/>
  <c r="C27" i="1"/>
  <c r="A27" i="1"/>
  <c r="A26" i="1" l="1"/>
  <c r="C26" i="1"/>
  <c r="A25" i="1" l="1"/>
  <c r="C25" i="1"/>
  <c r="A66" i="1" l="1"/>
  <c r="C66" i="1"/>
  <c r="A121" i="1" l="1"/>
  <c r="C121" i="1"/>
  <c r="A65" i="1"/>
  <c r="C65" i="1"/>
  <c r="A120" i="1"/>
  <c r="C120" i="1"/>
  <c r="A14" i="1"/>
  <c r="C14" i="1"/>
  <c r="C119" i="1" l="1"/>
  <c r="A119" i="1"/>
  <c r="C118" i="1"/>
  <c r="A118" i="1"/>
  <c r="C64" i="1"/>
  <c r="A64" i="1"/>
  <c r="A114" i="1" l="1"/>
  <c r="F2" i="3"/>
</calcChain>
</file>

<file path=xl/sharedStrings.xml><?xml version="1.0" encoding="utf-8"?>
<sst xmlns="http://schemas.openxmlformats.org/spreadsheetml/2006/main" count="1033" uniqueCount="25">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</sst>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40" zoomScaleNormal="100" workbookViewId="0">
      <selection activeCell="F55" sqref="F55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44304.25</v>
      </c>
      <c r="C4" s="1"/>
      <c r="D4" s="1"/>
      <c r="E4" s="11"/>
    </row>
    <row r="5" spans="1:5" ht="18.75" thickBot="1" x14ac:dyDescent="0.3">
      <c r="A5" s="7" t="s">
        <v>3</v>
      </c>
      <c r="B5" s="9">
        <v>44304.708333333336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24</v>
      </c>
      <c r="E9" s="39"/>
    </row>
    <row r="10" spans="1:5" ht="18.75" thickBot="1" x14ac:dyDescent="0.3">
      <c r="A10" s="3" t="s">
        <v>11</v>
      </c>
      <c r="B10" s="35">
        <f>COUNT(B9:B9)</f>
        <v>0</v>
      </c>
      <c r="C10" s="55"/>
      <c r="D10" s="56"/>
      <c r="E10" s="57"/>
    </row>
    <row r="11" spans="1:5" x14ac:dyDescent="0.25">
      <c r="B11" s="5"/>
      <c r="E11" s="5"/>
    </row>
    <row r="12" spans="1:5" ht="18" x14ac:dyDescent="0.25">
      <c r="A12" s="52" t="s">
        <v>16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str">
        <f>VLOOKUP(B14,'[1]LISTADO ATM'!$A$2:$C$821,3,0)</f>
        <v>NORTE</v>
      </c>
      <c r="B14" s="28">
        <v>937</v>
      </c>
      <c r="C14" s="29" t="str">
        <f>VLOOKUP(B14,'[1]LISTADO ATM'!$A$2:$B$821,2,0)</f>
        <v xml:space="preserve">ATM Autobanco Oficina La Vega II </v>
      </c>
      <c r="D14" s="16" t="s">
        <v>20</v>
      </c>
      <c r="E14" s="28">
        <v>335856891</v>
      </c>
    </row>
    <row r="15" spans="1:5" ht="18" x14ac:dyDescent="0.25">
      <c r="A15" s="19" t="str">
        <f>VLOOKUP(B15,'[1]LISTADO ATM'!$A$2:$C$821,3,0)</f>
        <v>NORTE</v>
      </c>
      <c r="B15" s="28">
        <v>877</v>
      </c>
      <c r="C15" s="29" t="str">
        <f>VLOOKUP(B15,'[1]LISTADO ATM'!$A$2:$B$821,2,0)</f>
        <v xml:space="preserve">ATM Estación Los Samanes (Ranchito, La Vega) </v>
      </c>
      <c r="D15" s="16" t="s">
        <v>20</v>
      </c>
      <c r="E15" s="40">
        <v>335856903</v>
      </c>
    </row>
    <row r="16" spans="1:5" ht="18" x14ac:dyDescent="0.25">
      <c r="A16" s="19" t="str">
        <f>VLOOKUP(B16,'[1]LISTADO ATM'!$A$2:$C$821,3,0)</f>
        <v>ESTE</v>
      </c>
      <c r="B16" s="28">
        <v>117</v>
      </c>
      <c r="C16" s="29" t="str">
        <f>VLOOKUP(B16,'[1]LISTADO ATM'!$A$2:$B$821,2,0)</f>
        <v xml:space="preserve">ATM Oficina El Seybo </v>
      </c>
      <c r="D16" s="16" t="s">
        <v>20</v>
      </c>
      <c r="E16" s="71">
        <v>335856982</v>
      </c>
    </row>
    <row r="17" spans="1:5" ht="18" x14ac:dyDescent="0.25">
      <c r="A17" s="19" t="str">
        <f>VLOOKUP(B17,'[1]LISTADO ATM'!$A$2:$C$821,3,0)</f>
        <v>NORTE</v>
      </c>
      <c r="B17" s="28">
        <v>283</v>
      </c>
      <c r="C17" s="29" t="str">
        <f>VLOOKUP(B17,'[1]LISTADO ATM'!$A$2:$B$821,2,0)</f>
        <v xml:space="preserve">ATM Oficina Nibaje </v>
      </c>
      <c r="D17" s="16" t="s">
        <v>20</v>
      </c>
      <c r="E17" s="71">
        <v>335856983</v>
      </c>
    </row>
    <row r="18" spans="1:5" ht="18" x14ac:dyDescent="0.25">
      <c r="A18" s="19" t="e">
        <f>VLOOKUP(B18,'[1]LISTADO ATM'!$A$2:$C$821,3,0)</f>
        <v>#N/A</v>
      </c>
      <c r="B18" s="28"/>
      <c r="C18" s="29" t="e">
        <f>VLOOKUP(B18,'[1]LISTADO ATM'!$A$2:$B$821,2,0)</f>
        <v>#N/A</v>
      </c>
      <c r="D18" s="16" t="s">
        <v>20</v>
      </c>
      <c r="E18" s="71"/>
    </row>
    <row r="19" spans="1:5" ht="18" x14ac:dyDescent="0.25">
      <c r="A19" s="19" t="e">
        <f>VLOOKUP(B19,'[1]LISTADO ATM'!$A$2:$C$821,3,0)</f>
        <v>#N/A</v>
      </c>
      <c r="B19" s="28"/>
      <c r="C19" s="29" t="e">
        <f>VLOOKUP(B19,'[1]LISTADO ATM'!$A$2:$B$821,2,0)</f>
        <v>#N/A</v>
      </c>
      <c r="D19" s="16" t="s">
        <v>20</v>
      </c>
      <c r="E19" s="71"/>
    </row>
    <row r="20" spans="1:5" ht="18" x14ac:dyDescent="0.25">
      <c r="A20" s="19" t="e">
        <f>VLOOKUP(B20,'[1]LISTADO ATM'!$A$2:$C$821,3,0)</f>
        <v>#N/A</v>
      </c>
      <c r="B20" s="28"/>
      <c r="C20" s="29" t="e">
        <f>VLOOKUP(B20,'[1]LISTADO ATM'!$A$2:$B$821,2,0)</f>
        <v>#N/A</v>
      </c>
      <c r="D20" s="16" t="s">
        <v>20</v>
      </c>
      <c r="E20" s="71"/>
    </row>
    <row r="21" spans="1:5" ht="18.75" thickBot="1" x14ac:dyDescent="0.3">
      <c r="A21" s="3" t="s">
        <v>11</v>
      </c>
      <c r="B21" s="35">
        <f>COUNT(B14:B20)</f>
        <v>4</v>
      </c>
      <c r="C21" s="58"/>
      <c r="D21" s="59"/>
      <c r="E21" s="60"/>
    </row>
    <row r="22" spans="1:5" ht="15.75" thickBot="1" x14ac:dyDescent="0.3">
      <c r="B22" s="5"/>
      <c r="E22" s="5"/>
    </row>
    <row r="23" spans="1:5" ht="18.75" thickBot="1" x14ac:dyDescent="0.3">
      <c r="A23" s="61" t="s">
        <v>14</v>
      </c>
      <c r="B23" s="62"/>
      <c r="C23" s="62"/>
      <c r="D23" s="62"/>
      <c r="E23" s="63"/>
    </row>
    <row r="24" spans="1:5" ht="18" x14ac:dyDescent="0.25">
      <c r="A24" s="2" t="s">
        <v>5</v>
      </c>
      <c r="B24" s="2" t="s">
        <v>6</v>
      </c>
      <c r="C24" s="2" t="s">
        <v>7</v>
      </c>
      <c r="D24" s="2" t="s">
        <v>8</v>
      </c>
      <c r="E24" s="2" t="s">
        <v>9</v>
      </c>
    </row>
    <row r="25" spans="1:5" ht="18" x14ac:dyDescent="0.25">
      <c r="A25" s="28" t="str">
        <f>VLOOKUP(B25,'[1]LISTADO ATM'!$A$2:$C$821,3,0)</f>
        <v>DISTRITO NACIONAL</v>
      </c>
      <c r="B25" s="28">
        <v>701</v>
      </c>
      <c r="C25" s="29" t="str">
        <f>VLOOKUP(B25,'[1]LISTADO ATM'!$A$2:$B$821,2,0)</f>
        <v>ATM Autoservicio Los Alcarrizos</v>
      </c>
      <c r="D25" s="15" t="s">
        <v>10</v>
      </c>
      <c r="E25" s="39">
        <v>335856158</v>
      </c>
    </row>
    <row r="26" spans="1:5" ht="18" x14ac:dyDescent="0.25">
      <c r="A26" s="28" t="str">
        <f>VLOOKUP(B26,'[1]LISTADO ATM'!$A$2:$C$821,3,0)</f>
        <v>ESTE</v>
      </c>
      <c r="B26" s="28">
        <v>386</v>
      </c>
      <c r="C26" s="29" t="str">
        <f>VLOOKUP(B26,'[1]LISTADO ATM'!$A$2:$B$821,2,0)</f>
        <v xml:space="preserve">ATM Plaza Verón II </v>
      </c>
      <c r="D26" s="15" t="s">
        <v>10</v>
      </c>
      <c r="E26" s="39">
        <v>335856510</v>
      </c>
    </row>
    <row r="27" spans="1:5" ht="18" x14ac:dyDescent="0.25">
      <c r="A27" s="28" t="str">
        <f>VLOOKUP(B27,'[1]LISTADO ATM'!$A$2:$C$821,3,0)</f>
        <v>DISTRITO NACIONAL</v>
      </c>
      <c r="B27" s="28">
        <v>234</v>
      </c>
      <c r="C27" s="29" t="str">
        <f>VLOOKUP(B27,'[1]LISTADO ATM'!$A$2:$B$821,2,0)</f>
        <v xml:space="preserve">ATM Oficina Boca Chica I </v>
      </c>
      <c r="D27" s="15" t="s">
        <v>10</v>
      </c>
      <c r="E27" s="32">
        <v>335856471</v>
      </c>
    </row>
    <row r="28" spans="1:5" ht="18" x14ac:dyDescent="0.25">
      <c r="A28" s="28" t="str">
        <f>VLOOKUP(B28,'[1]LISTADO ATM'!$A$2:$C$821,3,0)</f>
        <v>DISTRITO NACIONAL</v>
      </c>
      <c r="B28" s="28">
        <v>813</v>
      </c>
      <c r="C28" s="28" t="str">
        <f>VLOOKUP(B28,'[1]LISTADO ATM'!$A$2:$B$821,2,0)</f>
        <v>ATM Oficina Occidental Mall</v>
      </c>
      <c r="D28" s="15" t="s">
        <v>10</v>
      </c>
      <c r="E28" s="32">
        <v>335856708</v>
      </c>
    </row>
    <row r="29" spans="1:5" ht="17.25" customHeight="1" x14ac:dyDescent="0.25">
      <c r="A29" s="28" t="str">
        <f>VLOOKUP(B29,'[1]LISTADO ATM'!$A$2:$C$821,3,0)</f>
        <v>DISTRITO NACIONAL</v>
      </c>
      <c r="B29" s="28">
        <v>875</v>
      </c>
      <c r="C29" s="28" t="str">
        <f>VLOOKUP(B29,'[1]LISTADO ATM'!$A$2:$B$821,2,0)</f>
        <v xml:space="preserve">ATM Texaco Aut. Duarte KM 14 1/2 (Los Alcarrizos) </v>
      </c>
      <c r="D29" s="15" t="s">
        <v>10</v>
      </c>
      <c r="E29" s="32">
        <v>335856790</v>
      </c>
    </row>
    <row r="30" spans="1:5" ht="18" x14ac:dyDescent="0.25">
      <c r="A30" s="28" t="str">
        <f>VLOOKUP(B30,'[1]LISTADO ATM'!$A$2:$C$821,3,0)</f>
        <v>DISTRITO NACIONAL</v>
      </c>
      <c r="B30" s="28">
        <v>791</v>
      </c>
      <c r="C30" s="28" t="str">
        <f>VLOOKUP(B30,'[1]LISTADO ATM'!$A$2:$B$821,2,0)</f>
        <v xml:space="preserve">ATM Oficina Sans Soucí </v>
      </c>
      <c r="D30" s="15" t="s">
        <v>10</v>
      </c>
      <c r="E30" s="32">
        <v>335856797</v>
      </c>
    </row>
    <row r="31" spans="1:5" ht="18" x14ac:dyDescent="0.25">
      <c r="A31" s="28" t="str">
        <f>VLOOKUP(B31,'[1]LISTADO ATM'!$A$2:$C$821,3,0)</f>
        <v>DISTRITO NACIONAL</v>
      </c>
      <c r="B31" s="28">
        <v>2</v>
      </c>
      <c r="C31" s="28" t="str">
        <f>VLOOKUP(B31,'[1]LISTADO ATM'!$A$2:$B$821,2,0)</f>
        <v>ATM Autoservicio Padre Castellano</v>
      </c>
      <c r="D31" s="15" t="s">
        <v>10</v>
      </c>
      <c r="E31" s="32">
        <v>335856814</v>
      </c>
    </row>
    <row r="32" spans="1:5" ht="18" x14ac:dyDescent="0.25">
      <c r="A32" s="28" t="str">
        <f>VLOOKUP(B32,'[1]LISTADO ATM'!$A$2:$C$821,3,0)</f>
        <v>ESTE</v>
      </c>
      <c r="B32" s="28">
        <v>480</v>
      </c>
      <c r="C32" s="28" t="str">
        <f>VLOOKUP(B32,'[1]LISTADO ATM'!$A$2:$B$821,2,0)</f>
        <v>ATM UNP Farmaconal Higuey</v>
      </c>
      <c r="D32" s="15" t="s">
        <v>10</v>
      </c>
      <c r="E32" s="32">
        <v>335856836</v>
      </c>
    </row>
    <row r="33" spans="1:5" ht="18" x14ac:dyDescent="0.25">
      <c r="A33" s="28" t="str">
        <f>VLOOKUP(B33,'[1]LISTADO ATM'!$A$2:$C$821,3,0)</f>
        <v>DISTRITO NACIONAL</v>
      </c>
      <c r="B33" s="28">
        <v>390</v>
      </c>
      <c r="C33" s="28" t="str">
        <f>VLOOKUP(B33,'[1]LISTADO ATM'!$A$2:$B$821,2,0)</f>
        <v xml:space="preserve">ATM Oficina Boca Chica II </v>
      </c>
      <c r="D33" s="15" t="s">
        <v>10</v>
      </c>
      <c r="E33" s="32">
        <v>335856875</v>
      </c>
    </row>
    <row r="34" spans="1:5" ht="18" x14ac:dyDescent="0.25">
      <c r="A34" s="28" t="str">
        <f>VLOOKUP(B34,'[1]LISTADO ATM'!$A$2:$C$821,3,0)</f>
        <v>DISTRITO NACIONAL</v>
      </c>
      <c r="B34" s="28">
        <v>165</v>
      </c>
      <c r="C34" s="28" t="str">
        <f>VLOOKUP(B34,'[1]LISTADO ATM'!$A$2:$B$821,2,0)</f>
        <v>ATM Autoservicio Megacentro</v>
      </c>
      <c r="D34" s="15" t="s">
        <v>10</v>
      </c>
      <c r="E34" s="32">
        <v>335856879</v>
      </c>
    </row>
    <row r="35" spans="1:5" ht="18" x14ac:dyDescent="0.25">
      <c r="A35" s="28" t="str">
        <f>VLOOKUP(B35,'[1]LISTADO ATM'!$A$2:$C$821,3,0)</f>
        <v>DISTRITO NACIONAL</v>
      </c>
      <c r="B35" s="28">
        <v>486</v>
      </c>
      <c r="C35" s="28" t="str">
        <f>VLOOKUP(B35,'[1]LISTADO ATM'!$A$2:$B$821,2,0)</f>
        <v xml:space="preserve">ATM Olé La Caleta </v>
      </c>
      <c r="D35" s="15" t="s">
        <v>10</v>
      </c>
      <c r="E35" s="32">
        <v>335856901</v>
      </c>
    </row>
    <row r="36" spans="1:5" ht="18" x14ac:dyDescent="0.25">
      <c r="A36" s="28" t="str">
        <f>VLOOKUP(B36,'[1]LISTADO ATM'!$A$2:$C$821,3,0)</f>
        <v>SUR</v>
      </c>
      <c r="B36" s="28">
        <v>45</v>
      </c>
      <c r="C36" s="28" t="str">
        <f>VLOOKUP(B36,'[1]LISTADO ATM'!$A$2:$B$821,2,0)</f>
        <v xml:space="preserve">ATM Oficina Tamayo </v>
      </c>
      <c r="D36" s="15" t="s">
        <v>10</v>
      </c>
      <c r="E36" s="32">
        <v>335856913</v>
      </c>
    </row>
    <row r="37" spans="1:5" ht="18" x14ac:dyDescent="0.25">
      <c r="A37" s="28" t="str">
        <f>VLOOKUP(B37,'[1]LISTADO ATM'!$A$2:$C$821,3,0)</f>
        <v>ESTE</v>
      </c>
      <c r="B37" s="28">
        <v>660</v>
      </c>
      <c r="C37" s="28" t="str">
        <f>VLOOKUP(B37,'[1]LISTADO ATM'!$A$2:$B$821,2,0)</f>
        <v>ATM Oficina Romana Norte II</v>
      </c>
      <c r="D37" s="15" t="s">
        <v>10</v>
      </c>
      <c r="E37" s="32">
        <v>335856915</v>
      </c>
    </row>
    <row r="38" spans="1:5" ht="18" x14ac:dyDescent="0.25">
      <c r="A38" s="28" t="str">
        <f>VLOOKUP(B38,'[1]LISTADO ATM'!$A$2:$C$821,3,0)</f>
        <v>DISTRITO NACIONAL</v>
      </c>
      <c r="B38" s="28">
        <v>672</v>
      </c>
      <c r="C38" s="28" t="str">
        <f>VLOOKUP(B38,'[1]LISTADO ATM'!$A$2:$B$821,2,0)</f>
        <v>ATM Destacamento Policía Nacional La Victoria</v>
      </c>
      <c r="D38" s="15" t="s">
        <v>10</v>
      </c>
      <c r="E38" s="32">
        <v>335856945</v>
      </c>
    </row>
    <row r="39" spans="1:5" ht="18" x14ac:dyDescent="0.25">
      <c r="A39" s="28" t="str">
        <f>VLOOKUP(B39,'[1]LISTADO ATM'!$A$2:$C$821,3,0)</f>
        <v>DISTRITO NACIONAL</v>
      </c>
      <c r="B39" s="28">
        <v>979</v>
      </c>
      <c r="C39" s="28" t="str">
        <f>VLOOKUP(B39,'[1]LISTADO ATM'!$A$2:$B$821,2,0)</f>
        <v xml:space="preserve">ATM Oficina Luperón I </v>
      </c>
      <c r="D39" s="15" t="s">
        <v>10</v>
      </c>
      <c r="E39" s="32">
        <v>335856947</v>
      </c>
    </row>
    <row r="40" spans="1:5" ht="18" x14ac:dyDescent="0.25">
      <c r="A40" s="28" t="str">
        <f>VLOOKUP(B40,'[1]LISTADO ATM'!$A$2:$C$821,3,0)</f>
        <v>SUR</v>
      </c>
      <c r="B40" s="28">
        <v>6</v>
      </c>
      <c r="C40" s="28" t="str">
        <f>VLOOKUP(B40,'[1]LISTADO ATM'!$A$2:$B$821,2,0)</f>
        <v xml:space="preserve">ATM Plaza WAO San Juan </v>
      </c>
      <c r="D40" s="15" t="s">
        <v>10</v>
      </c>
      <c r="E40" s="32">
        <v>335856952</v>
      </c>
    </row>
    <row r="41" spans="1:5" ht="18" x14ac:dyDescent="0.25">
      <c r="A41" s="28" t="str">
        <f>VLOOKUP(B41,'[1]LISTADO ATM'!$A$2:$C$821,3,0)</f>
        <v>NORTE</v>
      </c>
      <c r="B41" s="28">
        <v>136</v>
      </c>
      <c r="C41" s="28" t="str">
        <f>VLOOKUP(B41,'[1]LISTADO ATM'!$A$2:$B$821,2,0)</f>
        <v>ATM S/M Xtra (Santiago)</v>
      </c>
      <c r="D41" s="15" t="s">
        <v>10</v>
      </c>
      <c r="E41" s="32">
        <v>335856954</v>
      </c>
    </row>
    <row r="42" spans="1:5" ht="18" x14ac:dyDescent="0.25">
      <c r="A42" s="28" t="str">
        <f>VLOOKUP(B42,'[1]LISTADO ATM'!$A$2:$C$821,3,0)</f>
        <v>DISTRITO NACIONAL</v>
      </c>
      <c r="B42" s="28">
        <v>391</v>
      </c>
      <c r="C42" s="28" t="str">
        <f>VLOOKUP(B42,'[1]LISTADO ATM'!$A$2:$B$821,2,0)</f>
        <v xml:space="preserve">ATM S/M Jumbo Luperón </v>
      </c>
      <c r="D42" s="15" t="s">
        <v>10</v>
      </c>
      <c r="E42" s="32">
        <v>335856960</v>
      </c>
    </row>
    <row r="43" spans="1:5" ht="18" x14ac:dyDescent="0.25">
      <c r="A43" s="28" t="str">
        <f>VLOOKUP(B43,'[1]LISTADO ATM'!$A$2:$C$821,3,0)</f>
        <v>DISTRITO NACIONAL</v>
      </c>
      <c r="B43" s="28">
        <v>734</v>
      </c>
      <c r="C43" s="28" t="str">
        <f>VLOOKUP(B43,'[1]LISTADO ATM'!$A$2:$B$821,2,0)</f>
        <v xml:space="preserve">ATM Oficina Independencia I </v>
      </c>
      <c r="D43" s="15" t="s">
        <v>10</v>
      </c>
      <c r="E43" s="32">
        <v>335856961</v>
      </c>
    </row>
    <row r="44" spans="1:5" ht="18" x14ac:dyDescent="0.25">
      <c r="A44" s="28" t="str">
        <f>VLOOKUP(B44,'[1]LISTADO ATM'!$A$2:$C$821,3,0)</f>
        <v>DISTRITO NACIONAL</v>
      </c>
      <c r="B44" s="28">
        <v>590</v>
      </c>
      <c r="C44" s="28" t="str">
        <f>VLOOKUP(B44,'[1]LISTADO ATM'!$A$2:$B$821,2,0)</f>
        <v xml:space="preserve">ATM Olé Aut. Las Américas </v>
      </c>
      <c r="D44" s="15" t="s">
        <v>10</v>
      </c>
      <c r="E44" s="32">
        <v>335856974</v>
      </c>
    </row>
    <row r="45" spans="1:5" ht="18" x14ac:dyDescent="0.25">
      <c r="A45" s="28" t="str">
        <f>VLOOKUP(B45,'[1]LISTADO ATM'!$A$2:$C$821,3,0)</f>
        <v>DISTRITO NACIONAL</v>
      </c>
      <c r="B45" s="28">
        <v>378</v>
      </c>
      <c r="C45" s="28" t="str">
        <f>VLOOKUP(B45,'[1]LISTADO ATM'!$A$2:$B$821,2,0)</f>
        <v>ATM UNP Villa Flores</v>
      </c>
      <c r="D45" s="15" t="s">
        <v>10</v>
      </c>
      <c r="E45" s="32">
        <v>335856976</v>
      </c>
    </row>
    <row r="46" spans="1:5" ht="18" x14ac:dyDescent="0.25">
      <c r="A46" s="28" t="str">
        <f>VLOOKUP(B46,'[1]LISTADO ATM'!$A$2:$C$821,3,0)</f>
        <v>ESTE</v>
      </c>
      <c r="B46" s="28">
        <v>651</v>
      </c>
      <c r="C46" s="28" t="str">
        <f>VLOOKUP(B46,'[1]LISTADO ATM'!$A$2:$B$821,2,0)</f>
        <v>ATM Eco Petroleo Romana</v>
      </c>
      <c r="D46" s="15" t="s">
        <v>10</v>
      </c>
      <c r="E46" s="32">
        <v>335856978</v>
      </c>
    </row>
    <row r="47" spans="1:5" ht="18" x14ac:dyDescent="0.25">
      <c r="A47" s="28" t="str">
        <f>VLOOKUP(B47,'[1]LISTADO ATM'!$A$2:$C$821,3,0)</f>
        <v>NORTE</v>
      </c>
      <c r="B47" s="28">
        <v>88</v>
      </c>
      <c r="C47" s="28" t="str">
        <f>VLOOKUP(B47,'[1]LISTADO ATM'!$A$2:$B$821,2,0)</f>
        <v xml:space="preserve">ATM S/M La Fuente (Santiago) </v>
      </c>
      <c r="D47" s="15" t="s">
        <v>10</v>
      </c>
      <c r="E47" s="32">
        <v>335856979</v>
      </c>
    </row>
    <row r="48" spans="1:5" ht="18" x14ac:dyDescent="0.25">
      <c r="A48" s="28" t="str">
        <f>VLOOKUP(B48,'[1]LISTADO ATM'!$A$2:$C$821,3,0)</f>
        <v>ESTE</v>
      </c>
      <c r="B48" s="28">
        <v>776</v>
      </c>
      <c r="C48" s="28" t="str">
        <f>VLOOKUP(B48,'[1]LISTADO ATM'!$A$2:$B$821,2,0)</f>
        <v xml:space="preserve">ATM Oficina Monte Plata </v>
      </c>
      <c r="D48" s="15" t="s">
        <v>10</v>
      </c>
      <c r="E48" s="32">
        <v>335856987</v>
      </c>
    </row>
    <row r="49" spans="1:5" ht="18" x14ac:dyDescent="0.25">
      <c r="A49" s="28" t="str">
        <f>VLOOKUP(B49,'[1]LISTADO ATM'!$A$2:$C$821,3,0)</f>
        <v>DISTRITO NACIONAL</v>
      </c>
      <c r="B49" s="28">
        <v>967</v>
      </c>
      <c r="C49" s="28" t="str">
        <f>VLOOKUP(B49,'[1]LISTADO ATM'!$A$2:$B$821,2,0)</f>
        <v xml:space="preserve">ATM UNP Hiper Olé Autopista Duarte </v>
      </c>
      <c r="D49" s="15" t="s">
        <v>10</v>
      </c>
      <c r="E49" s="32">
        <v>335856992</v>
      </c>
    </row>
    <row r="50" spans="1:5" ht="18" x14ac:dyDescent="0.25">
      <c r="A50" s="28" t="str">
        <f>VLOOKUP(B50,'[1]LISTADO ATM'!$A$2:$C$821,3,0)</f>
        <v>ESTE</v>
      </c>
      <c r="B50" s="28">
        <v>114</v>
      </c>
      <c r="C50" s="28" t="str">
        <f>VLOOKUP(B50,'[1]LISTADO ATM'!$A$2:$B$821,2,0)</f>
        <v xml:space="preserve">ATM Oficina Hato Mayor </v>
      </c>
      <c r="D50" s="15" t="s">
        <v>10</v>
      </c>
      <c r="E50" s="32">
        <v>335857001</v>
      </c>
    </row>
    <row r="51" spans="1:5" ht="18" x14ac:dyDescent="0.25">
      <c r="A51" s="28" t="str">
        <f>VLOOKUP(B51,'[1]LISTADO ATM'!$A$2:$C$821,3,0)</f>
        <v>NORTE</v>
      </c>
      <c r="B51" s="28">
        <v>91</v>
      </c>
      <c r="C51" s="28" t="str">
        <f>VLOOKUP(B51,'[1]LISTADO ATM'!$A$2:$B$821,2,0)</f>
        <v xml:space="preserve">ATM UNP Villa Isabela </v>
      </c>
      <c r="D51" s="15" t="s">
        <v>10</v>
      </c>
      <c r="E51" s="32">
        <v>335857004</v>
      </c>
    </row>
    <row r="52" spans="1:5" ht="18" x14ac:dyDescent="0.25">
      <c r="A52" s="28" t="str">
        <f>VLOOKUP(B52,'[1]LISTADO ATM'!$A$2:$C$821,3,0)</f>
        <v>SUR</v>
      </c>
      <c r="B52" s="28">
        <v>356</v>
      </c>
      <c r="C52" s="28" t="str">
        <f>VLOOKUP(B52,'[1]LISTADO ATM'!$A$2:$B$821,2,0)</f>
        <v xml:space="preserve">ATM Estación Sigma (San Cristóbal) </v>
      </c>
      <c r="D52" s="15" t="s">
        <v>10</v>
      </c>
      <c r="E52" s="32">
        <v>335857006</v>
      </c>
    </row>
    <row r="53" spans="1:5" ht="18" x14ac:dyDescent="0.25">
      <c r="A53" s="28" t="str">
        <f>VLOOKUP(B53,'[1]LISTADO ATM'!$A$2:$C$821,3,0)</f>
        <v>DISTRITO NACIONAL</v>
      </c>
      <c r="B53" s="28">
        <v>684</v>
      </c>
      <c r="C53" s="28" t="str">
        <f>VLOOKUP(B53,'[1]LISTADO ATM'!$A$2:$B$821,2,0)</f>
        <v>ATM Estación Texaco Prolongación 27 Febrero</v>
      </c>
      <c r="D53" s="15" t="s">
        <v>10</v>
      </c>
      <c r="E53" s="32">
        <v>335857007</v>
      </c>
    </row>
    <row r="54" spans="1:5" ht="18" x14ac:dyDescent="0.25">
      <c r="A54" s="28" t="str">
        <f>VLOOKUP(B54,'[1]LISTADO ATM'!$A$2:$C$821,3,0)</f>
        <v>DISTRITO NACIONAL</v>
      </c>
      <c r="B54" s="28">
        <v>696</v>
      </c>
      <c r="C54" s="28" t="str">
        <f>VLOOKUP(B54,'[1]LISTADO ATM'!$A$2:$B$821,2,0)</f>
        <v>ATM Olé Jacobo Majluta</v>
      </c>
      <c r="D54" s="15" t="s">
        <v>10</v>
      </c>
      <c r="E54" s="32">
        <v>335857008</v>
      </c>
    </row>
    <row r="55" spans="1:5" ht="18" x14ac:dyDescent="0.25">
      <c r="A55" s="28" t="str">
        <f>VLOOKUP(B55,'[1]LISTADO ATM'!$A$2:$C$821,3,0)</f>
        <v>SUR</v>
      </c>
      <c r="B55" s="28">
        <v>995</v>
      </c>
      <c r="C55" s="28" t="str">
        <f>VLOOKUP(B55,'[1]LISTADO ATM'!$A$2:$B$821,2,0)</f>
        <v xml:space="preserve">ATM Oficina San Cristobal III (Lobby) </v>
      </c>
      <c r="D55" s="15" t="s">
        <v>10</v>
      </c>
      <c r="E55" s="32">
        <v>335857009</v>
      </c>
    </row>
    <row r="56" spans="1:5" ht="18" x14ac:dyDescent="0.25">
      <c r="A56" s="28" t="str">
        <f>VLOOKUP(B56,'[1]LISTADO ATM'!$A$2:$C$821,3,0)</f>
        <v>SUR</v>
      </c>
      <c r="B56" s="28">
        <v>619</v>
      </c>
      <c r="C56" s="28" t="str">
        <f>VLOOKUP(B56,'[1]LISTADO ATM'!$A$2:$B$821,2,0)</f>
        <v xml:space="preserve">ATM Academia P.N. Hatillo (San Cristóbal) </v>
      </c>
      <c r="D56" s="15" t="s">
        <v>10</v>
      </c>
      <c r="E56" s="32">
        <v>335857016</v>
      </c>
    </row>
    <row r="57" spans="1:5" ht="18" x14ac:dyDescent="0.25">
      <c r="A57" s="28" t="str">
        <f>VLOOKUP(B57,'[1]LISTADO ATM'!$A$2:$C$821,3,0)</f>
        <v>ESTE</v>
      </c>
      <c r="B57" s="28">
        <v>912</v>
      </c>
      <c r="C57" s="28" t="str">
        <f>VLOOKUP(B57,'[1]LISTADO ATM'!$A$2:$B$821,2,0)</f>
        <v xml:space="preserve">ATM Oficina San Pedro II </v>
      </c>
      <c r="D57" s="15" t="s">
        <v>10</v>
      </c>
      <c r="E57" s="32">
        <v>335857017</v>
      </c>
    </row>
    <row r="58" spans="1:5" ht="18" x14ac:dyDescent="0.25">
      <c r="A58" s="28" t="str">
        <f>VLOOKUP(B58,'[1]LISTADO ATM'!$A$2:$C$821,3,0)</f>
        <v>NORTE</v>
      </c>
      <c r="B58" s="28">
        <v>22</v>
      </c>
      <c r="C58" s="28" t="str">
        <f>VLOOKUP(B58,'[1]LISTADO ATM'!$A$2:$B$821,2,0)</f>
        <v>ATM S/M Olimpico (Santiago)</v>
      </c>
      <c r="D58" s="15" t="s">
        <v>10</v>
      </c>
      <c r="E58" s="32">
        <v>335857018</v>
      </c>
    </row>
    <row r="59" spans="1:5" ht="18" x14ac:dyDescent="0.25">
      <c r="A59" s="28" t="str">
        <f>VLOOKUP(B59,'[1]LISTADO ATM'!$A$2:$C$821,3,0)</f>
        <v>ESTE</v>
      </c>
      <c r="B59" s="28">
        <v>121</v>
      </c>
      <c r="C59" s="28" t="str">
        <f>VLOOKUP(B59,'[1]LISTADO ATM'!$A$2:$B$821,2,0)</f>
        <v xml:space="preserve">ATM Oficina Bayaguana </v>
      </c>
      <c r="D59" s="15" t="s">
        <v>10</v>
      </c>
      <c r="E59" s="32">
        <v>335857029</v>
      </c>
    </row>
    <row r="60" spans="1:5" ht="18.75" thickBot="1" x14ac:dyDescent="0.3">
      <c r="A60" s="3" t="s">
        <v>11</v>
      </c>
      <c r="B60" s="35">
        <f>COUNT(B25:B59)</f>
        <v>35</v>
      </c>
      <c r="C60" s="14"/>
      <c r="D60" s="14"/>
      <c r="E60" s="14"/>
    </row>
    <row r="61" spans="1:5" ht="15.75" thickBot="1" x14ac:dyDescent="0.3">
      <c r="B61" s="5"/>
      <c r="E61" s="5"/>
    </row>
    <row r="62" spans="1:5" ht="18.75" thickBot="1" x14ac:dyDescent="0.3">
      <c r="A62" s="61" t="s">
        <v>10</v>
      </c>
      <c r="B62" s="62"/>
      <c r="C62" s="62"/>
      <c r="D62" s="62"/>
      <c r="E62" s="63"/>
    </row>
    <row r="63" spans="1:5" ht="18" x14ac:dyDescent="0.25">
      <c r="A63" s="2" t="s">
        <v>5</v>
      </c>
      <c r="B63" s="2" t="s">
        <v>6</v>
      </c>
      <c r="C63" s="2" t="s">
        <v>7</v>
      </c>
      <c r="D63" s="2" t="s">
        <v>8</v>
      </c>
      <c r="E63" s="2" t="s">
        <v>9</v>
      </c>
    </row>
    <row r="64" spans="1:5" ht="18" x14ac:dyDescent="0.25">
      <c r="A64" s="19" t="str">
        <f>VLOOKUP(B64,'[1]LISTADO ATM'!$A$2:$C$821,3,0)</f>
        <v>DISTRITO NACIONAL</v>
      </c>
      <c r="B64" s="38">
        <v>567</v>
      </c>
      <c r="C64" s="28" t="str">
        <f>VLOOKUP(B64,'[1]LISTADO ATM'!$A$2:$B$821,2,0)</f>
        <v xml:space="preserve">ATM Oficina Máximo Gómez </v>
      </c>
      <c r="D64" s="29" t="s">
        <v>19</v>
      </c>
      <c r="E64" s="28">
        <v>335850318</v>
      </c>
    </row>
    <row r="65" spans="1:5" ht="18" x14ac:dyDescent="0.25">
      <c r="A65" s="19" t="str">
        <f>VLOOKUP(B65,'[1]LISTADO ATM'!$A$2:$C$821,3,0)</f>
        <v>DISTRITO NACIONAL</v>
      </c>
      <c r="B65" s="28">
        <v>490</v>
      </c>
      <c r="C65" s="28" t="str">
        <f>VLOOKUP(B65,'[1]LISTADO ATM'!$A$2:$B$821,2,0)</f>
        <v xml:space="preserve">ATM Hospital Ney Arias Lora </v>
      </c>
      <c r="D65" s="29" t="s">
        <v>19</v>
      </c>
      <c r="E65" s="40">
        <v>335856019</v>
      </c>
    </row>
    <row r="66" spans="1:5" ht="18" x14ac:dyDescent="0.25">
      <c r="A66" s="19" t="str">
        <f>VLOOKUP(B66,'[1]LISTADO ATM'!$A$2:$C$821,3,0)</f>
        <v>SUR</v>
      </c>
      <c r="B66" s="28">
        <v>871</v>
      </c>
      <c r="C66" s="28" t="str">
        <f>VLOOKUP(B66,'[1]LISTADO ATM'!$A$2:$B$821,2,0)</f>
        <v>ATM Plaza Cultural San Juan</v>
      </c>
      <c r="D66" s="29" t="s">
        <v>19</v>
      </c>
      <c r="E66" s="40">
        <v>335856289</v>
      </c>
    </row>
    <row r="67" spans="1:5" ht="18" x14ac:dyDescent="0.25">
      <c r="A67" s="19" t="str">
        <f>VLOOKUP(B67,'[1]LISTADO ATM'!$A$2:$C$821,3,0)</f>
        <v>NORTE</v>
      </c>
      <c r="B67" s="28">
        <v>749</v>
      </c>
      <c r="C67" s="28" t="str">
        <f>VLOOKUP(B67,'[1]LISTADO ATM'!$A$2:$B$821,2,0)</f>
        <v xml:space="preserve">ATM Oficina Yaque </v>
      </c>
      <c r="D67" s="29" t="s">
        <v>19</v>
      </c>
      <c r="E67" s="40">
        <v>335856878</v>
      </c>
    </row>
    <row r="68" spans="1:5" ht="18" x14ac:dyDescent="0.25">
      <c r="A68" s="19" t="str">
        <f>VLOOKUP(B68,'[1]LISTADO ATM'!$A$2:$C$821,3,0)</f>
        <v>DISTRITO NACIONAL</v>
      </c>
      <c r="B68" s="28">
        <v>302</v>
      </c>
      <c r="C68" s="28" t="str">
        <f>VLOOKUP(B68,'[1]LISTADO ATM'!$A$2:$B$821,2,0)</f>
        <v xml:space="preserve">ATM S/M Aprezio Los Mameyes  </v>
      </c>
      <c r="D68" s="29" t="s">
        <v>19</v>
      </c>
      <c r="E68" s="40">
        <v>335856880</v>
      </c>
    </row>
    <row r="69" spans="1:5" ht="18" x14ac:dyDescent="0.25">
      <c r="A69" s="19" t="str">
        <f>VLOOKUP(B69,'[1]LISTADO ATM'!$A$2:$C$821,3,0)</f>
        <v>DISTRITO NACIONAL</v>
      </c>
      <c r="B69" s="28">
        <v>911</v>
      </c>
      <c r="C69" s="28" t="str">
        <f>VLOOKUP(B69,'[1]LISTADO ATM'!$A$2:$B$821,2,0)</f>
        <v xml:space="preserve">ATM Oficina Venezuela II </v>
      </c>
      <c r="D69" s="29" t="s">
        <v>19</v>
      </c>
      <c r="E69" s="40">
        <v>335856885</v>
      </c>
    </row>
    <row r="70" spans="1:5" ht="18" x14ac:dyDescent="0.25">
      <c r="A70" s="19" t="str">
        <f>VLOOKUP(B70,'[1]LISTADO ATM'!$A$2:$C$821,3,0)</f>
        <v>SUR</v>
      </c>
      <c r="B70" s="28">
        <v>825</v>
      </c>
      <c r="C70" s="28" t="str">
        <f>VLOOKUP(B70,'[1]LISTADO ATM'!$A$2:$B$821,2,0)</f>
        <v xml:space="preserve">ATM Estacion Eco Cibeles (Las Matas de Farfán) </v>
      </c>
      <c r="D70" s="29" t="s">
        <v>19</v>
      </c>
      <c r="E70" s="40">
        <v>335856926</v>
      </c>
    </row>
    <row r="71" spans="1:5" ht="18" x14ac:dyDescent="0.25">
      <c r="A71" s="19" t="str">
        <f>VLOOKUP(B71,'[1]LISTADO ATM'!$A$2:$C$821,3,0)</f>
        <v>ESTE</v>
      </c>
      <c r="B71" s="28">
        <v>385</v>
      </c>
      <c r="C71" s="28" t="str">
        <f>VLOOKUP(B71,'[1]LISTADO ATM'!$A$2:$B$821,2,0)</f>
        <v xml:space="preserve">ATM Plaza Verón I </v>
      </c>
      <c r="D71" s="29" t="s">
        <v>19</v>
      </c>
      <c r="E71" s="28">
        <v>335856922</v>
      </c>
    </row>
    <row r="72" spans="1:5" ht="18" x14ac:dyDescent="0.25">
      <c r="A72" s="19" t="str">
        <f>VLOOKUP(B72,'[1]LISTADO ATM'!$A$2:$C$821,3,0)</f>
        <v>DISTRITO NACIONAL</v>
      </c>
      <c r="B72" s="28">
        <v>577</v>
      </c>
      <c r="C72" s="28" t="str">
        <f>VLOOKUP(B72,'[1]LISTADO ATM'!$A$2:$B$821,2,0)</f>
        <v xml:space="preserve">ATM Olé Ave. Duarte </v>
      </c>
      <c r="D72" s="29" t="s">
        <v>19</v>
      </c>
      <c r="E72" s="40">
        <v>335856929</v>
      </c>
    </row>
    <row r="73" spans="1:5" ht="18" x14ac:dyDescent="0.25">
      <c r="A73" s="19" t="str">
        <f>VLOOKUP(B73,'[1]LISTADO ATM'!$A$2:$C$821,3,0)</f>
        <v>DISTRITO NACIONAL</v>
      </c>
      <c r="B73" s="28">
        <v>738</v>
      </c>
      <c r="C73" s="28" t="str">
        <f>VLOOKUP(B73,'[1]LISTADO ATM'!$A$2:$B$821,2,0)</f>
        <v xml:space="preserve">ATM Zona Franca Los Alcarrizos </v>
      </c>
      <c r="D73" s="29" t="s">
        <v>19</v>
      </c>
      <c r="E73" s="40">
        <v>335856930</v>
      </c>
    </row>
    <row r="74" spans="1:5" ht="18" x14ac:dyDescent="0.25">
      <c r="A74" s="19" t="str">
        <f>VLOOKUP(B74,'[1]LISTADO ATM'!$A$2:$C$821,3,0)</f>
        <v>DISTRITO NACIONAL</v>
      </c>
      <c r="B74" s="28">
        <v>180</v>
      </c>
      <c r="C74" s="28" t="str">
        <f>VLOOKUP(B74,'[1]LISTADO ATM'!$A$2:$B$821,2,0)</f>
        <v xml:space="preserve">ATM Megacentro II </v>
      </c>
      <c r="D74" s="29" t="s">
        <v>19</v>
      </c>
      <c r="E74" s="40">
        <v>335856931</v>
      </c>
    </row>
    <row r="75" spans="1:5" ht="18" x14ac:dyDescent="0.25">
      <c r="A75" s="19" t="str">
        <f>VLOOKUP(B75,'[1]LISTADO ATM'!$A$2:$C$821,3,0)</f>
        <v>DISTRITO NACIONAL</v>
      </c>
      <c r="B75" s="28">
        <v>572</v>
      </c>
      <c r="C75" s="28" t="str">
        <f>VLOOKUP(B75,'[1]LISTADO ATM'!$A$2:$B$821,2,0)</f>
        <v xml:space="preserve">ATM Olé Ovando </v>
      </c>
      <c r="D75" s="29" t="s">
        <v>19</v>
      </c>
      <c r="E75" s="40">
        <v>335856944</v>
      </c>
    </row>
    <row r="76" spans="1:5" ht="18" x14ac:dyDescent="0.25">
      <c r="A76" s="19" t="str">
        <f>VLOOKUP(B76,'[1]LISTADO ATM'!$A$2:$C$821,3,0)</f>
        <v>NORTE</v>
      </c>
      <c r="B76" s="28">
        <v>142</v>
      </c>
      <c r="C76" s="28" t="str">
        <f>VLOOKUP(B76,'[1]LISTADO ATM'!$A$2:$B$821,2,0)</f>
        <v xml:space="preserve">ATM Centro de Caja Galerías Bonao </v>
      </c>
      <c r="D76" s="29" t="s">
        <v>19</v>
      </c>
      <c r="E76" s="40">
        <v>335856955</v>
      </c>
    </row>
    <row r="77" spans="1:5" ht="18" x14ac:dyDescent="0.25">
      <c r="A77" s="19" t="str">
        <f>VLOOKUP(B77,'[1]LISTADO ATM'!$A$2:$C$821,3,0)</f>
        <v>SUR</v>
      </c>
      <c r="B77" s="28">
        <v>962</v>
      </c>
      <c r="C77" s="28" t="str">
        <f>VLOOKUP(B77,'[1]LISTADO ATM'!$A$2:$B$821,2,0)</f>
        <v xml:space="preserve">ATM Oficina Villa Ofelia II (San Juan) </v>
      </c>
      <c r="D77" s="29" t="s">
        <v>19</v>
      </c>
      <c r="E77" s="40">
        <v>335856956</v>
      </c>
    </row>
    <row r="78" spans="1:5" ht="18" x14ac:dyDescent="0.25">
      <c r="A78" s="19" t="str">
        <f>VLOOKUP(B78,'[1]LISTADO ATM'!$A$2:$C$821,3,0)</f>
        <v>DISTRITO NACIONAL</v>
      </c>
      <c r="B78" s="28">
        <v>971</v>
      </c>
      <c r="C78" s="28" t="str">
        <f>VLOOKUP(B78,'[1]LISTADO ATM'!$A$2:$B$821,2,0)</f>
        <v xml:space="preserve">ATM Club Banreservas I </v>
      </c>
      <c r="D78" s="29" t="s">
        <v>19</v>
      </c>
      <c r="E78" s="40">
        <v>335856957</v>
      </c>
    </row>
    <row r="79" spans="1:5" ht="18" x14ac:dyDescent="0.25">
      <c r="A79" s="19" t="str">
        <f>VLOOKUP(B79,'[1]LISTADO ATM'!$A$2:$C$821,3,0)</f>
        <v>NORTE</v>
      </c>
      <c r="B79" s="28">
        <v>208</v>
      </c>
      <c r="C79" s="28" t="str">
        <f>VLOOKUP(B79,'[1]LISTADO ATM'!$A$2:$B$821,2,0)</f>
        <v xml:space="preserve">ATM UNP Tireo </v>
      </c>
      <c r="D79" s="29" t="s">
        <v>19</v>
      </c>
      <c r="E79" s="40">
        <v>335856958</v>
      </c>
    </row>
    <row r="80" spans="1:5" ht="18" x14ac:dyDescent="0.25">
      <c r="A80" s="19" t="str">
        <f>VLOOKUP(B80,'[1]LISTADO ATM'!$A$2:$C$821,3,0)</f>
        <v>NORTE</v>
      </c>
      <c r="B80" s="28">
        <v>290</v>
      </c>
      <c r="C80" s="28" t="str">
        <f>VLOOKUP(B80,'[1]LISTADO ATM'!$A$2:$B$821,2,0)</f>
        <v xml:space="preserve">ATM Oficina San Francisco de Macorís </v>
      </c>
      <c r="D80" s="29" t="s">
        <v>19</v>
      </c>
      <c r="E80" s="40">
        <v>335856962</v>
      </c>
    </row>
    <row r="81" spans="1:5" ht="18" x14ac:dyDescent="0.25">
      <c r="A81" s="19" t="str">
        <f>VLOOKUP(B81,'[1]LISTADO ATM'!$A$2:$C$821,3,0)</f>
        <v>DISTRITO NACIONAL</v>
      </c>
      <c r="B81" s="28">
        <v>565</v>
      </c>
      <c r="C81" s="28" t="str">
        <f>VLOOKUP(B81,'[1]LISTADO ATM'!$A$2:$B$821,2,0)</f>
        <v xml:space="preserve">ATM S/M La Cadena Núñez de Cáceres </v>
      </c>
      <c r="D81" s="29" t="s">
        <v>19</v>
      </c>
      <c r="E81" s="40">
        <v>335856963</v>
      </c>
    </row>
    <row r="82" spans="1:5" ht="18" x14ac:dyDescent="0.25">
      <c r="A82" s="19" t="str">
        <f>VLOOKUP(B82,'[1]LISTADO ATM'!$A$2:$C$821,3,0)</f>
        <v>DISTRITO NACIONAL</v>
      </c>
      <c r="B82" s="28">
        <v>938</v>
      </c>
      <c r="C82" s="28" t="str">
        <f>VLOOKUP(B82,'[1]LISTADO ATM'!$A$2:$B$821,2,0)</f>
        <v xml:space="preserve">ATM Autobanco Oficina Filadelfia Plaza </v>
      </c>
      <c r="D82" s="29" t="s">
        <v>19</v>
      </c>
      <c r="E82" s="40">
        <v>335856964</v>
      </c>
    </row>
    <row r="83" spans="1:5" ht="18" x14ac:dyDescent="0.25">
      <c r="A83" s="19" t="str">
        <f>VLOOKUP(B83,'[1]LISTADO ATM'!$A$2:$C$821,3,0)</f>
        <v>DISTRITO NACIONAL</v>
      </c>
      <c r="B83" s="28">
        <v>993</v>
      </c>
      <c r="C83" s="28" t="str">
        <f>VLOOKUP(B83,'[1]LISTADO ATM'!$A$2:$B$821,2,0)</f>
        <v xml:space="preserve">ATM Centro Medico Integral II </v>
      </c>
      <c r="D83" s="29" t="s">
        <v>19</v>
      </c>
      <c r="E83" s="40">
        <v>335856977</v>
      </c>
    </row>
    <row r="84" spans="1:5" ht="18" x14ac:dyDescent="0.25">
      <c r="A84" s="19" t="str">
        <f>VLOOKUP(B84,'[1]LISTADO ATM'!$A$2:$C$821,3,0)</f>
        <v>NORTE</v>
      </c>
      <c r="B84" s="28">
        <v>315</v>
      </c>
      <c r="C84" s="28" t="str">
        <f>VLOOKUP(B84,'[1]LISTADO ATM'!$A$2:$B$821,2,0)</f>
        <v xml:space="preserve">ATM Oficina Estrella Sadalá </v>
      </c>
      <c r="D84" s="29" t="s">
        <v>19</v>
      </c>
      <c r="E84" s="40">
        <v>335856980</v>
      </c>
    </row>
    <row r="85" spans="1:5" ht="18" x14ac:dyDescent="0.25">
      <c r="A85" s="19" t="str">
        <f>VLOOKUP(B85,'[1]LISTADO ATM'!$A$2:$C$821,3,0)</f>
        <v>DISTRITO NACIONAL</v>
      </c>
      <c r="B85" s="28">
        <v>642</v>
      </c>
      <c r="C85" s="28" t="str">
        <f>VLOOKUP(B85,'[1]LISTADO ATM'!$A$2:$B$821,2,0)</f>
        <v xml:space="preserve">ATM OMSA Sto. Dgo. </v>
      </c>
      <c r="D85" s="29" t="s">
        <v>19</v>
      </c>
      <c r="E85" s="40">
        <v>335856989</v>
      </c>
    </row>
    <row r="86" spans="1:5" ht="18" x14ac:dyDescent="0.25">
      <c r="A86" s="19" t="str">
        <f>VLOOKUP(B86,'[1]LISTADO ATM'!$A$2:$C$821,3,0)</f>
        <v>NORTE</v>
      </c>
      <c r="B86" s="28">
        <v>77</v>
      </c>
      <c r="C86" s="28" t="str">
        <f>VLOOKUP(B86,'[1]LISTADO ATM'!$A$2:$B$821,2,0)</f>
        <v xml:space="preserve">ATM Oficina Cruce de Imbert </v>
      </c>
      <c r="D86" s="29" t="s">
        <v>19</v>
      </c>
      <c r="E86" s="40">
        <v>335857003</v>
      </c>
    </row>
    <row r="87" spans="1:5" ht="18" x14ac:dyDescent="0.25">
      <c r="A87" s="19" t="str">
        <f>VLOOKUP(B87,'[1]LISTADO ATM'!$A$2:$C$821,3,0)</f>
        <v>ESTE</v>
      </c>
      <c r="B87" s="28">
        <v>293</v>
      </c>
      <c r="C87" s="28" t="str">
        <f>VLOOKUP(B87,'[1]LISTADO ATM'!$A$2:$B$821,2,0)</f>
        <v xml:space="preserve">ATM S/M Nueva Visión (San Pedro) </v>
      </c>
      <c r="D87" s="29" t="s">
        <v>19</v>
      </c>
      <c r="E87" s="40">
        <v>335857005</v>
      </c>
    </row>
    <row r="88" spans="1:5" ht="18" x14ac:dyDescent="0.25">
      <c r="A88" s="19" t="e">
        <f>VLOOKUP(B88,'[1]LISTADO ATM'!$A$2:$C$821,3,0)</f>
        <v>#N/A</v>
      </c>
      <c r="B88" s="28"/>
      <c r="C88" s="28" t="e">
        <f>VLOOKUP(B88,'[1]LISTADO ATM'!$A$2:$B$821,2,0)</f>
        <v>#N/A</v>
      </c>
      <c r="D88" s="29" t="s">
        <v>19</v>
      </c>
      <c r="E88" s="40"/>
    </row>
    <row r="89" spans="1:5" ht="18" x14ac:dyDescent="0.25">
      <c r="A89" s="19" t="e">
        <f>VLOOKUP(B89,'[1]LISTADO ATM'!$A$2:$C$821,3,0)</f>
        <v>#N/A</v>
      </c>
      <c r="B89" s="28"/>
      <c r="C89" s="28" t="e">
        <f>VLOOKUP(B89,'[1]LISTADO ATM'!$A$2:$B$821,2,0)</f>
        <v>#N/A</v>
      </c>
      <c r="D89" s="29" t="s">
        <v>19</v>
      </c>
      <c r="E89" s="40"/>
    </row>
    <row r="90" spans="1:5" ht="18" x14ac:dyDescent="0.25">
      <c r="A90" s="19" t="e">
        <f>VLOOKUP(B90,'[1]LISTADO ATM'!$A$2:$C$821,3,0)</f>
        <v>#N/A</v>
      </c>
      <c r="B90" s="28"/>
      <c r="C90" s="28" t="e">
        <f>VLOOKUP(B90,'[1]LISTADO ATM'!$A$2:$B$821,2,0)</f>
        <v>#N/A</v>
      </c>
      <c r="D90" s="29" t="s">
        <v>19</v>
      </c>
      <c r="E90" s="40"/>
    </row>
    <row r="91" spans="1:5" ht="18.75" thickBot="1" x14ac:dyDescent="0.3">
      <c r="A91" s="3" t="s">
        <v>11</v>
      </c>
      <c r="B91" s="35">
        <f>COUNT(B64:B90)</f>
        <v>24</v>
      </c>
      <c r="C91" s="14"/>
      <c r="D91" s="36"/>
      <c r="E91" s="37"/>
    </row>
    <row r="92" spans="1:5" ht="15.75" thickBot="1" x14ac:dyDescent="0.3">
      <c r="B92" s="5"/>
      <c r="E92" s="5"/>
    </row>
    <row r="93" spans="1:5" ht="18" x14ac:dyDescent="0.25">
      <c r="A93" s="64" t="s">
        <v>13</v>
      </c>
      <c r="B93" s="65"/>
      <c r="C93" s="65"/>
      <c r="D93" s="65"/>
      <c r="E93" s="66"/>
    </row>
    <row r="94" spans="1:5" ht="18" x14ac:dyDescent="0.25">
      <c r="A94" s="2" t="s">
        <v>5</v>
      </c>
      <c r="B94" s="2" t="s">
        <v>6</v>
      </c>
      <c r="C94" s="4" t="s">
        <v>7</v>
      </c>
      <c r="D94" s="18" t="s">
        <v>8</v>
      </c>
      <c r="E94" s="2" t="s">
        <v>9</v>
      </c>
    </row>
    <row r="95" spans="1:5" ht="18.75" customHeight="1" x14ac:dyDescent="0.25">
      <c r="A95" s="19" t="str">
        <f>VLOOKUP(B95,'[1]LISTADO ATM'!$A$2:$C$821,3,0)</f>
        <v>NORTE</v>
      </c>
      <c r="B95" s="28">
        <v>431</v>
      </c>
      <c r="C95" s="28" t="str">
        <f>VLOOKUP(B95,'[1]LISTADO ATM'!$A$2:$B$821,2,0)</f>
        <v xml:space="preserve">ATM Autoservicio Sol (Santiago) </v>
      </c>
      <c r="D95" s="28" t="s">
        <v>23</v>
      </c>
      <c r="E95" s="32">
        <v>335856971</v>
      </c>
    </row>
    <row r="96" spans="1:5" ht="18.75" customHeight="1" x14ac:dyDescent="0.25">
      <c r="A96" s="19" t="str">
        <f>VLOOKUP(B96,'[1]LISTADO ATM'!$A$2:$C$821,3,0)</f>
        <v>NORTE</v>
      </c>
      <c r="B96" s="28">
        <v>3</v>
      </c>
      <c r="C96" s="28" t="str">
        <f>VLOOKUP(B96,'[1]LISTADO ATM'!$A$2:$B$821,2,0)</f>
        <v>ATM Autoservicio La Vega Real</v>
      </c>
      <c r="D96" s="28" t="s">
        <v>23</v>
      </c>
      <c r="E96" s="32">
        <v>335856892</v>
      </c>
    </row>
    <row r="97" spans="1:5" ht="18.75" customHeight="1" x14ac:dyDescent="0.25">
      <c r="A97" s="19" t="str">
        <f>VLOOKUP(B97,'[1]LISTADO ATM'!$A$2:$C$821,3,0)</f>
        <v>DISTRITO NACIONAL</v>
      </c>
      <c r="B97" s="28">
        <v>835</v>
      </c>
      <c r="C97" s="28" t="str">
        <f>VLOOKUP(B97,'[1]LISTADO ATM'!$A$2:$B$821,2,0)</f>
        <v xml:space="preserve">ATM UNP Megacentro </v>
      </c>
      <c r="D97" s="28" t="s">
        <v>23</v>
      </c>
      <c r="E97" s="39">
        <v>335856925</v>
      </c>
    </row>
    <row r="98" spans="1:5" ht="18.75" customHeight="1" x14ac:dyDescent="0.25">
      <c r="A98" s="19" t="str">
        <f>VLOOKUP(B98,'[1]LISTADO ATM'!$A$2:$C$821,3,0)</f>
        <v>DISTRITO NACIONAL</v>
      </c>
      <c r="B98" s="28">
        <v>980</v>
      </c>
      <c r="C98" s="28" t="str">
        <f>VLOOKUP(B98,'[1]LISTADO ATM'!$A$2:$B$821,2,0)</f>
        <v xml:space="preserve">ATM Oficina Bella Vista Mall II </v>
      </c>
      <c r="D98" s="28" t="s">
        <v>23</v>
      </c>
      <c r="E98" s="39">
        <v>335856941</v>
      </c>
    </row>
    <row r="99" spans="1:5" ht="18.75" customHeight="1" x14ac:dyDescent="0.25">
      <c r="A99" s="19" t="str">
        <f>VLOOKUP(B99,'[1]LISTADO ATM'!$A$2:$C$821,3,0)</f>
        <v>DISTRITO NACIONAL</v>
      </c>
      <c r="B99" s="28">
        <v>231</v>
      </c>
      <c r="C99" s="28" t="str">
        <f>VLOOKUP(B99,'[1]LISTADO ATM'!$A$2:$B$821,2,0)</f>
        <v xml:space="preserve">ATM Oficina Zona Oriental </v>
      </c>
      <c r="D99" s="28" t="s">
        <v>23</v>
      </c>
      <c r="E99" s="39">
        <v>335856981</v>
      </c>
    </row>
    <row r="100" spans="1:5" ht="18.75" customHeight="1" x14ac:dyDescent="0.25">
      <c r="A100" s="19" t="str">
        <f>VLOOKUP(B100,'[1]LISTADO ATM'!$A$2:$C$821,3,0)</f>
        <v>DISTRITO NACIONAL</v>
      </c>
      <c r="B100" s="28">
        <v>540</v>
      </c>
      <c r="C100" s="28" t="str">
        <f>VLOOKUP(B100,'[1]LISTADO ATM'!$A$2:$B$821,2,0)</f>
        <v xml:space="preserve">ATM Autoservicio Sambil I </v>
      </c>
      <c r="D100" s="28" t="s">
        <v>23</v>
      </c>
      <c r="E100" s="40">
        <v>335856986</v>
      </c>
    </row>
    <row r="101" spans="1:5" ht="18.75" customHeight="1" x14ac:dyDescent="0.25">
      <c r="A101" s="19" t="str">
        <f>VLOOKUP(B101,'[1]LISTADO ATM'!$A$2:$C$821,3,0)</f>
        <v>ESTE</v>
      </c>
      <c r="B101" s="41">
        <v>330</v>
      </c>
      <c r="C101" s="28" t="str">
        <f>VLOOKUP(B101,'[1]LISTADO ATM'!$A$2:$B$821,2,0)</f>
        <v xml:space="preserve">ATM Oficina Boulevard (Higuey) </v>
      </c>
      <c r="D101" s="28" t="s">
        <v>23</v>
      </c>
      <c r="E101" s="28">
        <v>335857012</v>
      </c>
    </row>
    <row r="102" spans="1:5" ht="18.75" customHeight="1" x14ac:dyDescent="0.25">
      <c r="A102" s="19" t="str">
        <f>VLOOKUP(B102,'[1]LISTADO ATM'!$A$2:$C$821,3,0)</f>
        <v>SUR</v>
      </c>
      <c r="B102" s="28">
        <v>5</v>
      </c>
      <c r="C102" s="28" t="str">
        <f>VLOOKUP(B102,'[1]LISTADO ATM'!$A$2:$B$821,2,0)</f>
        <v>ATM Oficina Autoservicio Villa Ofelia (San Juan)</v>
      </c>
      <c r="D102" s="28" t="s">
        <v>22</v>
      </c>
      <c r="E102" s="28">
        <v>335856611</v>
      </c>
    </row>
    <row r="103" spans="1:5" ht="18.75" customHeight="1" x14ac:dyDescent="0.25">
      <c r="A103" s="19" t="str">
        <f>VLOOKUP(B103,'[1]LISTADO ATM'!$A$2:$C$821,3,0)</f>
        <v>NORTE</v>
      </c>
      <c r="B103" s="28">
        <v>291</v>
      </c>
      <c r="C103" s="28" t="str">
        <f>VLOOKUP(B103,'[1]LISTADO ATM'!$A$2:$B$821,2,0)</f>
        <v xml:space="preserve">ATM S/M Jumbo Las Colinas </v>
      </c>
      <c r="D103" s="28" t="s">
        <v>22</v>
      </c>
      <c r="E103" s="28">
        <v>335856803</v>
      </c>
    </row>
    <row r="104" spans="1:5" ht="18.75" customHeight="1" x14ac:dyDescent="0.25">
      <c r="A104" s="19" t="str">
        <f>VLOOKUP(B104,'[1]LISTADO ATM'!$A$2:$C$821,3,0)</f>
        <v>DISTRITO NACIONAL</v>
      </c>
      <c r="B104" s="28">
        <v>900</v>
      </c>
      <c r="C104" s="28" t="str">
        <f>VLOOKUP(B104,'[1]LISTADO ATM'!$A$2:$B$821,2,0)</f>
        <v xml:space="preserve">ATM UNP Merca Santo Domingo </v>
      </c>
      <c r="D104" s="28" t="s">
        <v>22</v>
      </c>
      <c r="E104" s="28">
        <v>335856881</v>
      </c>
    </row>
    <row r="105" spans="1:5" ht="18.75" customHeight="1" x14ac:dyDescent="0.25">
      <c r="A105" s="19" t="str">
        <f>VLOOKUP(B105,'[1]LISTADO ATM'!$A$2:$C$821,3,0)</f>
        <v>NORTE</v>
      </c>
      <c r="B105" s="28">
        <v>965</v>
      </c>
      <c r="C105" s="28" t="str">
        <f>VLOOKUP(B105,'[1]LISTADO ATM'!$A$2:$B$821,2,0)</f>
        <v xml:space="preserve">ATM S/M La Fuente FUN (Santiago) </v>
      </c>
      <c r="D105" s="28" t="s">
        <v>22</v>
      </c>
      <c r="E105" s="28">
        <v>335856894</v>
      </c>
    </row>
    <row r="106" spans="1:5" ht="18.75" customHeight="1" x14ac:dyDescent="0.25">
      <c r="A106" s="19" t="str">
        <f>VLOOKUP(B106,'[1]LISTADO ATM'!$A$2:$C$821,3,0)</f>
        <v>ESTE</v>
      </c>
      <c r="B106" s="28">
        <v>309</v>
      </c>
      <c r="C106" s="28" t="str">
        <f>VLOOKUP(B106,'[1]LISTADO ATM'!$A$2:$B$821,2,0)</f>
        <v xml:space="preserve">ATM Secrets Cap Cana I </v>
      </c>
      <c r="D106" s="28" t="s">
        <v>22</v>
      </c>
      <c r="E106" s="28">
        <v>335856904</v>
      </c>
    </row>
    <row r="107" spans="1:5" ht="18.75" customHeight="1" x14ac:dyDescent="0.25">
      <c r="A107" s="19" t="str">
        <f>VLOOKUP(B107,'[1]LISTADO ATM'!$A$2:$C$821,3,0)</f>
        <v>SUR</v>
      </c>
      <c r="B107" s="28">
        <v>342</v>
      </c>
      <c r="C107" s="28" t="str">
        <f>VLOOKUP(B107,'[1]LISTADO ATM'!$A$2:$B$821,2,0)</f>
        <v>ATM Oficina Obras Públicas Azua</v>
      </c>
      <c r="D107" s="28" t="s">
        <v>22</v>
      </c>
      <c r="E107" s="28">
        <v>335856946</v>
      </c>
    </row>
    <row r="108" spans="1:5" ht="18.75" customHeight="1" x14ac:dyDescent="0.25">
      <c r="A108" s="19" t="e">
        <f>VLOOKUP(B108,'[1]LISTADO ATM'!$A$2:$C$821,3,0)</f>
        <v>#N/A</v>
      </c>
      <c r="B108" s="28"/>
      <c r="C108" s="28" t="e">
        <f>VLOOKUP(B108,'[1]LISTADO ATM'!$A$2:$B$821,2,0)</f>
        <v>#N/A</v>
      </c>
      <c r="D108" s="28"/>
      <c r="E108" s="28"/>
    </row>
    <row r="109" spans="1:5" ht="18.75" customHeight="1" x14ac:dyDescent="0.25">
      <c r="A109" s="19" t="e">
        <f>VLOOKUP(B109,'[1]LISTADO ATM'!$A$2:$C$821,3,0)</f>
        <v>#N/A</v>
      </c>
      <c r="B109" s="28"/>
      <c r="C109" s="28" t="e">
        <f>VLOOKUP(B109,'[1]LISTADO ATM'!$A$2:$B$821,2,0)</f>
        <v>#N/A</v>
      </c>
      <c r="D109" s="28"/>
      <c r="E109" s="28"/>
    </row>
    <row r="110" spans="1:5" ht="18.75" customHeight="1" x14ac:dyDescent="0.25">
      <c r="A110" s="19" t="e">
        <f>VLOOKUP(B110,'[1]LISTADO ATM'!$A$2:$C$821,3,0)</f>
        <v>#N/A</v>
      </c>
      <c r="B110" s="28"/>
      <c r="C110" s="28" t="e">
        <f>VLOOKUP(B110,'[1]LISTADO ATM'!$A$2:$B$821,2,0)</f>
        <v>#N/A</v>
      </c>
      <c r="D110" s="28"/>
      <c r="E110" s="28"/>
    </row>
    <row r="111" spans="1:5" ht="18.75" thickBot="1" x14ac:dyDescent="0.3">
      <c r="A111" s="3" t="s">
        <v>11</v>
      </c>
      <c r="B111" s="35">
        <f>COUNT(B95:B107)</f>
        <v>13</v>
      </c>
      <c r="C111" s="14"/>
      <c r="D111" s="17"/>
      <c r="E111" s="17"/>
    </row>
    <row r="112" spans="1:5" ht="15.75" thickBot="1" x14ac:dyDescent="0.3">
      <c r="B112" s="5"/>
      <c r="E112" s="5"/>
    </row>
    <row r="113" spans="1:5" ht="18.75" thickBot="1" x14ac:dyDescent="0.3">
      <c r="A113" s="67" t="s">
        <v>12</v>
      </c>
      <c r="B113" s="68"/>
      <c r="D113" s="5"/>
      <c r="E113" s="5"/>
    </row>
    <row r="114" spans="1:5" ht="18.75" thickBot="1" x14ac:dyDescent="0.3">
      <c r="A114" s="33">
        <f>+B60+B91+B111</f>
        <v>72</v>
      </c>
      <c r="B114" s="34"/>
    </row>
    <row r="115" spans="1:5" ht="15.75" thickBot="1" x14ac:dyDescent="0.3">
      <c r="B115" s="5"/>
      <c r="E115" s="5"/>
    </row>
    <row r="116" spans="1:5" ht="18.75" thickBot="1" x14ac:dyDescent="0.3">
      <c r="A116" s="61" t="s">
        <v>15</v>
      </c>
      <c r="B116" s="62"/>
      <c r="C116" s="62"/>
      <c r="D116" s="62"/>
      <c r="E116" s="63"/>
    </row>
    <row r="117" spans="1:5" ht="18" x14ac:dyDescent="0.25">
      <c r="A117" s="6" t="s">
        <v>5</v>
      </c>
      <c r="B117" s="12" t="s">
        <v>6</v>
      </c>
      <c r="C117" s="4" t="s">
        <v>7</v>
      </c>
      <c r="D117" s="69" t="s">
        <v>8</v>
      </c>
      <c r="E117" s="70"/>
    </row>
    <row r="118" spans="1:5" ht="18" x14ac:dyDescent="0.25">
      <c r="A118" s="28" t="str">
        <f>VLOOKUP(B118,'[1]LISTADO ATM'!$A$2:$C$821,3,0)</f>
        <v>DISTRITO NACIONAL</v>
      </c>
      <c r="B118" s="28">
        <v>810</v>
      </c>
      <c r="C118" s="28" t="str">
        <f>VLOOKUP(B118,'[1]LISTADO ATM'!$A$2:$B$821,2,0)</f>
        <v xml:space="preserve">ATM UNP Multicentro La Sirena José Contreras </v>
      </c>
      <c r="D118" s="44" t="s">
        <v>17</v>
      </c>
      <c r="E118" s="45"/>
    </row>
    <row r="119" spans="1:5" ht="18" x14ac:dyDescent="0.25">
      <c r="A119" s="28" t="str">
        <f>VLOOKUP(B119,'[1]LISTADO ATM'!$A$2:$C$821,3,0)</f>
        <v>DISTRITO NACIONAL</v>
      </c>
      <c r="B119" s="28">
        <v>725</v>
      </c>
      <c r="C119" s="28" t="str">
        <f>VLOOKUP(B119,'[1]LISTADO ATM'!$A$2:$B$821,2,0)</f>
        <v xml:space="preserve">ATM El Huacal II  </v>
      </c>
      <c r="D119" s="44" t="s">
        <v>21</v>
      </c>
      <c r="E119" s="45"/>
    </row>
    <row r="120" spans="1:5" ht="18" x14ac:dyDescent="0.25">
      <c r="A120" s="28" t="str">
        <f>VLOOKUP(B120,'[1]LISTADO ATM'!$A$2:$C$821,3,0)</f>
        <v>DISTRITO NACIONAL</v>
      </c>
      <c r="B120" s="28">
        <v>578</v>
      </c>
      <c r="C120" s="28" t="str">
        <f>VLOOKUP(B120,'[1]LISTADO ATM'!$A$2:$B$821,2,0)</f>
        <v xml:space="preserve">ATM Procuraduría General de la República </v>
      </c>
      <c r="D120" s="44" t="s">
        <v>17</v>
      </c>
      <c r="E120" s="45"/>
    </row>
    <row r="121" spans="1:5" ht="18" x14ac:dyDescent="0.25">
      <c r="A121" s="28" t="str">
        <f>VLOOKUP(B121,'[1]LISTADO ATM'!$A$2:$C$821,3,0)</f>
        <v>DISTRITO NACIONAL</v>
      </c>
      <c r="B121" s="28">
        <v>655</v>
      </c>
      <c r="C121" s="28" t="str">
        <f>VLOOKUP(B121,'[1]LISTADO ATM'!$A$2:$B$821,2,0)</f>
        <v>ATM Farmacia Sandra</v>
      </c>
      <c r="D121" s="44" t="s">
        <v>21</v>
      </c>
      <c r="E121" s="45"/>
    </row>
    <row r="122" spans="1:5" ht="18" x14ac:dyDescent="0.25">
      <c r="A122" s="28" t="str">
        <f>VLOOKUP(B122,'[1]LISTADO ATM'!$A$2:$C$821,3,0)</f>
        <v>ESTE</v>
      </c>
      <c r="B122" s="28">
        <v>742</v>
      </c>
      <c r="C122" s="28" t="str">
        <f>VLOOKUP(B122,'[1]LISTADO ATM'!$A$2:$B$821,2,0)</f>
        <v xml:space="preserve">ATM Oficina Plaza del Rey (La Romana) </v>
      </c>
      <c r="D122" s="44" t="s">
        <v>17</v>
      </c>
      <c r="E122" s="45"/>
    </row>
    <row r="123" spans="1:5" ht="18" x14ac:dyDescent="0.25">
      <c r="A123" s="28" t="str">
        <f>VLOOKUP(B123,'[1]LISTADO ATM'!$A$2:$C$821,3,0)</f>
        <v>DISTRITO NACIONAL</v>
      </c>
      <c r="B123" s="28">
        <v>335</v>
      </c>
      <c r="C123" s="28" t="str">
        <f>VLOOKUP(B123,'[1]LISTADO ATM'!$A$2:$B$821,2,0)</f>
        <v>ATM Edificio Aster</v>
      </c>
      <c r="D123" s="44" t="s">
        <v>17</v>
      </c>
      <c r="E123" s="45"/>
    </row>
    <row r="124" spans="1:5" ht="18" x14ac:dyDescent="0.25">
      <c r="A124" s="28" t="str">
        <f>VLOOKUP(B124,'[1]LISTADO ATM'!$A$2:$C$821,3,0)</f>
        <v>DISTRITO NACIONAL</v>
      </c>
      <c r="B124" s="28">
        <v>557</v>
      </c>
      <c r="C124" s="28" t="str">
        <f>VLOOKUP(B124,'[1]LISTADO ATM'!$A$2:$B$821,2,0)</f>
        <v xml:space="preserve">ATM Multicentro La Sirena Ave. Mella </v>
      </c>
      <c r="D124" s="44" t="s">
        <v>21</v>
      </c>
      <c r="E124" s="45"/>
    </row>
    <row r="125" spans="1:5" ht="18" x14ac:dyDescent="0.25">
      <c r="A125" s="28" t="str">
        <f>VLOOKUP(B125,'[1]LISTADO ATM'!$A$2:$C$821,3,0)</f>
        <v>DISTRITO NACIONAL</v>
      </c>
      <c r="B125" s="28">
        <v>561</v>
      </c>
      <c r="C125" s="28" t="str">
        <f>VLOOKUP(B125,'[1]LISTADO ATM'!$A$2:$B$821,2,0)</f>
        <v xml:space="preserve">ATM Comando Regional P.N. S.D. Este </v>
      </c>
      <c r="D125" s="44" t="s">
        <v>21</v>
      </c>
      <c r="E125" s="45"/>
    </row>
    <row r="126" spans="1:5" ht="18" x14ac:dyDescent="0.25">
      <c r="A126" s="28" t="str">
        <f>VLOOKUP(B126,'[1]LISTADO ATM'!$A$2:$C$821,3,0)</f>
        <v>DISTRITO NACIONAL</v>
      </c>
      <c r="B126" s="28">
        <v>600</v>
      </c>
      <c r="C126" s="28" t="str">
        <f>VLOOKUP(B126,'[1]LISTADO ATM'!$A$2:$B$821,2,0)</f>
        <v>ATM S/M Bravo Hipica</v>
      </c>
      <c r="D126" s="44" t="s">
        <v>17</v>
      </c>
      <c r="E126" s="45"/>
    </row>
    <row r="127" spans="1:5" ht="18" x14ac:dyDescent="0.25">
      <c r="A127" s="28" t="str">
        <f>VLOOKUP(B127,'[1]LISTADO ATM'!$A$2:$C$821,3,0)</f>
        <v>DISTRITO NACIONAL</v>
      </c>
      <c r="B127" s="28">
        <v>554</v>
      </c>
      <c r="C127" s="28" t="str">
        <f>VLOOKUP(B127,'[1]LISTADO ATM'!$A$2:$B$821,2,0)</f>
        <v xml:space="preserve">ATM Oficina Isabel La Católica I </v>
      </c>
      <c r="D127" s="44" t="s">
        <v>17</v>
      </c>
      <c r="E127" s="45"/>
    </row>
    <row r="128" spans="1:5" ht="18" x14ac:dyDescent="0.25">
      <c r="A128" s="28" t="str">
        <f>VLOOKUP(B128,'[1]LISTADO ATM'!$A$2:$C$821,3,0)</f>
        <v>DISTRITO NACIONAL</v>
      </c>
      <c r="B128" s="28">
        <v>60</v>
      </c>
      <c r="C128" s="28" t="str">
        <f>VLOOKUP(B128,'[1]LISTADO ATM'!$A$2:$B$821,2,0)</f>
        <v xml:space="preserve">ATM Autobanco 27 de Febrero </v>
      </c>
      <c r="D128" s="44" t="s">
        <v>21</v>
      </c>
      <c r="E128" s="45"/>
    </row>
    <row r="129" spans="1:5" ht="18" x14ac:dyDescent="0.25">
      <c r="A129" s="28" t="str">
        <f>VLOOKUP(B129,'[1]LISTADO ATM'!$A$2:$C$821,3,0)</f>
        <v>SUR</v>
      </c>
      <c r="B129" s="28">
        <v>783</v>
      </c>
      <c r="C129" s="28" t="str">
        <f>VLOOKUP(B129,'[1]LISTADO ATM'!$A$2:$B$821,2,0)</f>
        <v xml:space="preserve">ATM Autobanco Alfa y Omega (Barahona) </v>
      </c>
      <c r="D129" s="44" t="s">
        <v>17</v>
      </c>
      <c r="E129" s="45"/>
    </row>
    <row r="130" spans="1:5" ht="18" x14ac:dyDescent="0.25">
      <c r="A130" s="28" t="str">
        <f>VLOOKUP(B130,'[1]LISTADO ATM'!$A$2:$C$821,3,0)</f>
        <v>DISTRITO NACIONAL</v>
      </c>
      <c r="B130" s="28">
        <v>147</v>
      </c>
      <c r="C130" s="28" t="str">
        <f>VLOOKUP(B130,'[1]LISTADO ATM'!$A$2:$B$821,2,0)</f>
        <v xml:space="preserve">ATM Kiosco Megacentro I </v>
      </c>
      <c r="D130" s="44" t="s">
        <v>21</v>
      </c>
      <c r="E130" s="45"/>
    </row>
    <row r="131" spans="1:5" ht="18" x14ac:dyDescent="0.25">
      <c r="A131" s="28" t="str">
        <f>VLOOKUP(B131,'[1]LISTADO ATM'!$A$2:$C$821,3,0)</f>
        <v>NORTE</v>
      </c>
      <c r="B131" s="28">
        <v>154</v>
      </c>
      <c r="C131" s="28" t="str">
        <f>VLOOKUP(B131,'[1]LISTADO ATM'!$A$2:$B$821,2,0)</f>
        <v xml:space="preserve">ATM Oficina Sánchez </v>
      </c>
      <c r="D131" s="44" t="s">
        <v>21</v>
      </c>
      <c r="E131" s="45"/>
    </row>
    <row r="132" spans="1:5" ht="18" x14ac:dyDescent="0.25">
      <c r="A132" s="28" t="str">
        <f>VLOOKUP(B132,'[1]LISTADO ATM'!$A$2:$C$821,3,0)</f>
        <v>SUR</v>
      </c>
      <c r="B132" s="28">
        <v>342</v>
      </c>
      <c r="C132" s="28" t="str">
        <f>VLOOKUP(B132,'[1]LISTADO ATM'!$A$2:$B$821,2,0)</f>
        <v>ATM Oficina Obras Públicas Azua</v>
      </c>
      <c r="D132" s="44" t="s">
        <v>17</v>
      </c>
      <c r="E132" s="45"/>
    </row>
    <row r="133" spans="1:5" ht="18" x14ac:dyDescent="0.25">
      <c r="A133" s="28" t="str">
        <f>VLOOKUP(B133,'[1]LISTADO ATM'!$A$2:$C$821,3,0)</f>
        <v>NORTE</v>
      </c>
      <c r="B133" s="28">
        <v>388</v>
      </c>
      <c r="C133" s="28" t="str">
        <f>VLOOKUP(B133,'[1]LISTADO ATM'!$A$2:$B$821,2,0)</f>
        <v xml:space="preserve">ATM Multicentro La Sirena Puerto Plata </v>
      </c>
      <c r="D133" s="44" t="s">
        <v>17</v>
      </c>
      <c r="E133" s="45"/>
    </row>
    <row r="134" spans="1:5" ht="18" x14ac:dyDescent="0.25">
      <c r="A134" s="28" t="str">
        <f>VLOOKUP(B134,'[1]LISTADO ATM'!$A$2:$C$821,3,0)</f>
        <v>NORTE</v>
      </c>
      <c r="B134" s="28">
        <v>411</v>
      </c>
      <c r="C134" s="28" t="str">
        <f>VLOOKUP(B134,'[1]LISTADO ATM'!$A$2:$B$821,2,0)</f>
        <v xml:space="preserve">ATM UNP Piedra Blanca </v>
      </c>
      <c r="D134" s="44" t="s">
        <v>17</v>
      </c>
      <c r="E134" s="45"/>
    </row>
    <row r="135" spans="1:5" ht="18" x14ac:dyDescent="0.25">
      <c r="A135" s="28" t="str">
        <f>VLOOKUP(B135,'[1]LISTADO ATM'!$A$2:$C$821,3,0)</f>
        <v>SUR</v>
      </c>
      <c r="B135" s="28">
        <v>615</v>
      </c>
      <c r="C135" s="28" t="str">
        <f>VLOOKUP(B135,'[1]LISTADO ATM'!$A$2:$B$821,2,0)</f>
        <v xml:space="preserve">ATM Estación Sunix Cabral (Barahona) </v>
      </c>
      <c r="D135" s="44" t="s">
        <v>17</v>
      </c>
      <c r="E135" s="45"/>
    </row>
    <row r="136" spans="1:5" ht="18" x14ac:dyDescent="0.25">
      <c r="A136" s="28" t="str">
        <f>VLOOKUP(B136,'[1]LISTADO ATM'!$A$2:$C$821,3,0)</f>
        <v>DISTRITO NACIONAL</v>
      </c>
      <c r="B136" s="28">
        <v>706</v>
      </c>
      <c r="C136" s="28" t="str">
        <f>VLOOKUP(B136,'[1]LISTADO ATM'!$A$2:$B$821,2,0)</f>
        <v xml:space="preserve">ATM S/M Pristine </v>
      </c>
      <c r="D136" s="44" t="s">
        <v>17</v>
      </c>
      <c r="E136" s="45"/>
    </row>
    <row r="137" spans="1:5" ht="18" x14ac:dyDescent="0.25">
      <c r="A137" s="28" t="str">
        <f>VLOOKUP(B137,'[1]LISTADO ATM'!$A$2:$C$821,3,0)</f>
        <v>DISTRITO NACIONAL</v>
      </c>
      <c r="B137" s="28">
        <v>717</v>
      </c>
      <c r="C137" s="28" t="str">
        <f>VLOOKUP(B137,'[1]LISTADO ATM'!$A$2:$B$821,2,0)</f>
        <v xml:space="preserve">ATM Oficina Los Alcarrizos </v>
      </c>
      <c r="D137" s="44" t="s">
        <v>17</v>
      </c>
      <c r="E137" s="45"/>
    </row>
    <row r="138" spans="1:5" ht="18" x14ac:dyDescent="0.25">
      <c r="A138" s="28" t="str">
        <f>VLOOKUP(B138,'[1]LISTADO ATM'!$A$2:$C$821,3,0)</f>
        <v>NORTE</v>
      </c>
      <c r="B138" s="28">
        <v>731</v>
      </c>
      <c r="C138" s="28" t="str">
        <f>VLOOKUP(B138,'[1]LISTADO ATM'!$A$2:$B$821,2,0)</f>
        <v xml:space="preserve">ATM UNP Villa González </v>
      </c>
      <c r="D138" s="44" t="s">
        <v>17</v>
      </c>
      <c r="E138" s="45"/>
    </row>
    <row r="139" spans="1:5" ht="18" x14ac:dyDescent="0.25">
      <c r="A139" s="28" t="str">
        <f>VLOOKUP(B139,'[1]LISTADO ATM'!$A$2:$C$821,3,0)</f>
        <v>DISTRITO NACIONAL</v>
      </c>
      <c r="B139" s="28">
        <v>790</v>
      </c>
      <c r="C139" s="28" t="str">
        <f>VLOOKUP(B139,'[1]LISTADO ATM'!$A$2:$B$821,2,0)</f>
        <v xml:space="preserve">ATM Oficina Bella Vista Mall I </v>
      </c>
      <c r="D139" s="44" t="s">
        <v>21</v>
      </c>
      <c r="E139" s="45"/>
    </row>
    <row r="140" spans="1:5" ht="18" x14ac:dyDescent="0.25">
      <c r="A140" s="28" t="str">
        <f>VLOOKUP(B140,'[1]LISTADO ATM'!$A$2:$C$821,3,0)</f>
        <v>ESTE</v>
      </c>
      <c r="B140" s="28">
        <v>838</v>
      </c>
      <c r="C140" s="28" t="str">
        <f>VLOOKUP(B140,'[1]LISTADO ATM'!$A$2:$B$821,2,0)</f>
        <v xml:space="preserve">ATM UNP Consuelo </v>
      </c>
      <c r="D140" s="44" t="s">
        <v>17</v>
      </c>
      <c r="E140" s="45"/>
    </row>
    <row r="141" spans="1:5" ht="18" x14ac:dyDescent="0.25">
      <c r="A141" s="28" t="str">
        <f>VLOOKUP(B141,'[1]LISTADO ATM'!$A$2:$C$821,3,0)</f>
        <v>DISTRITO NACIONAL</v>
      </c>
      <c r="B141" s="28">
        <v>32</v>
      </c>
      <c r="C141" s="28" t="str">
        <f>VLOOKUP(B141,'[1]LISTADO ATM'!$A$2:$B$821,2,0)</f>
        <v xml:space="preserve">ATM Oficina San Martín II </v>
      </c>
      <c r="D141" s="44" t="s">
        <v>17</v>
      </c>
      <c r="E141" s="45"/>
    </row>
    <row r="142" spans="1:5" ht="18" x14ac:dyDescent="0.25">
      <c r="A142" s="28" t="str">
        <f>VLOOKUP(B142,'[1]LISTADO ATM'!$A$2:$C$821,3,0)</f>
        <v>NORTE</v>
      </c>
      <c r="B142" s="28">
        <v>171</v>
      </c>
      <c r="C142" s="28" t="str">
        <f>VLOOKUP(B142,'[1]LISTADO ATM'!$A$2:$B$821,2,0)</f>
        <v xml:space="preserve">ATM Oficina Moca </v>
      </c>
      <c r="D142" s="44" t="s">
        <v>17</v>
      </c>
      <c r="E142" s="45"/>
    </row>
    <row r="143" spans="1:5" ht="18" x14ac:dyDescent="0.25">
      <c r="A143" s="28" t="str">
        <f>VLOOKUP(B143,'[1]LISTADO ATM'!$A$2:$C$821,3,0)</f>
        <v>DISTRITO NACIONAL</v>
      </c>
      <c r="B143" s="28">
        <v>243</v>
      </c>
      <c r="C143" s="28" t="str">
        <f>VLOOKUP(B143,'[1]LISTADO ATM'!$A$2:$B$821,2,0)</f>
        <v xml:space="preserve">ATM Autoservicio Plaza Central  </v>
      </c>
      <c r="D143" s="44" t="s">
        <v>17</v>
      </c>
      <c r="E143" s="45"/>
    </row>
    <row r="144" spans="1:5" ht="18" x14ac:dyDescent="0.25">
      <c r="A144" s="28" t="str">
        <f>VLOOKUP(B144,'[1]LISTADO ATM'!$A$2:$C$821,3,0)</f>
        <v>NORTE</v>
      </c>
      <c r="B144" s="28">
        <v>350</v>
      </c>
      <c r="C144" s="28" t="str">
        <f>VLOOKUP(B144,'[1]LISTADO ATM'!$A$2:$B$821,2,0)</f>
        <v xml:space="preserve">ATM Oficina Villa Tapia </v>
      </c>
      <c r="D144" s="44" t="s">
        <v>17</v>
      </c>
      <c r="E144" s="45"/>
    </row>
    <row r="145" spans="1:5" ht="18" x14ac:dyDescent="0.25">
      <c r="A145" s="28" t="str">
        <f>VLOOKUP(B145,'[1]LISTADO ATM'!$A$2:$C$821,3,0)</f>
        <v>DISTRITO NACIONAL</v>
      </c>
      <c r="B145" s="28">
        <v>387</v>
      </c>
      <c r="C145" s="28" t="str">
        <f>VLOOKUP(B145,'[1]LISTADO ATM'!$A$2:$B$821,2,0)</f>
        <v xml:space="preserve">ATM S/M La Cadena San Vicente de Paul </v>
      </c>
      <c r="D145" s="44" t="s">
        <v>17</v>
      </c>
      <c r="E145" s="45"/>
    </row>
    <row r="146" spans="1:5" ht="18" x14ac:dyDescent="0.25">
      <c r="A146" s="28" t="str">
        <f>VLOOKUP(B146,'[1]LISTADO ATM'!$A$2:$C$821,3,0)</f>
        <v>ESTE</v>
      </c>
      <c r="B146" s="28">
        <v>824</v>
      </c>
      <c r="C146" s="28" t="str">
        <f>VLOOKUP(B146,'[1]LISTADO ATM'!$A$2:$B$821,2,0)</f>
        <v xml:space="preserve">ATM Multiplaza (Higuey) </v>
      </c>
      <c r="D146" s="44" t="s">
        <v>21</v>
      </c>
      <c r="E146" s="45"/>
    </row>
    <row r="147" spans="1:5" ht="18" x14ac:dyDescent="0.25">
      <c r="A147" s="28" t="str">
        <f>VLOOKUP(B147,'[1]LISTADO ATM'!$A$2:$C$821,3,0)</f>
        <v>NORTE</v>
      </c>
      <c r="B147" s="28">
        <v>882</v>
      </c>
      <c r="C147" s="28" t="str">
        <f>VLOOKUP(B147,'[1]LISTADO ATM'!$A$2:$B$821,2,0)</f>
        <v xml:space="preserve">ATM Oficina Moca II </v>
      </c>
      <c r="D147" s="44" t="s">
        <v>21</v>
      </c>
      <c r="E147" s="45"/>
    </row>
    <row r="148" spans="1:5" ht="18" x14ac:dyDescent="0.25">
      <c r="A148" s="28" t="e">
        <f>VLOOKUP(B148,'[1]LISTADO ATM'!$A$2:$C$821,3,0)</f>
        <v>#N/A</v>
      </c>
      <c r="B148" s="28"/>
      <c r="C148" s="28" t="e">
        <f>VLOOKUP(B148,'[1]LISTADO ATM'!$A$2:$B$821,2,0)</f>
        <v>#N/A</v>
      </c>
      <c r="D148" s="42"/>
      <c r="E148" s="43"/>
    </row>
    <row r="149" spans="1:5" ht="18.75" thickBot="1" x14ac:dyDescent="0.3">
      <c r="A149" s="3" t="s">
        <v>11</v>
      </c>
      <c r="B149" s="35">
        <f>COUNT(B118:B147)</f>
        <v>30</v>
      </c>
      <c r="C149" s="30"/>
      <c r="D149" s="30"/>
      <c r="E149" s="31"/>
    </row>
  </sheetData>
  <autoFilter ref="A94:E94">
    <sortState ref="A95:E113">
      <sortCondition ref="D94"/>
    </sortState>
  </autoFilter>
  <mergeCells count="42">
    <mergeCell ref="D143:E143"/>
    <mergeCell ref="D144:E144"/>
    <mergeCell ref="D145:E145"/>
    <mergeCell ref="D146:E146"/>
    <mergeCell ref="D147:E147"/>
    <mergeCell ref="D139:E139"/>
    <mergeCell ref="D140:E140"/>
    <mergeCell ref="D141:E141"/>
    <mergeCell ref="D142:E142"/>
    <mergeCell ref="D136:E136"/>
    <mergeCell ref="D137:E137"/>
    <mergeCell ref="D138:E138"/>
    <mergeCell ref="D131:E131"/>
    <mergeCell ref="D132:E132"/>
    <mergeCell ref="D133:E133"/>
    <mergeCell ref="D134:E134"/>
    <mergeCell ref="D135:E135"/>
    <mergeCell ref="D129:E129"/>
    <mergeCell ref="D127:E127"/>
    <mergeCell ref="D128:E128"/>
    <mergeCell ref="D130:E130"/>
    <mergeCell ref="D124:E124"/>
    <mergeCell ref="D125:E125"/>
    <mergeCell ref="D126:E126"/>
    <mergeCell ref="A1:E1"/>
    <mergeCell ref="A2:E2"/>
    <mergeCell ref="A7:E7"/>
    <mergeCell ref="C10:E10"/>
    <mergeCell ref="A12:E12"/>
    <mergeCell ref="C21:E21"/>
    <mergeCell ref="A23:E23"/>
    <mergeCell ref="A62:E62"/>
    <mergeCell ref="D119:E119"/>
    <mergeCell ref="A93:E93"/>
    <mergeCell ref="A113:B113"/>
    <mergeCell ref="A116:E116"/>
    <mergeCell ref="D117:E117"/>
    <mergeCell ref="D118:E118"/>
    <mergeCell ref="D123:E123"/>
    <mergeCell ref="D122:E122"/>
    <mergeCell ref="D121:E121"/>
    <mergeCell ref="D120:E120"/>
  </mergeCells>
  <phoneticPr fontId="11" type="noConversion"/>
  <conditionalFormatting sqref="B1:B1048576">
    <cfRule type="duplicateValues" dxfId="20" priority="25"/>
  </conditionalFormatting>
  <conditionalFormatting sqref="E148:E1048576 E1:E129">
    <cfRule type="duplicateValues" dxfId="19" priority="24"/>
  </conditionalFormatting>
  <conditionalFormatting sqref="E130">
    <cfRule type="duplicateValues" dxfId="18" priority="22"/>
  </conditionalFormatting>
  <conditionalFormatting sqref="E131">
    <cfRule type="duplicateValues" dxfId="17" priority="21"/>
  </conditionalFormatting>
  <conditionalFormatting sqref="E132">
    <cfRule type="duplicateValues" dxfId="16" priority="20"/>
  </conditionalFormatting>
  <conditionalFormatting sqref="E133">
    <cfRule type="duplicateValues" dxfId="15" priority="19"/>
  </conditionalFormatting>
  <conditionalFormatting sqref="E134">
    <cfRule type="duplicateValues" dxfId="14" priority="18"/>
  </conditionalFormatting>
  <conditionalFormatting sqref="E135">
    <cfRule type="duplicateValues" dxfId="13" priority="17"/>
  </conditionalFormatting>
  <conditionalFormatting sqref="E136">
    <cfRule type="duplicateValues" dxfId="12" priority="15"/>
  </conditionalFormatting>
  <conditionalFormatting sqref="E137">
    <cfRule type="duplicateValues" dxfId="11" priority="14"/>
  </conditionalFormatting>
  <conditionalFormatting sqref="E138">
    <cfRule type="duplicateValues" dxfId="10" priority="13"/>
  </conditionalFormatting>
  <conditionalFormatting sqref="E139">
    <cfRule type="duplicateValues" dxfId="9" priority="12"/>
  </conditionalFormatting>
  <conditionalFormatting sqref="E140">
    <cfRule type="duplicateValues" dxfId="8" priority="11"/>
  </conditionalFormatting>
  <conditionalFormatting sqref="E141">
    <cfRule type="duplicateValues" dxfId="7" priority="9"/>
  </conditionalFormatting>
  <conditionalFormatting sqref="E142">
    <cfRule type="duplicateValues" dxfId="6" priority="7"/>
  </conditionalFormatting>
  <conditionalFormatting sqref="E143">
    <cfRule type="duplicateValues" dxfId="5" priority="6"/>
  </conditionalFormatting>
  <conditionalFormatting sqref="E144">
    <cfRule type="duplicateValues" dxfId="4" priority="5"/>
  </conditionalFormatting>
  <conditionalFormatting sqref="E145">
    <cfRule type="duplicateValues" dxfId="3" priority="4"/>
  </conditionalFormatting>
  <conditionalFormatting sqref="E146">
    <cfRule type="duplicateValues" dxfId="2" priority="3"/>
  </conditionalFormatting>
  <conditionalFormatting sqref="E147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70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70 3 835 980 231 117 283 540                                                      </v>
      </c>
    </row>
    <row r="3" spans="2:6" x14ac:dyDescent="0.25">
      <c r="B3" s="24">
        <v>3</v>
      </c>
      <c r="C3" s="25" t="s">
        <v>18</v>
      </c>
    </row>
    <row r="4" spans="2:6" x14ac:dyDescent="0.25">
      <c r="B4" s="24">
        <v>835</v>
      </c>
      <c r="C4" s="25" t="s">
        <v>18</v>
      </c>
    </row>
    <row r="5" spans="2:6" x14ac:dyDescent="0.25">
      <c r="B5" s="24">
        <v>980</v>
      </c>
      <c r="C5" s="25" t="s">
        <v>18</v>
      </c>
    </row>
    <row r="6" spans="2:6" x14ac:dyDescent="0.25">
      <c r="B6" s="24">
        <v>231</v>
      </c>
      <c r="C6" s="25" t="s">
        <v>18</v>
      </c>
    </row>
    <row r="7" spans="2:6" x14ac:dyDescent="0.25">
      <c r="B7" s="24">
        <v>117</v>
      </c>
      <c r="C7" s="25" t="s">
        <v>18</v>
      </c>
    </row>
    <row r="8" spans="2:6" x14ac:dyDescent="0.25">
      <c r="B8" s="24">
        <v>283</v>
      </c>
      <c r="C8" s="25" t="s">
        <v>18</v>
      </c>
    </row>
    <row r="9" spans="2:6" x14ac:dyDescent="0.25">
      <c r="B9" s="24">
        <v>540</v>
      </c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2021-04-19T02:38:05Z</dcterms:modified>
</cp:coreProperties>
</file>