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8\"/>
    </mc:Choice>
  </mc:AlternateContent>
  <bookViews>
    <workbookView xWindow="0" yWindow="0" windowWidth="18555" windowHeight="711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Hoja1!$A$75:$E$75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5" i="1"/>
  <c r="A15" i="1"/>
  <c r="C44" i="1"/>
  <c r="C45" i="1"/>
  <c r="A44" i="1"/>
  <c r="A45" i="1"/>
  <c r="C57" i="1"/>
  <c r="A57" i="1"/>
  <c r="A58" i="1"/>
  <c r="A59" i="1"/>
  <c r="B72" i="1" l="1"/>
  <c r="B89" i="1"/>
  <c r="C83" i="1"/>
  <c r="A83" i="1"/>
  <c r="C82" i="1"/>
  <c r="A82" i="1"/>
  <c r="C40" i="1" l="1"/>
  <c r="A40" i="1"/>
  <c r="C39" i="1"/>
  <c r="A39" i="1"/>
  <c r="C42" i="1"/>
  <c r="A42" i="1"/>
  <c r="C41" i="1"/>
  <c r="A41" i="1"/>
  <c r="C67" i="1"/>
  <c r="A67" i="1"/>
  <c r="C66" i="1"/>
  <c r="A66" i="1"/>
  <c r="C70" i="1"/>
  <c r="A70" i="1"/>
  <c r="C69" i="1"/>
  <c r="A69" i="1"/>
  <c r="C68" i="1"/>
  <c r="A68" i="1"/>
  <c r="C65" i="1"/>
  <c r="A65" i="1"/>
  <c r="C64" i="1"/>
  <c r="A64" i="1"/>
  <c r="C63" i="1"/>
  <c r="A63" i="1"/>
  <c r="C71" i="1"/>
  <c r="A71" i="1"/>
  <c r="C38" i="1"/>
  <c r="A38" i="1"/>
  <c r="C37" i="1"/>
  <c r="A37" i="1"/>
  <c r="C43" i="1"/>
  <c r="A43" i="1"/>
  <c r="C35" i="1"/>
  <c r="A35" i="1"/>
  <c r="C34" i="1"/>
  <c r="A34" i="1"/>
  <c r="C107" i="1"/>
  <c r="A107" i="1"/>
  <c r="C80" i="1"/>
  <c r="A80" i="1"/>
  <c r="C79" i="1"/>
  <c r="A79" i="1"/>
  <c r="C60" i="1"/>
  <c r="A60" i="1"/>
  <c r="C59" i="1"/>
  <c r="C62" i="1"/>
  <c r="A62" i="1"/>
  <c r="C61" i="1"/>
  <c r="A61" i="1"/>
  <c r="C106" i="1"/>
  <c r="A106" i="1"/>
  <c r="C105" i="1"/>
  <c r="A105" i="1"/>
  <c r="C78" i="1"/>
  <c r="A78" i="1"/>
  <c r="C88" i="1"/>
  <c r="A88" i="1"/>
  <c r="C81" i="1"/>
  <c r="A81" i="1"/>
  <c r="C58" i="1"/>
  <c r="C56" i="1"/>
  <c r="A56" i="1"/>
  <c r="C33" i="1"/>
  <c r="A33" i="1"/>
  <c r="C36" i="1"/>
  <c r="A36" i="1"/>
  <c r="C104" i="1" l="1"/>
  <c r="A104" i="1"/>
  <c r="B108" i="1"/>
  <c r="A102" i="1"/>
  <c r="A103" i="1"/>
  <c r="C102" i="1"/>
  <c r="C103" i="1"/>
  <c r="A86" i="1"/>
  <c r="A77" i="1"/>
  <c r="A87" i="1"/>
  <c r="C86" i="1"/>
  <c r="C77" i="1"/>
  <c r="C87" i="1"/>
  <c r="A53" i="1"/>
  <c r="A54" i="1"/>
  <c r="A55" i="1"/>
  <c r="C53" i="1"/>
  <c r="C54" i="1"/>
  <c r="C55" i="1"/>
  <c r="A29" i="1"/>
  <c r="A30" i="1"/>
  <c r="A31" i="1"/>
  <c r="A32" i="1"/>
  <c r="C29" i="1"/>
  <c r="C30" i="1"/>
  <c r="C31" i="1"/>
  <c r="C32" i="1"/>
  <c r="B46" i="1"/>
  <c r="C28" i="1" l="1"/>
  <c r="C101" i="1" l="1"/>
  <c r="A101" i="1"/>
  <c r="C9" i="1"/>
  <c r="A9" i="1"/>
  <c r="B10" i="1"/>
  <c r="C27" i="1"/>
  <c r="A27" i="1"/>
  <c r="A28" i="1"/>
  <c r="C24" i="1"/>
  <c r="C25" i="1"/>
  <c r="C26" i="1"/>
  <c r="A24" i="1"/>
  <c r="A25" i="1"/>
  <c r="A26" i="1"/>
  <c r="C23" i="1"/>
  <c r="A23" i="1"/>
  <c r="C76" i="1"/>
  <c r="C84" i="1"/>
  <c r="C85" i="1"/>
  <c r="A76" i="1"/>
  <c r="A84" i="1"/>
  <c r="A85" i="1"/>
  <c r="C100" i="1"/>
  <c r="A100" i="1"/>
  <c r="C22" i="1"/>
  <c r="A22" i="1"/>
  <c r="A21" i="1" l="1"/>
  <c r="C21" i="1"/>
  <c r="A20" i="1" l="1"/>
  <c r="C20" i="1"/>
  <c r="A52" i="1" l="1"/>
  <c r="C52" i="1"/>
  <c r="A99" i="1" l="1"/>
  <c r="C99" i="1"/>
  <c r="A51" i="1"/>
  <c r="C51" i="1"/>
  <c r="A98" i="1"/>
  <c r="C98" i="1"/>
  <c r="A14" i="1"/>
  <c r="C14" i="1"/>
  <c r="C97" i="1" l="1"/>
  <c r="A97" i="1"/>
  <c r="C96" i="1"/>
  <c r="A96" i="1"/>
  <c r="C50" i="1"/>
  <c r="A50" i="1"/>
  <c r="A92" i="1" l="1"/>
  <c r="F2" i="3"/>
</calcChain>
</file>

<file path=xl/sharedStrings.xml><?xml version="1.0" encoding="utf-8"?>
<sst xmlns="http://schemas.openxmlformats.org/spreadsheetml/2006/main" count="999" uniqueCount="28">
  <si>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</si>
  <si>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</si>
  <si>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</si>
  <si>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</si>
  <si>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</si>
  <si>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</si>
  <si>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</si>
  <si>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</si>
  <si>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</si>
  <si>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</si>
  <si>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</si>
  <si>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</si>
  <si>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</si>
  <si>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</si>
  <si>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</si>
  <si>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</si>
  <si>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</si>
  <si>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</si>
  <si>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</si>
  <si>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</si>
  <si>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</si>
  <si>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</si>
  <si>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</si>
  <si>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</si>
  <si>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</si>
  <si>
    <t>335856945 </t>
  </si>
  <si>
    <t>335856964 </t>
  </si>
  <si>
    <t>335856979 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</si>
</sst>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13" zoomScaleNormal="100" workbookViewId="0">
      <selection activeCell="G43" sqref="G43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44304.25</v>
      </c>
      <c r="C4" s="1"/>
      <c r="D4" s="1"/>
      <c r="E4" s="11"/>
    </row>
    <row r="5" spans="1:5" ht="18.75" thickBot="1" x14ac:dyDescent="0.3">
      <c r="A5" s="7" t="s">
        <v>3</v>
      </c>
      <c r="B5" s="9">
        <v>44304.708333333336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24</v>
      </c>
      <c r="E9" s="39"/>
    </row>
    <row r="10" spans="1:5" ht="18.75" thickBot="1" x14ac:dyDescent="0.3">
      <c r="A10" s="3" t="s">
        <v>11</v>
      </c>
      <c r="B10" s="35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str">
        <f>VLOOKUP(B14,'[1]LISTADO ATM'!$A$2:$C$821,3,0)</f>
        <v>NORTE</v>
      </c>
      <c r="B14" s="28">
        <v>937</v>
      </c>
      <c r="C14" s="29" t="str">
        <f>VLOOKUP(B14,'[1]LISTADO ATM'!$A$2:$B$821,2,0)</f>
        <v xml:space="preserve">ATM Autobanco Oficina La Vega II </v>
      </c>
      <c r="D14" s="16" t="s">
        <v>20</v>
      </c>
      <c r="E14" s="28">
        <v>335856891</v>
      </c>
    </row>
    <row r="15" spans="1:5" ht="18" x14ac:dyDescent="0.25">
      <c r="A15" s="19" t="str">
        <f>VLOOKUP(B15,'[1]LISTADO ATM'!$A$2:$C$821,3,0)</f>
        <v>NORTE</v>
      </c>
      <c r="B15" s="28">
        <v>877</v>
      </c>
      <c r="C15" s="29" t="str">
        <f>VLOOKUP(B15,'[1]LISTADO ATM'!$A$2:$B$821,2,0)</f>
        <v xml:space="preserve">ATM Estación Los Samanes (Ranchito, La Vega) </v>
      </c>
      <c r="D15" s="16" t="s">
        <v>20</v>
      </c>
      <c r="E15" s="40">
        <v>335856903</v>
      </c>
    </row>
    <row r="16" spans="1:5" ht="18.75" thickBot="1" x14ac:dyDescent="0.3">
      <c r="A16" s="3" t="s">
        <v>11</v>
      </c>
      <c r="B16" s="35">
        <f>COUNT(B14:B15)</f>
        <v>2</v>
      </c>
      <c r="C16" s="56"/>
      <c r="D16" s="57"/>
      <c r="E16" s="58"/>
    </row>
    <row r="17" spans="1:5" ht="15.75" thickBot="1" x14ac:dyDescent="0.3">
      <c r="B17" s="5"/>
      <c r="E17" s="5"/>
    </row>
    <row r="18" spans="1:5" ht="18.75" thickBot="1" x14ac:dyDescent="0.3">
      <c r="A18" s="59" t="s">
        <v>14</v>
      </c>
      <c r="B18" s="60"/>
      <c r="C18" s="60"/>
      <c r="D18" s="60"/>
      <c r="E18" s="61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x14ac:dyDescent="0.25">
      <c r="A20" s="28" t="str">
        <f>VLOOKUP(B20,'[1]LISTADO ATM'!$A$2:$C$821,3,0)</f>
        <v>DISTRITO NACIONAL</v>
      </c>
      <c r="B20" s="28">
        <v>701</v>
      </c>
      <c r="C20" s="29" t="str">
        <f>VLOOKUP(B20,'[1]LISTADO ATM'!$A$2:$B$821,2,0)</f>
        <v>ATM Autoservicio Los Alcarrizos</v>
      </c>
      <c r="D20" s="15" t="s">
        <v>10</v>
      </c>
      <c r="E20" s="39">
        <v>335856158</v>
      </c>
    </row>
    <row r="21" spans="1:5" ht="18" x14ac:dyDescent="0.25">
      <c r="A21" s="28" t="str">
        <f>VLOOKUP(B21,'[1]LISTADO ATM'!$A$2:$C$821,3,0)</f>
        <v>ESTE</v>
      </c>
      <c r="B21" s="28">
        <v>386</v>
      </c>
      <c r="C21" s="29" t="str">
        <f>VLOOKUP(B21,'[1]LISTADO ATM'!$A$2:$B$821,2,0)</f>
        <v xml:space="preserve">ATM Plaza Verón II </v>
      </c>
      <c r="D21" s="15" t="s">
        <v>10</v>
      </c>
      <c r="E21" s="39">
        <v>335856510</v>
      </c>
    </row>
    <row r="22" spans="1:5" ht="18" x14ac:dyDescent="0.25">
      <c r="A22" s="28" t="str">
        <f>VLOOKUP(B22,'[1]LISTADO ATM'!$A$2:$C$821,3,0)</f>
        <v>DISTRITO NACIONAL</v>
      </c>
      <c r="B22" s="28">
        <v>234</v>
      </c>
      <c r="C22" s="29" t="str">
        <f>VLOOKUP(B22,'[1]LISTADO ATM'!$A$2:$B$821,2,0)</f>
        <v xml:space="preserve">ATM Oficina Boca Chica I </v>
      </c>
      <c r="D22" s="15" t="s">
        <v>10</v>
      </c>
      <c r="E22" s="32">
        <v>335856471</v>
      </c>
    </row>
    <row r="23" spans="1:5" ht="18" x14ac:dyDescent="0.25">
      <c r="A23" s="28" t="str">
        <f>VLOOKUP(B23,'[1]LISTADO ATM'!$A$2:$C$821,3,0)</f>
        <v>DISTRITO NACIONAL</v>
      </c>
      <c r="B23" s="28">
        <v>813</v>
      </c>
      <c r="C23" s="28" t="str">
        <f>VLOOKUP(B23,'[1]LISTADO ATM'!$A$2:$B$821,2,0)</f>
        <v>ATM Oficina Occidental Mall</v>
      </c>
      <c r="D23" s="15" t="s">
        <v>10</v>
      </c>
      <c r="E23" s="32">
        <v>335856708</v>
      </c>
    </row>
    <row r="24" spans="1:5" ht="17.25" customHeight="1" x14ac:dyDescent="0.25">
      <c r="A24" s="28" t="str">
        <f>VLOOKUP(B24,'[1]LISTADO ATM'!$A$2:$C$821,3,0)</f>
        <v>DISTRITO NACIONAL</v>
      </c>
      <c r="B24" s="28">
        <v>875</v>
      </c>
      <c r="C24" s="28" t="str">
        <f>VLOOKUP(B24,'[1]LISTADO ATM'!$A$2:$B$821,2,0)</f>
        <v xml:space="preserve">ATM Texaco Aut. Duarte KM 14 1/2 (Los Alcarrizos) </v>
      </c>
      <c r="D24" s="15" t="s">
        <v>10</v>
      </c>
      <c r="E24" s="32">
        <v>335856790</v>
      </c>
    </row>
    <row r="25" spans="1:5" ht="18" x14ac:dyDescent="0.25">
      <c r="A25" s="28" t="str">
        <f>VLOOKUP(B25,'[1]LISTADO ATM'!$A$2:$C$821,3,0)</f>
        <v>DISTRITO NACIONAL</v>
      </c>
      <c r="B25" s="28">
        <v>791</v>
      </c>
      <c r="C25" s="28" t="str">
        <f>VLOOKUP(B25,'[1]LISTADO ATM'!$A$2:$B$821,2,0)</f>
        <v xml:space="preserve">ATM Oficina Sans Soucí </v>
      </c>
      <c r="D25" s="15" t="s">
        <v>10</v>
      </c>
      <c r="E25" s="32">
        <v>335856797</v>
      </c>
    </row>
    <row r="26" spans="1:5" ht="18" x14ac:dyDescent="0.25">
      <c r="A26" s="28" t="str">
        <f>VLOOKUP(B26,'[1]LISTADO ATM'!$A$2:$C$821,3,0)</f>
        <v>DISTRITO NACIONAL</v>
      </c>
      <c r="B26" s="28">
        <v>2</v>
      </c>
      <c r="C26" s="28" t="str">
        <f>VLOOKUP(B26,'[1]LISTADO ATM'!$A$2:$B$821,2,0)</f>
        <v>ATM Autoservicio Padre Castellano</v>
      </c>
      <c r="D26" s="15" t="s">
        <v>10</v>
      </c>
      <c r="E26" s="32">
        <v>335856814</v>
      </c>
    </row>
    <row r="27" spans="1:5" ht="18" x14ac:dyDescent="0.25">
      <c r="A27" s="28" t="str">
        <f>VLOOKUP(B27,'[1]LISTADO ATM'!$A$2:$C$821,3,0)</f>
        <v>ESTE</v>
      </c>
      <c r="B27" s="28">
        <v>480</v>
      </c>
      <c r="C27" s="28" t="str">
        <f>VLOOKUP(B27,'[1]LISTADO ATM'!$A$2:$B$821,2,0)</f>
        <v>ATM UNP Farmaconal Higuey</v>
      </c>
      <c r="D27" s="15" t="s">
        <v>10</v>
      </c>
      <c r="E27" s="32">
        <v>335856836</v>
      </c>
    </row>
    <row r="28" spans="1:5" ht="18" x14ac:dyDescent="0.25">
      <c r="A28" s="28" t="str">
        <f>VLOOKUP(B28,'[1]LISTADO ATM'!$A$2:$C$821,3,0)</f>
        <v>DISTRITO NACIONAL</v>
      </c>
      <c r="B28" s="28">
        <v>390</v>
      </c>
      <c r="C28" s="28" t="str">
        <f>VLOOKUP(B28,'[1]LISTADO ATM'!$A$2:$B$821,2,0)</f>
        <v xml:space="preserve">ATM Oficina Boca Chica II </v>
      </c>
      <c r="D28" s="15" t="s">
        <v>10</v>
      </c>
      <c r="E28" s="32">
        <v>335856875</v>
      </c>
    </row>
    <row r="29" spans="1:5" ht="18" x14ac:dyDescent="0.25">
      <c r="A29" s="28" t="str">
        <f>VLOOKUP(B29,'[1]LISTADO ATM'!$A$2:$C$821,3,0)</f>
        <v>DISTRITO NACIONAL</v>
      </c>
      <c r="B29" s="28">
        <v>165</v>
      </c>
      <c r="C29" s="28" t="str">
        <f>VLOOKUP(B29,'[1]LISTADO ATM'!$A$2:$B$821,2,0)</f>
        <v>ATM Autoservicio Megacentro</v>
      </c>
      <c r="D29" s="15" t="s">
        <v>10</v>
      </c>
      <c r="E29" s="32">
        <v>335856879</v>
      </c>
    </row>
    <row r="30" spans="1:5" ht="18" x14ac:dyDescent="0.25">
      <c r="A30" s="28" t="str">
        <f>VLOOKUP(B30,'[1]LISTADO ATM'!$A$2:$C$821,3,0)</f>
        <v>DISTRITO NACIONAL</v>
      </c>
      <c r="B30" s="28">
        <v>486</v>
      </c>
      <c r="C30" s="28" t="str">
        <f>VLOOKUP(B30,'[1]LISTADO ATM'!$A$2:$B$821,2,0)</f>
        <v xml:space="preserve">ATM Olé La Caleta </v>
      </c>
      <c r="D30" s="15" t="s">
        <v>10</v>
      </c>
      <c r="E30" s="32">
        <v>335856901</v>
      </c>
    </row>
    <row r="31" spans="1:5" ht="18" x14ac:dyDescent="0.25">
      <c r="A31" s="28" t="str">
        <f>VLOOKUP(B31,'[1]LISTADO ATM'!$A$2:$C$821,3,0)</f>
        <v>SUR</v>
      </c>
      <c r="B31" s="28">
        <v>45</v>
      </c>
      <c r="C31" s="28" t="str">
        <f>VLOOKUP(B31,'[1]LISTADO ATM'!$A$2:$B$821,2,0)</f>
        <v xml:space="preserve">ATM Oficina Tamayo </v>
      </c>
      <c r="D31" s="15" t="s">
        <v>10</v>
      </c>
      <c r="E31" s="32">
        <v>335856913</v>
      </c>
    </row>
    <row r="32" spans="1:5" ht="18" x14ac:dyDescent="0.25">
      <c r="A32" s="28" t="str">
        <f>VLOOKUP(B32,'[1]LISTADO ATM'!$A$2:$C$821,3,0)</f>
        <v>ESTE</v>
      </c>
      <c r="B32" s="28">
        <v>660</v>
      </c>
      <c r="C32" s="28" t="str">
        <f>VLOOKUP(B32,'[1]LISTADO ATM'!$A$2:$B$821,2,0)</f>
        <v>ATM Oficina Romana Norte II</v>
      </c>
      <c r="D32" s="15" t="s">
        <v>10</v>
      </c>
      <c r="E32" s="32">
        <v>335856915</v>
      </c>
    </row>
    <row r="33" spans="1:5" ht="18" x14ac:dyDescent="0.25">
      <c r="A33" s="28" t="str">
        <f>VLOOKUP(B33,'[1]LISTADO ATM'!$A$2:$C$821,3,0)</f>
        <v>DISTRITO NACIONAL</v>
      </c>
      <c r="B33" s="28">
        <v>672</v>
      </c>
      <c r="C33" s="28" t="str">
        <f>VLOOKUP(B33,'[1]LISTADO ATM'!$A$2:$B$821,2,0)</f>
        <v>ATM Destacamento Policía Nacional La Victoria</v>
      </c>
      <c r="D33" s="15" t="s">
        <v>10</v>
      </c>
      <c r="E33" s="32" t="s">
        <v>25</v>
      </c>
    </row>
    <row r="34" spans="1:5" ht="18" x14ac:dyDescent="0.25">
      <c r="A34" s="28" t="str">
        <f>VLOOKUP(B34,'[1]LISTADO ATM'!$A$2:$C$821,3,0)</f>
        <v>DISTRITO NACIONAL</v>
      </c>
      <c r="B34" s="28">
        <v>979</v>
      </c>
      <c r="C34" s="28" t="str">
        <f>VLOOKUP(B34,'[1]LISTADO ATM'!$A$2:$B$821,2,0)</f>
        <v xml:space="preserve">ATM Oficina Luperón I </v>
      </c>
      <c r="D34" s="15" t="s">
        <v>10</v>
      </c>
      <c r="E34" s="32">
        <v>335856947</v>
      </c>
    </row>
    <row r="35" spans="1:5" ht="18" x14ac:dyDescent="0.25">
      <c r="A35" s="28" t="str">
        <f>VLOOKUP(B35,'[1]LISTADO ATM'!$A$2:$C$821,3,0)</f>
        <v>SUR</v>
      </c>
      <c r="B35" s="28">
        <v>6</v>
      </c>
      <c r="C35" s="28" t="str">
        <f>VLOOKUP(B35,'[1]LISTADO ATM'!$A$2:$B$821,2,0)</f>
        <v xml:space="preserve">ATM Plaza WAO San Juan </v>
      </c>
      <c r="D35" s="15" t="s">
        <v>10</v>
      </c>
      <c r="E35" s="32">
        <v>335856952</v>
      </c>
    </row>
    <row r="36" spans="1:5" ht="18" x14ac:dyDescent="0.25">
      <c r="A36" s="28" t="str">
        <f>VLOOKUP(B36,'[1]LISTADO ATM'!$A$2:$C$821,3,0)</f>
        <v>NORTE</v>
      </c>
      <c r="B36" s="28">
        <v>136</v>
      </c>
      <c r="C36" s="28" t="str">
        <f>VLOOKUP(B36,'[1]LISTADO ATM'!$A$2:$B$821,2,0)</f>
        <v>ATM S/M Xtra (Santiago)</v>
      </c>
      <c r="D36" s="15" t="s">
        <v>10</v>
      </c>
      <c r="E36" s="32">
        <v>335856954</v>
      </c>
    </row>
    <row r="37" spans="1:5" ht="18" x14ac:dyDescent="0.25">
      <c r="A37" s="28" t="str">
        <f>VLOOKUP(B37,'[1]LISTADO ATM'!$A$2:$C$821,3,0)</f>
        <v>DISTRITO NACIONAL</v>
      </c>
      <c r="B37" s="28">
        <v>391</v>
      </c>
      <c r="C37" s="28" t="str">
        <f>VLOOKUP(B37,'[1]LISTADO ATM'!$A$2:$B$821,2,0)</f>
        <v xml:space="preserve">ATM S/M Jumbo Luperón </v>
      </c>
      <c r="D37" s="15" t="s">
        <v>10</v>
      </c>
      <c r="E37" s="32">
        <v>335856960</v>
      </c>
    </row>
    <row r="38" spans="1:5" ht="18" x14ac:dyDescent="0.25">
      <c r="A38" s="28" t="str">
        <f>VLOOKUP(B38,'[1]LISTADO ATM'!$A$2:$C$821,3,0)</f>
        <v>DISTRITO NACIONAL</v>
      </c>
      <c r="B38" s="28">
        <v>734</v>
      </c>
      <c r="C38" s="28" t="str">
        <f>VLOOKUP(B38,'[1]LISTADO ATM'!$A$2:$B$821,2,0)</f>
        <v xml:space="preserve">ATM Oficina Independencia I </v>
      </c>
      <c r="D38" s="15" t="s">
        <v>10</v>
      </c>
      <c r="E38" s="32">
        <v>335856961</v>
      </c>
    </row>
    <row r="39" spans="1:5" ht="18" x14ac:dyDescent="0.25">
      <c r="A39" s="28" t="str">
        <f>VLOOKUP(B39,'[1]LISTADO ATM'!$A$2:$C$821,3,0)</f>
        <v>DISTRITO NACIONAL</v>
      </c>
      <c r="B39" s="28">
        <v>590</v>
      </c>
      <c r="C39" s="28" t="str">
        <f>VLOOKUP(B39,'[1]LISTADO ATM'!$A$2:$B$821,2,0)</f>
        <v xml:space="preserve">ATM Olé Aut. Las Américas </v>
      </c>
      <c r="D39" s="15" t="s">
        <v>10</v>
      </c>
      <c r="E39" s="32">
        <v>335856974</v>
      </c>
    </row>
    <row r="40" spans="1:5" ht="18" x14ac:dyDescent="0.25">
      <c r="A40" s="28" t="str">
        <f>VLOOKUP(B40,'[1]LISTADO ATM'!$A$2:$C$821,3,0)</f>
        <v>DISTRITO NACIONAL</v>
      </c>
      <c r="B40" s="28">
        <v>378</v>
      </c>
      <c r="C40" s="28" t="str">
        <f>VLOOKUP(B40,'[1]LISTADO ATM'!$A$2:$B$821,2,0)</f>
        <v>ATM UNP Villa Flores</v>
      </c>
      <c r="D40" s="15" t="s">
        <v>10</v>
      </c>
      <c r="E40" s="32">
        <v>335856976</v>
      </c>
    </row>
    <row r="41" spans="1:5" ht="18" x14ac:dyDescent="0.25">
      <c r="A41" s="28" t="str">
        <f>VLOOKUP(B41,'[1]LISTADO ATM'!$A$2:$C$821,3,0)</f>
        <v>ESTE</v>
      </c>
      <c r="B41" s="28">
        <v>651</v>
      </c>
      <c r="C41" s="28" t="str">
        <f>VLOOKUP(B41,'[1]LISTADO ATM'!$A$2:$B$821,2,0)</f>
        <v>ATM Eco Petroleo Romana</v>
      </c>
      <c r="D41" s="15" t="s">
        <v>10</v>
      </c>
      <c r="E41" s="32">
        <v>335856978</v>
      </c>
    </row>
    <row r="42" spans="1:5" ht="18" x14ac:dyDescent="0.25">
      <c r="A42" s="28" t="str">
        <f>VLOOKUP(B42,'[1]LISTADO ATM'!$A$2:$C$821,3,0)</f>
        <v>NORTE</v>
      </c>
      <c r="B42" s="28">
        <v>88</v>
      </c>
      <c r="C42" s="28" t="str">
        <f>VLOOKUP(B42,'[1]LISTADO ATM'!$A$2:$B$821,2,0)</f>
        <v xml:space="preserve">ATM S/M La Fuente (Santiago) </v>
      </c>
      <c r="D42" s="15" t="s">
        <v>10</v>
      </c>
      <c r="E42" s="32" t="s">
        <v>27</v>
      </c>
    </row>
    <row r="43" spans="1:5" ht="18" x14ac:dyDescent="0.25">
      <c r="A43" s="28" t="str">
        <f>VLOOKUP(B43,'[1]LISTADO ATM'!$A$2:$C$821,3,0)</f>
        <v>ESTE</v>
      </c>
      <c r="B43" s="28">
        <v>776</v>
      </c>
      <c r="C43" s="28" t="str">
        <f>VLOOKUP(B43,'[1]LISTADO ATM'!$A$2:$B$821,2,0)</f>
        <v xml:space="preserve">ATM Oficina Monte Plata </v>
      </c>
      <c r="D43" s="15" t="s">
        <v>10</v>
      </c>
      <c r="E43" s="32">
        <v>335856987</v>
      </c>
    </row>
    <row r="44" spans="1:5" ht="18" x14ac:dyDescent="0.25">
      <c r="A44" s="28" t="str">
        <f>VLOOKUP(B44,'[1]LISTADO ATM'!$A$2:$C$821,3,0)</f>
        <v>DISTRITO NACIONAL</v>
      </c>
      <c r="B44" s="28">
        <v>967</v>
      </c>
      <c r="C44" s="28" t="str">
        <f>VLOOKUP(B44,'[1]LISTADO ATM'!$A$2:$B$821,2,0)</f>
        <v xml:space="preserve">ATM UNP Hiper Olé Autopista Duarte </v>
      </c>
      <c r="D44" s="15" t="s">
        <v>10</v>
      </c>
      <c r="E44" s="32">
        <v>335856992</v>
      </c>
    </row>
    <row r="45" spans="1:5" ht="18" x14ac:dyDescent="0.25">
      <c r="A45" s="28" t="str">
        <f>VLOOKUP(B45,'[1]LISTADO ATM'!$A$2:$C$821,3,0)</f>
        <v>ESTE</v>
      </c>
      <c r="B45" s="28">
        <v>114</v>
      </c>
      <c r="C45" s="28" t="str">
        <f>VLOOKUP(B45,'[1]LISTADO ATM'!$A$2:$B$821,2,0)</f>
        <v xml:space="preserve">ATM Oficina Hato Mayor </v>
      </c>
      <c r="D45" s="15" t="s">
        <v>10</v>
      </c>
      <c r="E45" s="32">
        <v>335857001</v>
      </c>
    </row>
    <row r="46" spans="1:5" ht="18.75" thickBot="1" x14ac:dyDescent="0.3">
      <c r="A46" s="3" t="s">
        <v>11</v>
      </c>
      <c r="B46" s="35">
        <f>COUNT(B20:B45)</f>
        <v>26</v>
      </c>
      <c r="C46" s="14"/>
      <c r="D46" s="14"/>
      <c r="E46" s="14"/>
    </row>
    <row r="47" spans="1:5" ht="15.75" thickBot="1" x14ac:dyDescent="0.3">
      <c r="B47" s="5"/>
      <c r="E47" s="5"/>
    </row>
    <row r="48" spans="1:5" ht="18.75" thickBot="1" x14ac:dyDescent="0.3">
      <c r="A48" s="59" t="s">
        <v>10</v>
      </c>
      <c r="B48" s="60"/>
      <c r="C48" s="60"/>
      <c r="D48" s="60"/>
      <c r="E48" s="61"/>
    </row>
    <row r="49" spans="1:5" ht="18" x14ac:dyDescent="0.25">
      <c r="A49" s="2" t="s">
        <v>5</v>
      </c>
      <c r="B49" s="2" t="s">
        <v>6</v>
      </c>
      <c r="C49" s="2" t="s">
        <v>7</v>
      </c>
      <c r="D49" s="2" t="s">
        <v>8</v>
      </c>
      <c r="E49" s="2" t="s">
        <v>9</v>
      </c>
    </row>
    <row r="50" spans="1:5" ht="18" x14ac:dyDescent="0.25">
      <c r="A50" s="19" t="str">
        <f>VLOOKUP(B50,'[1]LISTADO ATM'!$A$2:$C$821,3,0)</f>
        <v>DISTRITO NACIONAL</v>
      </c>
      <c r="B50" s="38">
        <v>567</v>
      </c>
      <c r="C50" s="28" t="str">
        <f>VLOOKUP(B50,'[1]LISTADO ATM'!$A$2:$B$821,2,0)</f>
        <v xml:space="preserve">ATM Oficina Máximo Gómez </v>
      </c>
      <c r="D50" s="29" t="s">
        <v>19</v>
      </c>
      <c r="E50" s="28">
        <v>335850318</v>
      </c>
    </row>
    <row r="51" spans="1:5" ht="18" x14ac:dyDescent="0.25">
      <c r="A51" s="19" t="str">
        <f>VLOOKUP(B51,'[1]LISTADO ATM'!$A$2:$C$821,3,0)</f>
        <v>DISTRITO NACIONAL</v>
      </c>
      <c r="B51" s="28">
        <v>490</v>
      </c>
      <c r="C51" s="28" t="str">
        <f>VLOOKUP(B51,'[1]LISTADO ATM'!$A$2:$B$821,2,0)</f>
        <v xml:space="preserve">ATM Hospital Ney Arias Lora </v>
      </c>
      <c r="D51" s="29" t="s">
        <v>19</v>
      </c>
      <c r="E51" s="40">
        <v>335856019</v>
      </c>
    </row>
    <row r="52" spans="1:5" ht="18" x14ac:dyDescent="0.25">
      <c r="A52" s="19" t="str">
        <f>VLOOKUP(B52,'[1]LISTADO ATM'!$A$2:$C$821,3,0)</f>
        <v>SUR</v>
      </c>
      <c r="B52" s="28">
        <v>871</v>
      </c>
      <c r="C52" s="28" t="str">
        <f>VLOOKUP(B52,'[1]LISTADO ATM'!$A$2:$B$821,2,0)</f>
        <v>ATM Plaza Cultural San Juan</v>
      </c>
      <c r="D52" s="29" t="s">
        <v>19</v>
      </c>
      <c r="E52" s="40">
        <v>335856289</v>
      </c>
    </row>
    <row r="53" spans="1:5" ht="18" x14ac:dyDescent="0.25">
      <c r="A53" s="19" t="str">
        <f>VLOOKUP(B53,'[1]LISTADO ATM'!$A$2:$C$821,3,0)</f>
        <v>NORTE</v>
      </c>
      <c r="B53" s="28">
        <v>749</v>
      </c>
      <c r="C53" s="28" t="str">
        <f>VLOOKUP(B53,'[1]LISTADO ATM'!$A$2:$B$821,2,0)</f>
        <v xml:space="preserve">ATM Oficina Yaque </v>
      </c>
      <c r="D53" s="29" t="s">
        <v>19</v>
      </c>
      <c r="E53" s="40">
        <v>335856878</v>
      </c>
    </row>
    <row r="54" spans="1:5" ht="18" x14ac:dyDescent="0.25">
      <c r="A54" s="19" t="str">
        <f>VLOOKUP(B54,'[1]LISTADO ATM'!$A$2:$C$821,3,0)</f>
        <v>DISTRITO NACIONAL</v>
      </c>
      <c r="B54" s="28">
        <v>302</v>
      </c>
      <c r="C54" s="28" t="str">
        <f>VLOOKUP(B54,'[1]LISTADO ATM'!$A$2:$B$821,2,0)</f>
        <v xml:space="preserve">ATM S/M Aprezio Los Mameyes  </v>
      </c>
      <c r="D54" s="29" t="s">
        <v>19</v>
      </c>
      <c r="E54" s="40">
        <v>335856880</v>
      </c>
    </row>
    <row r="55" spans="1:5" ht="18" x14ac:dyDescent="0.25">
      <c r="A55" s="19" t="str">
        <f>VLOOKUP(B55,'[1]LISTADO ATM'!$A$2:$C$821,3,0)</f>
        <v>DISTRITO NACIONAL</v>
      </c>
      <c r="B55" s="28">
        <v>911</v>
      </c>
      <c r="C55" s="28" t="str">
        <f>VLOOKUP(B55,'[1]LISTADO ATM'!$A$2:$B$821,2,0)</f>
        <v xml:space="preserve">ATM Oficina Venezuela II </v>
      </c>
      <c r="D55" s="29" t="s">
        <v>19</v>
      </c>
      <c r="E55" s="40">
        <v>335856885</v>
      </c>
    </row>
    <row r="56" spans="1:5" ht="18" x14ac:dyDescent="0.25">
      <c r="A56" s="19" t="str">
        <f>VLOOKUP(B56,'[1]LISTADO ATM'!$A$2:$C$821,3,0)</f>
        <v>SUR</v>
      </c>
      <c r="B56" s="28">
        <v>825</v>
      </c>
      <c r="C56" s="28" t="str">
        <f>VLOOKUP(B56,'[1]LISTADO ATM'!$A$2:$B$821,2,0)</f>
        <v xml:space="preserve">ATM Estacion Eco Cibeles (Las Matas de Farfán) </v>
      </c>
      <c r="D56" s="29" t="s">
        <v>19</v>
      </c>
      <c r="E56" s="40">
        <v>335856926</v>
      </c>
    </row>
    <row r="57" spans="1:5" ht="18" x14ac:dyDescent="0.25">
      <c r="A57" s="19" t="str">
        <f>VLOOKUP(B57,'[1]LISTADO ATM'!$A$2:$C$821,3,0)</f>
        <v>ESTE</v>
      </c>
      <c r="B57" s="28">
        <v>385</v>
      </c>
      <c r="C57" s="28" t="str">
        <f>VLOOKUP(B57,'[1]LISTADO ATM'!$A$2:$B$821,2,0)</f>
        <v xml:space="preserve">ATM Plaza Verón I </v>
      </c>
      <c r="D57" s="29" t="s">
        <v>19</v>
      </c>
      <c r="E57" s="28">
        <v>335856922</v>
      </c>
    </row>
    <row r="58" spans="1:5" ht="18" x14ac:dyDescent="0.25">
      <c r="A58" s="19" t="str">
        <f>VLOOKUP(B58,'[1]LISTADO ATM'!$A$2:$C$821,3,0)</f>
        <v>DISTRITO NACIONAL</v>
      </c>
      <c r="B58" s="28">
        <v>577</v>
      </c>
      <c r="C58" s="28" t="str">
        <f>VLOOKUP(B58,'[1]LISTADO ATM'!$A$2:$B$821,2,0)</f>
        <v xml:space="preserve">ATM Olé Ave. Duarte </v>
      </c>
      <c r="D58" s="29" t="s">
        <v>19</v>
      </c>
      <c r="E58" s="40">
        <v>335856929</v>
      </c>
    </row>
    <row r="59" spans="1:5" ht="18" x14ac:dyDescent="0.25">
      <c r="A59" s="19" t="str">
        <f>VLOOKUP(B59,'[1]LISTADO ATM'!$A$2:$C$821,3,0)</f>
        <v>DISTRITO NACIONAL</v>
      </c>
      <c r="B59" s="28">
        <v>738</v>
      </c>
      <c r="C59" s="28" t="str">
        <f>VLOOKUP(B59,'[1]LISTADO ATM'!$A$2:$B$821,2,0)</f>
        <v xml:space="preserve">ATM Zona Franca Los Alcarrizos </v>
      </c>
      <c r="D59" s="29" t="s">
        <v>19</v>
      </c>
      <c r="E59" s="40">
        <v>335856930</v>
      </c>
    </row>
    <row r="60" spans="1:5" ht="18" x14ac:dyDescent="0.25">
      <c r="A60" s="19" t="str">
        <f>VLOOKUP(B60,'[1]LISTADO ATM'!$A$2:$C$821,3,0)</f>
        <v>DISTRITO NACIONAL</v>
      </c>
      <c r="B60" s="28">
        <v>180</v>
      </c>
      <c r="C60" s="28" t="str">
        <f>VLOOKUP(B60,'[1]LISTADO ATM'!$A$2:$B$821,2,0)</f>
        <v xml:space="preserve">ATM Megacentro II </v>
      </c>
      <c r="D60" s="29" t="s">
        <v>19</v>
      </c>
      <c r="E60" s="40">
        <v>335856931</v>
      </c>
    </row>
    <row r="61" spans="1:5" ht="18" x14ac:dyDescent="0.25">
      <c r="A61" s="19" t="str">
        <f>VLOOKUP(B61,'[1]LISTADO ATM'!$A$2:$C$821,3,0)</f>
        <v>DISTRITO NACIONAL</v>
      </c>
      <c r="B61" s="28">
        <v>572</v>
      </c>
      <c r="C61" s="28" t="str">
        <f>VLOOKUP(B61,'[1]LISTADO ATM'!$A$2:$B$821,2,0)</f>
        <v xml:space="preserve">ATM Olé Ovando </v>
      </c>
      <c r="D61" s="29" t="s">
        <v>19</v>
      </c>
      <c r="E61" s="40">
        <v>335856944</v>
      </c>
    </row>
    <row r="62" spans="1:5" ht="18" x14ac:dyDescent="0.25">
      <c r="A62" s="19" t="str">
        <f>VLOOKUP(B62,'[1]LISTADO ATM'!$A$2:$C$821,3,0)</f>
        <v>NORTE</v>
      </c>
      <c r="B62" s="28">
        <v>142</v>
      </c>
      <c r="C62" s="28" t="str">
        <f>VLOOKUP(B62,'[1]LISTADO ATM'!$A$2:$B$821,2,0)</f>
        <v xml:space="preserve">ATM Centro de Caja Galerías Bonao </v>
      </c>
      <c r="D62" s="29" t="s">
        <v>19</v>
      </c>
      <c r="E62" s="40">
        <v>335856955</v>
      </c>
    </row>
    <row r="63" spans="1:5" ht="18" x14ac:dyDescent="0.25">
      <c r="A63" s="19" t="str">
        <f>VLOOKUP(B63,'[1]LISTADO ATM'!$A$2:$C$821,3,0)</f>
        <v>SUR</v>
      </c>
      <c r="B63" s="28">
        <v>962</v>
      </c>
      <c r="C63" s="28" t="str">
        <f>VLOOKUP(B63,'[1]LISTADO ATM'!$A$2:$B$821,2,0)</f>
        <v xml:space="preserve">ATM Oficina Villa Ofelia II (San Juan) </v>
      </c>
      <c r="D63" s="29" t="s">
        <v>19</v>
      </c>
      <c r="E63" s="40">
        <v>335856956</v>
      </c>
    </row>
    <row r="64" spans="1:5" ht="18" x14ac:dyDescent="0.25">
      <c r="A64" s="19" t="str">
        <f>VLOOKUP(B64,'[1]LISTADO ATM'!$A$2:$C$821,3,0)</f>
        <v>DISTRITO NACIONAL</v>
      </c>
      <c r="B64" s="28">
        <v>971</v>
      </c>
      <c r="C64" s="28" t="str">
        <f>VLOOKUP(B64,'[1]LISTADO ATM'!$A$2:$B$821,2,0)</f>
        <v xml:space="preserve">ATM Club Banreservas I </v>
      </c>
      <c r="D64" s="29" t="s">
        <v>19</v>
      </c>
      <c r="E64" s="40">
        <v>335856957</v>
      </c>
    </row>
    <row r="65" spans="1:5" ht="18" x14ac:dyDescent="0.25">
      <c r="A65" s="19" t="str">
        <f>VLOOKUP(B65,'[1]LISTADO ATM'!$A$2:$C$821,3,0)</f>
        <v>NORTE</v>
      </c>
      <c r="B65" s="28">
        <v>208</v>
      </c>
      <c r="C65" s="28" t="str">
        <f>VLOOKUP(B65,'[1]LISTADO ATM'!$A$2:$B$821,2,0)</f>
        <v xml:space="preserve">ATM UNP Tireo </v>
      </c>
      <c r="D65" s="29" t="s">
        <v>19</v>
      </c>
      <c r="E65" s="40">
        <v>335856958</v>
      </c>
    </row>
    <row r="66" spans="1:5" ht="18" x14ac:dyDescent="0.25">
      <c r="A66" s="19" t="str">
        <f>VLOOKUP(B66,'[1]LISTADO ATM'!$A$2:$C$821,3,0)</f>
        <v>NORTE</v>
      </c>
      <c r="B66" s="28">
        <v>290</v>
      </c>
      <c r="C66" s="28" t="str">
        <f>VLOOKUP(B66,'[1]LISTADO ATM'!$A$2:$B$821,2,0)</f>
        <v xml:space="preserve">ATM Oficina San Francisco de Macorís </v>
      </c>
      <c r="D66" s="29" t="s">
        <v>19</v>
      </c>
      <c r="E66" s="40">
        <v>335856962</v>
      </c>
    </row>
    <row r="67" spans="1:5" ht="18" x14ac:dyDescent="0.25">
      <c r="A67" s="19" t="str">
        <f>VLOOKUP(B67,'[1]LISTADO ATM'!$A$2:$C$821,3,0)</f>
        <v>DISTRITO NACIONAL</v>
      </c>
      <c r="B67" s="28">
        <v>565</v>
      </c>
      <c r="C67" s="28" t="str">
        <f>VLOOKUP(B67,'[1]LISTADO ATM'!$A$2:$B$821,2,0)</f>
        <v xml:space="preserve">ATM S/M La Cadena Núñez de Cáceres </v>
      </c>
      <c r="D67" s="29" t="s">
        <v>19</v>
      </c>
      <c r="E67" s="40">
        <v>335856963</v>
      </c>
    </row>
    <row r="68" spans="1:5" ht="18" x14ac:dyDescent="0.25">
      <c r="A68" s="19" t="str">
        <f>VLOOKUP(B68,'[1]LISTADO ATM'!$A$2:$C$821,3,0)</f>
        <v>DISTRITO NACIONAL</v>
      </c>
      <c r="B68" s="28">
        <v>938</v>
      </c>
      <c r="C68" s="28" t="str">
        <f>VLOOKUP(B68,'[1]LISTADO ATM'!$A$2:$B$821,2,0)</f>
        <v xml:space="preserve">ATM Autobanco Oficina Filadelfia Plaza </v>
      </c>
      <c r="D68" s="29" t="s">
        <v>19</v>
      </c>
      <c r="E68" s="40" t="s">
        <v>26</v>
      </c>
    </row>
    <row r="69" spans="1:5" ht="18" x14ac:dyDescent="0.25">
      <c r="A69" s="19" t="str">
        <f>VLOOKUP(B69,'[1]LISTADO ATM'!$A$2:$C$821,3,0)</f>
        <v>DISTRITO NACIONAL</v>
      </c>
      <c r="B69" s="28">
        <v>993</v>
      </c>
      <c r="C69" s="28" t="str">
        <f>VLOOKUP(B69,'[1]LISTADO ATM'!$A$2:$B$821,2,0)</f>
        <v xml:space="preserve">ATM Centro Medico Integral II </v>
      </c>
      <c r="D69" s="29" t="s">
        <v>19</v>
      </c>
      <c r="E69" s="40">
        <v>335856977</v>
      </c>
    </row>
    <row r="70" spans="1:5" ht="18" x14ac:dyDescent="0.25">
      <c r="A70" s="19" t="str">
        <f>VLOOKUP(B70,'[1]LISTADO ATM'!$A$2:$C$821,3,0)</f>
        <v>NORTE</v>
      </c>
      <c r="B70" s="28">
        <v>315</v>
      </c>
      <c r="C70" s="28" t="str">
        <f>VLOOKUP(B70,'[1]LISTADO ATM'!$A$2:$B$821,2,0)</f>
        <v xml:space="preserve">ATM Oficina Estrella Sadalá </v>
      </c>
      <c r="D70" s="29" t="s">
        <v>19</v>
      </c>
      <c r="E70" s="40">
        <v>335856980</v>
      </c>
    </row>
    <row r="71" spans="1:5" ht="18" x14ac:dyDescent="0.25">
      <c r="A71" s="19" t="str">
        <f>VLOOKUP(B71,'[1]LISTADO ATM'!$A$2:$C$821,3,0)</f>
        <v>DISTRITO NACIONAL</v>
      </c>
      <c r="B71" s="28">
        <v>642</v>
      </c>
      <c r="C71" s="28" t="str">
        <f>VLOOKUP(B71,'[1]LISTADO ATM'!$A$2:$B$821,2,0)</f>
        <v xml:space="preserve">ATM OMSA Sto. Dgo. </v>
      </c>
      <c r="D71" s="29" t="s">
        <v>19</v>
      </c>
      <c r="E71" s="40">
        <v>335856989</v>
      </c>
    </row>
    <row r="72" spans="1:5" ht="18.75" thickBot="1" x14ac:dyDescent="0.3">
      <c r="A72" s="3" t="s">
        <v>11</v>
      </c>
      <c r="B72" s="35">
        <f>COUNT(B50:B71)</f>
        <v>22</v>
      </c>
      <c r="C72" s="14"/>
      <c r="D72" s="36"/>
      <c r="E72" s="37"/>
    </row>
    <row r="73" spans="1:5" ht="15.75" thickBot="1" x14ac:dyDescent="0.3">
      <c r="B73" s="5"/>
      <c r="E73" s="5"/>
    </row>
    <row r="74" spans="1:5" ht="18" x14ac:dyDescent="0.25">
      <c r="A74" s="62" t="s">
        <v>13</v>
      </c>
      <c r="B74" s="63"/>
      <c r="C74" s="63"/>
      <c r="D74" s="63"/>
      <c r="E74" s="64"/>
    </row>
    <row r="75" spans="1:5" ht="18" x14ac:dyDescent="0.25">
      <c r="A75" s="2" t="s">
        <v>5</v>
      </c>
      <c r="B75" s="2" t="s">
        <v>6</v>
      </c>
      <c r="C75" s="4" t="s">
        <v>7</v>
      </c>
      <c r="D75" s="18" t="s">
        <v>8</v>
      </c>
      <c r="E75" s="2" t="s">
        <v>9</v>
      </c>
    </row>
    <row r="76" spans="1:5" ht="18.75" customHeight="1" x14ac:dyDescent="0.25">
      <c r="A76" s="19" t="str">
        <f>VLOOKUP(B76,'[1]LISTADO ATM'!$A$2:$C$821,3,0)</f>
        <v>DISTRITO NACIONAL</v>
      </c>
      <c r="B76" s="28">
        <v>70</v>
      </c>
      <c r="C76" s="28" t="str">
        <f>VLOOKUP(B76,'[1]LISTADO ATM'!$A$2:$B$821,2,0)</f>
        <v xml:space="preserve">ATM Autoservicio Plaza Lama Zona Oriental </v>
      </c>
      <c r="D76" s="28" t="s">
        <v>23</v>
      </c>
      <c r="E76" s="32">
        <v>335856584</v>
      </c>
    </row>
    <row r="77" spans="1:5" ht="18.75" customHeight="1" x14ac:dyDescent="0.25">
      <c r="A77" s="19" t="str">
        <f>VLOOKUP(B77,'[1]LISTADO ATM'!$A$2:$C$821,3,0)</f>
        <v>NORTE</v>
      </c>
      <c r="B77" s="28">
        <v>3</v>
      </c>
      <c r="C77" s="28" t="str">
        <f>VLOOKUP(B77,'[1]LISTADO ATM'!$A$2:$B$821,2,0)</f>
        <v>ATM Autoservicio La Vega Real</v>
      </c>
      <c r="D77" s="28" t="s">
        <v>23</v>
      </c>
      <c r="E77" s="32">
        <v>335856892</v>
      </c>
    </row>
    <row r="78" spans="1:5" ht="18.75" customHeight="1" x14ac:dyDescent="0.25">
      <c r="A78" s="19" t="str">
        <f>VLOOKUP(B78,'[1]LISTADO ATM'!$A$2:$C$821,3,0)</f>
        <v>DISTRITO NACIONAL</v>
      </c>
      <c r="B78" s="28">
        <v>835</v>
      </c>
      <c r="C78" s="28" t="str">
        <f>VLOOKUP(B78,'[1]LISTADO ATM'!$A$2:$B$821,2,0)</f>
        <v xml:space="preserve">ATM UNP Megacentro </v>
      </c>
      <c r="D78" s="28" t="s">
        <v>23</v>
      </c>
      <c r="E78" s="39">
        <v>335856925</v>
      </c>
    </row>
    <row r="79" spans="1:5" ht="18.75" customHeight="1" x14ac:dyDescent="0.25">
      <c r="A79" s="19" t="str">
        <f>VLOOKUP(B79,'[1]LISTADO ATM'!$A$2:$C$821,3,0)</f>
        <v>DISTRITO NACIONAL</v>
      </c>
      <c r="B79" s="28">
        <v>980</v>
      </c>
      <c r="C79" s="28" t="str">
        <f>VLOOKUP(B79,'[1]LISTADO ATM'!$A$2:$B$821,2,0)</f>
        <v xml:space="preserve">ATM Oficina Bella Vista Mall II </v>
      </c>
      <c r="D79" s="28" t="s">
        <v>23</v>
      </c>
      <c r="E79" s="39">
        <v>335856941</v>
      </c>
    </row>
    <row r="80" spans="1:5" ht="18.75" customHeight="1" x14ac:dyDescent="0.25">
      <c r="A80" s="19" t="str">
        <f>VLOOKUP(B80,'[1]LISTADO ATM'!$A$2:$C$821,3,0)</f>
        <v>DISTRITO NACIONAL</v>
      </c>
      <c r="B80" s="28">
        <v>231</v>
      </c>
      <c r="C80" s="28" t="str">
        <f>VLOOKUP(B80,'[1]LISTADO ATM'!$A$2:$B$821,2,0)</f>
        <v xml:space="preserve">ATM Oficina Zona Oriental </v>
      </c>
      <c r="D80" s="28" t="s">
        <v>23</v>
      </c>
      <c r="E80" s="39">
        <v>335856981</v>
      </c>
    </row>
    <row r="81" spans="1:5" ht="18.75" customHeight="1" x14ac:dyDescent="0.25">
      <c r="A81" s="19" t="str">
        <f>VLOOKUP(B81,'[1]LISTADO ATM'!$A$2:$C$821,3,0)</f>
        <v>ESTE</v>
      </c>
      <c r="B81" s="28">
        <v>117</v>
      </c>
      <c r="C81" s="28" t="str">
        <f>VLOOKUP(B81,'[1]LISTADO ATM'!$A$2:$B$821,2,0)</f>
        <v xml:space="preserve">ATM Oficina El Seybo </v>
      </c>
      <c r="D81" s="28" t="s">
        <v>23</v>
      </c>
      <c r="E81" s="39">
        <v>335856982</v>
      </c>
    </row>
    <row r="82" spans="1:5" ht="18.75" customHeight="1" x14ac:dyDescent="0.25">
      <c r="A82" s="19" t="str">
        <f>VLOOKUP(B82,'[1]LISTADO ATM'!$A$2:$C$821,3,0)</f>
        <v>NORTE</v>
      </c>
      <c r="B82" s="28">
        <v>283</v>
      </c>
      <c r="C82" s="28" t="str">
        <f>VLOOKUP(B82,'[1]LISTADO ATM'!$A$2:$B$821,2,0)</f>
        <v xml:space="preserve">ATM Oficina Nibaje </v>
      </c>
      <c r="D82" s="28" t="s">
        <v>23</v>
      </c>
      <c r="E82" s="39">
        <v>335856983</v>
      </c>
    </row>
    <row r="83" spans="1:5" ht="18.75" customHeight="1" x14ac:dyDescent="0.25">
      <c r="A83" s="19" t="str">
        <f>VLOOKUP(B83,'[1]LISTADO ATM'!$A$2:$C$821,3,0)</f>
        <v>DISTRITO NACIONAL</v>
      </c>
      <c r="B83" s="28">
        <v>540</v>
      </c>
      <c r="C83" s="28" t="str">
        <f>VLOOKUP(B83,'[1]LISTADO ATM'!$A$2:$B$821,2,0)</f>
        <v xml:space="preserve">ATM Autoservicio Sambil I </v>
      </c>
      <c r="D83" s="28" t="s">
        <v>23</v>
      </c>
      <c r="E83" s="40">
        <v>335856986</v>
      </c>
    </row>
    <row r="84" spans="1:5" ht="18.75" customHeight="1" x14ac:dyDescent="0.25">
      <c r="A84" s="19" t="str">
        <f>VLOOKUP(B84,'[1]LISTADO ATM'!$A$2:$C$821,3,0)</f>
        <v>SUR</v>
      </c>
      <c r="B84" s="41">
        <v>5</v>
      </c>
      <c r="C84" s="28" t="str">
        <f>VLOOKUP(B84,'[1]LISTADO ATM'!$A$2:$B$821,2,0)</f>
        <v>ATM Oficina Autoservicio Villa Ofelia (San Juan)</v>
      </c>
      <c r="D84" s="28" t="s">
        <v>22</v>
      </c>
      <c r="E84" s="28">
        <v>335856611</v>
      </c>
    </row>
    <row r="85" spans="1:5" ht="18.75" customHeight="1" x14ac:dyDescent="0.25">
      <c r="A85" s="19" t="str">
        <f>VLOOKUP(B85,'[1]LISTADO ATM'!$A$2:$C$821,3,0)</f>
        <v>NORTE</v>
      </c>
      <c r="B85" s="28">
        <v>291</v>
      </c>
      <c r="C85" s="28" t="str">
        <f>VLOOKUP(B85,'[1]LISTADO ATM'!$A$2:$B$821,2,0)</f>
        <v xml:space="preserve">ATM S/M Jumbo Las Colinas </v>
      </c>
      <c r="D85" s="28" t="s">
        <v>22</v>
      </c>
      <c r="E85" s="28">
        <v>335856803</v>
      </c>
    </row>
    <row r="86" spans="1:5" ht="18.75" customHeight="1" x14ac:dyDescent="0.25">
      <c r="A86" s="19" t="str">
        <f>VLOOKUP(B86,'[1]LISTADO ATM'!$A$2:$C$821,3,0)</f>
        <v>DISTRITO NACIONAL</v>
      </c>
      <c r="B86" s="28">
        <v>900</v>
      </c>
      <c r="C86" s="28" t="str">
        <f>VLOOKUP(B86,'[1]LISTADO ATM'!$A$2:$B$821,2,0)</f>
        <v xml:space="preserve">ATM UNP Merca Santo Domingo </v>
      </c>
      <c r="D86" s="28" t="s">
        <v>22</v>
      </c>
      <c r="E86" s="28">
        <v>335856881</v>
      </c>
    </row>
    <row r="87" spans="1:5" ht="18.75" customHeight="1" x14ac:dyDescent="0.25">
      <c r="A87" s="19" t="str">
        <f>VLOOKUP(B87,'[1]LISTADO ATM'!$A$2:$C$821,3,0)</f>
        <v>NORTE</v>
      </c>
      <c r="B87" s="28">
        <v>965</v>
      </c>
      <c r="C87" s="28" t="str">
        <f>VLOOKUP(B87,'[1]LISTADO ATM'!$A$2:$B$821,2,0)</f>
        <v xml:space="preserve">ATM S/M La Fuente FUN (Santiago) </v>
      </c>
      <c r="D87" s="28" t="s">
        <v>22</v>
      </c>
      <c r="E87" s="28">
        <v>335856894</v>
      </c>
    </row>
    <row r="88" spans="1:5" ht="18.75" customHeight="1" x14ac:dyDescent="0.25">
      <c r="A88" s="19" t="str">
        <f>VLOOKUP(B88,'[1]LISTADO ATM'!$A$2:$C$821,3,0)</f>
        <v>ESTE</v>
      </c>
      <c r="B88" s="28">
        <v>309</v>
      </c>
      <c r="C88" s="28" t="str">
        <f>VLOOKUP(B88,'[1]LISTADO ATM'!$A$2:$B$821,2,0)</f>
        <v xml:space="preserve">ATM Secrets Cap Cana I </v>
      </c>
      <c r="D88" s="28" t="s">
        <v>22</v>
      </c>
      <c r="E88" s="40">
        <v>335856904</v>
      </c>
    </row>
    <row r="89" spans="1:5" ht="18.75" thickBot="1" x14ac:dyDescent="0.3">
      <c r="A89" s="3" t="s">
        <v>11</v>
      </c>
      <c r="B89" s="35">
        <f>COUNT(B76:B88)</f>
        <v>13</v>
      </c>
      <c r="C89" s="14"/>
      <c r="D89" s="17"/>
      <c r="E89" s="17"/>
    </row>
    <row r="90" spans="1:5" ht="15.75" thickBot="1" x14ac:dyDescent="0.3">
      <c r="B90" s="5"/>
      <c r="E90" s="5"/>
    </row>
    <row r="91" spans="1:5" ht="18.75" thickBot="1" x14ac:dyDescent="0.3">
      <c r="A91" s="65" t="s">
        <v>12</v>
      </c>
      <c r="B91" s="66"/>
      <c r="D91" s="5"/>
      <c r="E91" s="5"/>
    </row>
    <row r="92" spans="1:5" ht="18.75" thickBot="1" x14ac:dyDescent="0.3">
      <c r="A92" s="33">
        <f>+B46+B72+B89</f>
        <v>61</v>
      </c>
      <c r="B92" s="34"/>
    </row>
    <row r="93" spans="1:5" ht="15.75" thickBot="1" x14ac:dyDescent="0.3">
      <c r="B93" s="5"/>
      <c r="E93" s="5"/>
    </row>
    <row r="94" spans="1:5" ht="18.75" thickBot="1" x14ac:dyDescent="0.3">
      <c r="A94" s="59" t="s">
        <v>15</v>
      </c>
      <c r="B94" s="60"/>
      <c r="C94" s="60"/>
      <c r="D94" s="60"/>
      <c r="E94" s="61"/>
    </row>
    <row r="95" spans="1:5" ht="18" x14ac:dyDescent="0.25">
      <c r="A95" s="6" t="s">
        <v>5</v>
      </c>
      <c r="B95" s="12" t="s">
        <v>6</v>
      </c>
      <c r="C95" s="4" t="s">
        <v>7</v>
      </c>
      <c r="D95" s="67" t="s">
        <v>8</v>
      </c>
      <c r="E95" s="68"/>
    </row>
    <row r="96" spans="1:5" ht="18" x14ac:dyDescent="0.25">
      <c r="A96" s="28" t="str">
        <f>VLOOKUP(B96,'[1]LISTADO ATM'!$A$2:$C$821,3,0)</f>
        <v>DISTRITO NACIONAL</v>
      </c>
      <c r="B96" s="28">
        <v>810</v>
      </c>
      <c r="C96" s="28" t="str">
        <f>VLOOKUP(B96,'[1]LISTADO ATM'!$A$2:$B$821,2,0)</f>
        <v xml:space="preserve">ATM UNP Multicentro La Sirena José Contreras </v>
      </c>
      <c r="D96" s="42" t="s">
        <v>17</v>
      </c>
      <c r="E96" s="43"/>
    </row>
    <row r="97" spans="1:5" ht="18" x14ac:dyDescent="0.25">
      <c r="A97" s="28" t="str">
        <f>VLOOKUP(B97,'[1]LISTADO ATM'!$A$2:$C$821,3,0)</f>
        <v>DISTRITO NACIONAL</v>
      </c>
      <c r="B97" s="28">
        <v>725</v>
      </c>
      <c r="C97" s="28" t="str">
        <f>VLOOKUP(B97,'[1]LISTADO ATM'!$A$2:$B$821,2,0)</f>
        <v xml:space="preserve">ATM El Huacal II  </v>
      </c>
      <c r="D97" s="42" t="s">
        <v>21</v>
      </c>
      <c r="E97" s="43"/>
    </row>
    <row r="98" spans="1:5" ht="18" x14ac:dyDescent="0.25">
      <c r="A98" s="28" t="str">
        <f>VLOOKUP(B98,'[1]LISTADO ATM'!$A$2:$C$821,3,0)</f>
        <v>DISTRITO NACIONAL</v>
      </c>
      <c r="B98" s="28">
        <v>578</v>
      </c>
      <c r="C98" s="28" t="str">
        <f>VLOOKUP(B98,'[1]LISTADO ATM'!$A$2:$B$821,2,0)</f>
        <v xml:space="preserve">ATM Procuraduría General de la República </v>
      </c>
      <c r="D98" s="42" t="s">
        <v>17</v>
      </c>
      <c r="E98" s="43"/>
    </row>
    <row r="99" spans="1:5" ht="18" x14ac:dyDescent="0.25">
      <c r="A99" s="28" t="str">
        <f>VLOOKUP(B99,'[1]LISTADO ATM'!$A$2:$C$821,3,0)</f>
        <v>DISTRITO NACIONAL</v>
      </c>
      <c r="B99" s="28">
        <v>655</v>
      </c>
      <c r="C99" s="28" t="str">
        <f>VLOOKUP(B99,'[1]LISTADO ATM'!$A$2:$B$821,2,0)</f>
        <v>ATM Farmacia Sandra</v>
      </c>
      <c r="D99" s="42" t="s">
        <v>21</v>
      </c>
      <c r="E99" s="43"/>
    </row>
    <row r="100" spans="1:5" ht="18" x14ac:dyDescent="0.25">
      <c r="A100" s="28" t="str">
        <f>VLOOKUP(B100,'[1]LISTADO ATM'!$A$2:$C$821,3,0)</f>
        <v>ESTE</v>
      </c>
      <c r="B100" s="28">
        <v>742</v>
      </c>
      <c r="C100" s="28" t="str">
        <f>VLOOKUP(B100,'[1]LISTADO ATM'!$A$2:$B$821,2,0)</f>
        <v xml:space="preserve">ATM Oficina Plaza del Rey (La Romana) </v>
      </c>
      <c r="D100" s="42" t="s">
        <v>17</v>
      </c>
      <c r="E100" s="43"/>
    </row>
    <row r="101" spans="1:5" ht="18" x14ac:dyDescent="0.25">
      <c r="A101" s="28" t="str">
        <f>VLOOKUP(B101,'[1]LISTADO ATM'!$A$2:$C$821,3,0)</f>
        <v>DISTRITO NACIONAL</v>
      </c>
      <c r="B101" s="28">
        <v>335</v>
      </c>
      <c r="C101" s="28" t="str">
        <f>VLOOKUP(B101,'[1]LISTADO ATM'!$A$2:$B$821,2,0)</f>
        <v>ATM Edificio Aster</v>
      </c>
      <c r="D101" s="42" t="s">
        <v>17</v>
      </c>
      <c r="E101" s="43"/>
    </row>
    <row r="102" spans="1:5" ht="18" x14ac:dyDescent="0.25">
      <c r="A102" s="28" t="str">
        <f>VLOOKUP(B102,'[1]LISTADO ATM'!$A$2:$C$821,3,0)</f>
        <v>DISTRITO NACIONAL</v>
      </c>
      <c r="B102" s="28">
        <v>557</v>
      </c>
      <c r="C102" s="28" t="str">
        <f>VLOOKUP(B102,'[1]LISTADO ATM'!$A$2:$B$821,2,0)</f>
        <v xml:space="preserve">ATM Multicentro La Sirena Ave. Mella </v>
      </c>
      <c r="D102" s="42" t="s">
        <v>21</v>
      </c>
      <c r="E102" s="43"/>
    </row>
    <row r="103" spans="1:5" ht="18" x14ac:dyDescent="0.25">
      <c r="A103" s="28" t="str">
        <f>VLOOKUP(B103,'[1]LISTADO ATM'!$A$2:$C$821,3,0)</f>
        <v>DISTRITO NACIONAL</v>
      </c>
      <c r="B103" s="28">
        <v>561</v>
      </c>
      <c r="C103" s="28" t="str">
        <f>VLOOKUP(B103,'[1]LISTADO ATM'!$A$2:$B$821,2,0)</f>
        <v xml:space="preserve">ATM Comando Regional P.N. S.D. Este </v>
      </c>
      <c r="D103" s="42" t="s">
        <v>21</v>
      </c>
      <c r="E103" s="43"/>
    </row>
    <row r="104" spans="1:5" ht="18" x14ac:dyDescent="0.25">
      <c r="A104" s="28" t="str">
        <f>VLOOKUP(B104,'[1]LISTADO ATM'!$A$2:$C$821,3,0)</f>
        <v>DISTRITO NACIONAL</v>
      </c>
      <c r="B104" s="28">
        <v>600</v>
      </c>
      <c r="C104" s="28" t="str">
        <f>VLOOKUP(B104,'[1]LISTADO ATM'!$A$2:$B$821,2,0)</f>
        <v>ATM S/M Bravo Hipica</v>
      </c>
      <c r="D104" s="42" t="s">
        <v>17</v>
      </c>
      <c r="E104" s="43"/>
    </row>
    <row r="105" spans="1:5" ht="18" x14ac:dyDescent="0.25">
      <c r="A105" s="28" t="str">
        <f>VLOOKUP(B105,'[1]LISTADO ATM'!$A$2:$C$821,3,0)</f>
        <v>DISTRITO NACIONAL</v>
      </c>
      <c r="B105" s="28">
        <v>554</v>
      </c>
      <c r="C105" s="28" t="str">
        <f>VLOOKUP(B105,'[1]LISTADO ATM'!$A$2:$B$821,2,0)</f>
        <v xml:space="preserve">ATM Oficina Isabel La Católica I </v>
      </c>
      <c r="D105" s="42" t="s">
        <v>17</v>
      </c>
      <c r="E105" s="43"/>
    </row>
    <row r="106" spans="1:5" ht="18" x14ac:dyDescent="0.25">
      <c r="A106" s="28" t="str">
        <f>VLOOKUP(B106,'[1]LISTADO ATM'!$A$2:$C$821,3,0)</f>
        <v>DISTRITO NACIONAL</v>
      </c>
      <c r="B106" s="28">
        <v>60</v>
      </c>
      <c r="C106" s="28" t="str">
        <f>VLOOKUP(B106,'[1]LISTADO ATM'!$A$2:$B$821,2,0)</f>
        <v xml:space="preserve">ATM Autobanco 27 de Febrero </v>
      </c>
      <c r="D106" s="42" t="s">
        <v>21</v>
      </c>
      <c r="E106" s="43"/>
    </row>
    <row r="107" spans="1:5" ht="18" x14ac:dyDescent="0.25">
      <c r="A107" s="28" t="str">
        <f>VLOOKUP(B107,'[1]LISTADO ATM'!$A$2:$C$821,3,0)</f>
        <v>SUR</v>
      </c>
      <c r="B107" s="28">
        <v>783</v>
      </c>
      <c r="C107" s="28" t="str">
        <f>VLOOKUP(B107,'[1]LISTADO ATM'!$A$2:$B$821,2,0)</f>
        <v xml:space="preserve">ATM Autobanco Alfa y Omega (Barahona) </v>
      </c>
      <c r="D107" s="42" t="s">
        <v>17</v>
      </c>
      <c r="E107" s="43"/>
    </row>
    <row r="108" spans="1:5" ht="18.75" thickBot="1" x14ac:dyDescent="0.3">
      <c r="A108" s="3" t="s">
        <v>11</v>
      </c>
      <c r="B108" s="35">
        <f>COUNT(B96:B107)</f>
        <v>12</v>
      </c>
      <c r="C108" s="30"/>
      <c r="D108" s="30"/>
      <c r="E108" s="31"/>
    </row>
  </sheetData>
  <mergeCells count="24">
    <mergeCell ref="D107:E107"/>
    <mergeCell ref="D105:E105"/>
    <mergeCell ref="D106:E106"/>
    <mergeCell ref="D102:E102"/>
    <mergeCell ref="D103:E103"/>
    <mergeCell ref="D104:E104"/>
    <mergeCell ref="A1:E1"/>
    <mergeCell ref="A2:E2"/>
    <mergeCell ref="A7:E7"/>
    <mergeCell ref="C10:E10"/>
    <mergeCell ref="A12:E12"/>
    <mergeCell ref="C16:E16"/>
    <mergeCell ref="A18:E18"/>
    <mergeCell ref="A48:E48"/>
    <mergeCell ref="D97:E97"/>
    <mergeCell ref="A74:E74"/>
    <mergeCell ref="A91:B91"/>
    <mergeCell ref="A94:E94"/>
    <mergeCell ref="D95:E95"/>
    <mergeCell ref="D96:E96"/>
    <mergeCell ref="D101:E101"/>
    <mergeCell ref="D100:E100"/>
    <mergeCell ref="D99:E99"/>
    <mergeCell ref="D98:E98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70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70 3 835 980 231 117 283 540                                                      </v>
      </c>
    </row>
    <row r="3" spans="2:6" x14ac:dyDescent="0.25">
      <c r="B3" s="24">
        <v>3</v>
      </c>
      <c r="C3" s="25" t="s">
        <v>18</v>
      </c>
    </row>
    <row r="4" spans="2:6" x14ac:dyDescent="0.25">
      <c r="B4" s="24">
        <v>835</v>
      </c>
      <c r="C4" s="25" t="s">
        <v>18</v>
      </c>
    </row>
    <row r="5" spans="2:6" x14ac:dyDescent="0.25">
      <c r="B5" s="24">
        <v>980</v>
      </c>
      <c r="C5" s="25" t="s">
        <v>18</v>
      </c>
    </row>
    <row r="6" spans="2:6" x14ac:dyDescent="0.25">
      <c r="B6" s="24">
        <v>231</v>
      </c>
      <c r="C6" s="25" t="s">
        <v>18</v>
      </c>
    </row>
    <row r="7" spans="2:6" x14ac:dyDescent="0.25">
      <c r="B7" s="24">
        <v>117</v>
      </c>
      <c r="C7" s="25" t="s">
        <v>18</v>
      </c>
    </row>
    <row r="8" spans="2:6" x14ac:dyDescent="0.25">
      <c r="B8" s="24">
        <v>283</v>
      </c>
      <c r="C8" s="25" t="s">
        <v>18</v>
      </c>
    </row>
    <row r="9" spans="2:6" x14ac:dyDescent="0.25">
      <c r="B9" s="24">
        <v>540</v>
      </c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2021-04-18T21:06:39Z</dcterms:modified>
</cp:coreProperties>
</file>