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8\"/>
    </mc:Choice>
  </mc:AlternateContent>
  <bookViews>
    <workbookView xWindow="0" yWindow="0" windowWidth="14490" windowHeight="52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" l="1"/>
  <c r="B57" i="1"/>
  <c r="B44" i="1" l="1"/>
  <c r="C74" i="1"/>
  <c r="C75" i="1"/>
  <c r="C76" i="1"/>
  <c r="A74" i="1"/>
  <c r="A75" i="1"/>
  <c r="A76" i="1"/>
  <c r="B78" i="1"/>
  <c r="A70" i="1"/>
  <c r="A71" i="1"/>
  <c r="A72" i="1"/>
  <c r="A73" i="1"/>
  <c r="A77" i="1"/>
  <c r="C70" i="1"/>
  <c r="C71" i="1"/>
  <c r="C72" i="1"/>
  <c r="C73" i="1"/>
  <c r="C77" i="1"/>
  <c r="A51" i="1"/>
  <c r="A52" i="1"/>
  <c r="A53" i="1"/>
  <c r="A54" i="1"/>
  <c r="A55" i="1"/>
  <c r="C51" i="1"/>
  <c r="C52" i="1"/>
  <c r="C53" i="1"/>
  <c r="C54" i="1"/>
  <c r="C55" i="1"/>
  <c r="A40" i="1"/>
  <c r="A41" i="1"/>
  <c r="A42" i="1"/>
  <c r="A43" i="1"/>
  <c r="C40" i="1"/>
  <c r="C41" i="1"/>
  <c r="C42" i="1"/>
  <c r="C43" i="1"/>
  <c r="A28" i="1"/>
  <c r="A29" i="1"/>
  <c r="A30" i="1"/>
  <c r="A31" i="1"/>
  <c r="A32" i="1"/>
  <c r="C28" i="1"/>
  <c r="C29" i="1"/>
  <c r="C30" i="1"/>
  <c r="C31" i="1"/>
  <c r="C32" i="1"/>
  <c r="B33" i="1"/>
  <c r="C27" i="1" l="1"/>
  <c r="B15" i="1"/>
  <c r="C69" i="1" l="1"/>
  <c r="A69" i="1"/>
  <c r="C9" i="1"/>
  <c r="A9" i="1"/>
  <c r="B10" i="1"/>
  <c r="C26" i="1"/>
  <c r="A26" i="1"/>
  <c r="A27" i="1"/>
  <c r="C23" i="1"/>
  <c r="C24" i="1"/>
  <c r="C25" i="1"/>
  <c r="A23" i="1"/>
  <c r="A24" i="1"/>
  <c r="A25" i="1"/>
  <c r="C22" i="1"/>
  <c r="A22" i="1"/>
  <c r="C48" i="1"/>
  <c r="C49" i="1"/>
  <c r="C50" i="1"/>
  <c r="A48" i="1"/>
  <c r="A49" i="1"/>
  <c r="A50" i="1"/>
  <c r="C68" i="1"/>
  <c r="A68" i="1"/>
  <c r="C21" i="1"/>
  <c r="A21" i="1"/>
  <c r="A20" i="1" l="1"/>
  <c r="C20" i="1"/>
  <c r="A19" i="1" l="1"/>
  <c r="C19" i="1"/>
  <c r="A39" i="1" l="1"/>
  <c r="C39" i="1"/>
  <c r="A67" i="1" l="1"/>
  <c r="C67" i="1"/>
  <c r="A38" i="1"/>
  <c r="C38" i="1"/>
  <c r="A66" i="1"/>
  <c r="C66" i="1"/>
  <c r="A14" i="1"/>
  <c r="C14" i="1"/>
  <c r="C65" i="1" l="1"/>
  <c r="A65" i="1"/>
  <c r="C64" i="1"/>
  <c r="A64" i="1"/>
  <c r="C37" i="1"/>
  <c r="A37" i="1"/>
  <c r="A60" i="1" l="1"/>
  <c r="F2" i="3"/>
</calcChain>
</file>

<file path=xl/sharedStrings.xml><?xml version="1.0" encoding="utf-8"?>
<sst xmlns="http://schemas.openxmlformats.org/spreadsheetml/2006/main" count="967" uniqueCount="27">
  <si>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</si>
  <si>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</si>
  <si>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</si>
  <si>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</si>
  <si>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</si>
  <si>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</si>
  <si>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</si>
  <si>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</si>
  <si>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</si>
  <si>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</si>
  <si>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</si>
  <si>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</si>
  <si>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</si>
  <si>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</si>
  <si>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</si>
  <si>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</si>
  <si>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</si>
  <si>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</si>
  <si>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</si>
  <si>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</si>
  <si>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</si>
  <si>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</si>
  <si>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>Gaveta de Rechazo Llena</t>
  </si>
  <si>
    <t>GAVETA DE DEPOSITO LLENA</t>
  </si>
  <si>
    <t>Abastecido</t>
  </si>
  <si>
    <t>335856903</t>
  </si>
  <si>
    <t>335856904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</si>
</sst>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zoomScaleNormal="100" workbookViewId="0">
      <selection activeCell="A2" sqref="A2:E2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44303.708333333336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44304.25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24</v>
      </c>
      <c r="E9" s="41"/>
    </row>
    <row r="10" spans="1:5" ht="18.75" thickBot="1" x14ac:dyDescent="0.3">
      <c r="A10" s="3" t="s">
        <v>11</v>
      </c>
      <c r="B10" s="35">
        <f>COUNT(B9:B9)</f>
        <v>0</v>
      </c>
      <c r="C10" s="54"/>
      <c r="D10" s="55"/>
      <c r="E10" s="56"/>
    </row>
    <row r="11" spans="1:5" x14ac:dyDescent="0.25">
      <c r="B11" s="5"/>
      <c r="E11" s="5"/>
    </row>
    <row r="12" spans="1:5" ht="18" x14ac:dyDescent="0.25">
      <c r="A12" s="51" t="s">
        <v>16</v>
      </c>
      <c r="B12" s="52"/>
      <c r="C12" s="52"/>
      <c r="D12" s="52"/>
      <c r="E12" s="53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ATM'!$A$2:$C$821,3,0)</f>
        <v>#N/A</v>
      </c>
      <c r="B14" s="28"/>
      <c r="C14" s="29" t="e">
        <f>VLOOKUP(B14,'[1]LISTADO ATM'!$A$2:$B$821,2,0)</f>
        <v>#N/A</v>
      </c>
      <c r="D14" s="16" t="s">
        <v>20</v>
      </c>
      <c r="E14" s="28"/>
    </row>
    <row r="15" spans="1:5" ht="18.75" thickBot="1" x14ac:dyDescent="0.3">
      <c r="A15" s="3" t="s">
        <v>11</v>
      </c>
      <c r="B15" s="35">
        <f>COUNT(B14:B14)</f>
        <v>0</v>
      </c>
      <c r="C15" s="57"/>
      <c r="D15" s="58"/>
      <c r="E15" s="59"/>
    </row>
    <row r="16" spans="1:5" ht="15.75" thickBot="1" x14ac:dyDescent="0.3">
      <c r="B16" s="5"/>
      <c r="E16" s="5"/>
    </row>
    <row r="17" spans="1:5" ht="18.75" thickBot="1" x14ac:dyDescent="0.3">
      <c r="A17" s="60" t="s">
        <v>14</v>
      </c>
      <c r="B17" s="61"/>
      <c r="C17" s="61"/>
      <c r="D17" s="61"/>
      <c r="E17" s="62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8" t="str">
        <f>VLOOKUP(B19,'[1]LISTADO ATM'!$A$2:$C$821,3,0)</f>
        <v>DISTRITO NACIONAL</v>
      </c>
      <c r="B19" s="28">
        <v>701</v>
      </c>
      <c r="C19" s="29" t="str">
        <f>VLOOKUP(B19,'[1]LISTADO ATM'!$A$2:$B$821,2,0)</f>
        <v>ATM Autoservicio Los Alcarrizos</v>
      </c>
      <c r="D19" s="15" t="s">
        <v>10</v>
      </c>
      <c r="E19" s="41">
        <v>335856158</v>
      </c>
    </row>
    <row r="20" spans="1:5" ht="18" x14ac:dyDescent="0.25">
      <c r="A20" s="28" t="str">
        <f>VLOOKUP(B20,'[1]LISTADO ATM'!$A$2:$C$821,3,0)</f>
        <v>ESTE</v>
      </c>
      <c r="B20" s="28">
        <v>386</v>
      </c>
      <c r="C20" s="29" t="str">
        <f>VLOOKUP(B20,'[1]LISTADO ATM'!$A$2:$B$821,2,0)</f>
        <v xml:space="preserve">ATM Plaza Verón II </v>
      </c>
      <c r="D20" s="15" t="s">
        <v>10</v>
      </c>
      <c r="E20" s="41">
        <v>335856510</v>
      </c>
    </row>
    <row r="21" spans="1:5" ht="18" x14ac:dyDescent="0.25">
      <c r="A21" s="28" t="str">
        <f>VLOOKUP(B21,'[1]LISTADO ATM'!$A$2:$C$821,3,0)</f>
        <v>DISTRITO NACIONAL</v>
      </c>
      <c r="B21" s="28">
        <v>234</v>
      </c>
      <c r="C21" s="29" t="str">
        <f>VLOOKUP(B21,'[1]LISTADO ATM'!$A$2:$B$821,2,0)</f>
        <v xml:space="preserve">ATM Oficina Boca Chica I </v>
      </c>
      <c r="D21" s="15" t="s">
        <v>10</v>
      </c>
      <c r="E21" s="32">
        <v>335856471</v>
      </c>
    </row>
    <row r="22" spans="1:5" ht="18" x14ac:dyDescent="0.25">
      <c r="A22" s="28" t="str">
        <f>VLOOKUP(B22,'[1]LISTADO ATM'!$A$2:$C$821,3,0)</f>
        <v>DISTRITO NACIONAL</v>
      </c>
      <c r="B22" s="28">
        <v>813</v>
      </c>
      <c r="C22" s="28" t="str">
        <f>VLOOKUP(B22,'[1]LISTADO ATM'!$A$2:$B$821,2,0)</f>
        <v>ATM Oficina Occidental Mall</v>
      </c>
      <c r="D22" s="15" t="s">
        <v>10</v>
      </c>
      <c r="E22" s="32">
        <v>335856708</v>
      </c>
    </row>
    <row r="23" spans="1:5" ht="17.25" customHeight="1" x14ac:dyDescent="0.25">
      <c r="A23" s="28" t="str">
        <f>VLOOKUP(B23,'[1]LISTADO ATM'!$A$2:$C$821,3,0)</f>
        <v>DISTRITO NACIONAL</v>
      </c>
      <c r="B23" s="28">
        <v>875</v>
      </c>
      <c r="C23" s="28" t="str">
        <f>VLOOKUP(B23,'[1]LISTADO ATM'!$A$2:$B$821,2,0)</f>
        <v xml:space="preserve">ATM Texaco Aut. Duarte KM 14 1/2 (Los Alcarrizos) </v>
      </c>
      <c r="D23" s="15" t="s">
        <v>10</v>
      </c>
      <c r="E23" s="32">
        <v>335856790</v>
      </c>
    </row>
    <row r="24" spans="1:5" ht="18" x14ac:dyDescent="0.25">
      <c r="A24" s="28" t="str">
        <f>VLOOKUP(B24,'[1]LISTADO ATM'!$A$2:$C$821,3,0)</f>
        <v>DISTRITO NACIONAL</v>
      </c>
      <c r="B24" s="28">
        <v>791</v>
      </c>
      <c r="C24" s="28" t="str">
        <f>VLOOKUP(B24,'[1]LISTADO ATM'!$A$2:$B$821,2,0)</f>
        <v xml:space="preserve">ATM Oficina Sans Soucí </v>
      </c>
      <c r="D24" s="15" t="s">
        <v>10</v>
      </c>
      <c r="E24" s="32">
        <v>335856797</v>
      </c>
    </row>
    <row r="25" spans="1:5" ht="18" x14ac:dyDescent="0.25">
      <c r="A25" s="28" t="str">
        <f>VLOOKUP(B25,'[1]LISTADO ATM'!$A$2:$C$821,3,0)</f>
        <v>DISTRITO NACIONAL</v>
      </c>
      <c r="B25" s="28">
        <v>2</v>
      </c>
      <c r="C25" s="28" t="str">
        <f>VLOOKUP(B25,'[1]LISTADO ATM'!$A$2:$B$821,2,0)</f>
        <v>ATM Autoservicio Padre Castellano</v>
      </c>
      <c r="D25" s="15" t="s">
        <v>10</v>
      </c>
      <c r="E25" s="32">
        <v>335856814</v>
      </c>
    </row>
    <row r="26" spans="1:5" ht="18" x14ac:dyDescent="0.25">
      <c r="A26" s="28" t="str">
        <f>VLOOKUP(B26,'[1]LISTADO ATM'!$A$2:$C$821,3,0)</f>
        <v>ESTE</v>
      </c>
      <c r="B26" s="28">
        <v>480</v>
      </c>
      <c r="C26" s="28" t="str">
        <f>VLOOKUP(B26,'[1]LISTADO ATM'!$A$2:$B$821,2,0)</f>
        <v>ATM UNP Farmaconal Higuey</v>
      </c>
      <c r="D26" s="15" t="s">
        <v>10</v>
      </c>
      <c r="E26" s="32">
        <v>335856836</v>
      </c>
    </row>
    <row r="27" spans="1:5" ht="18" x14ac:dyDescent="0.25">
      <c r="A27" s="28" t="str">
        <f>VLOOKUP(B27,'[1]LISTADO ATM'!$A$2:$C$821,3,0)</f>
        <v>DISTRITO NACIONAL</v>
      </c>
      <c r="B27" s="28">
        <v>390</v>
      </c>
      <c r="C27" s="28" t="str">
        <f>VLOOKUP(B27,'[1]LISTADO ATM'!$A$2:$B$821,2,0)</f>
        <v xml:space="preserve">ATM Oficina Boca Chica II </v>
      </c>
      <c r="D27" s="15" t="s">
        <v>10</v>
      </c>
      <c r="E27" s="32">
        <v>335856875</v>
      </c>
    </row>
    <row r="28" spans="1:5" ht="18" x14ac:dyDescent="0.25">
      <c r="A28" s="28" t="str">
        <f>VLOOKUP(B28,'[1]LISTADO ATM'!$A$2:$C$821,3,0)</f>
        <v>DISTRITO NACIONAL</v>
      </c>
      <c r="B28" s="28">
        <v>165</v>
      </c>
      <c r="C28" s="28" t="str">
        <f>VLOOKUP(B28,'[1]LISTADO ATM'!$A$2:$B$821,2,0)</f>
        <v>ATM Autoservicio Megacentro</v>
      </c>
      <c r="D28" s="15" t="s">
        <v>10</v>
      </c>
      <c r="E28" s="32">
        <v>335856879</v>
      </c>
    </row>
    <row r="29" spans="1:5" ht="18" x14ac:dyDescent="0.25">
      <c r="A29" s="28" t="str">
        <f>VLOOKUP(B29,'[1]LISTADO ATM'!$A$2:$C$821,3,0)</f>
        <v>DISTRITO NACIONAL</v>
      </c>
      <c r="B29" s="28">
        <v>486</v>
      </c>
      <c r="C29" s="28" t="str">
        <f>VLOOKUP(B29,'[1]LISTADO ATM'!$A$2:$B$821,2,0)</f>
        <v xml:space="preserve">ATM Olé La Caleta </v>
      </c>
      <c r="D29" s="15" t="s">
        <v>10</v>
      </c>
      <c r="E29" s="32">
        <v>335856901</v>
      </c>
    </row>
    <row r="30" spans="1:5" ht="18" x14ac:dyDescent="0.25">
      <c r="A30" s="28" t="str">
        <f>VLOOKUP(B30,'[1]LISTADO ATM'!$A$2:$C$821,3,0)</f>
        <v>SUR</v>
      </c>
      <c r="B30" s="28">
        <v>45</v>
      </c>
      <c r="C30" s="28" t="str">
        <f>VLOOKUP(B30,'[1]LISTADO ATM'!$A$2:$B$821,2,0)</f>
        <v xml:space="preserve">ATM Oficina Tamayo </v>
      </c>
      <c r="D30" s="15" t="s">
        <v>10</v>
      </c>
      <c r="E30" s="32">
        <v>335856913</v>
      </c>
    </row>
    <row r="31" spans="1:5" ht="18" x14ac:dyDescent="0.25">
      <c r="A31" s="28" t="str">
        <f>VLOOKUP(B31,'[1]LISTADO ATM'!$A$2:$C$821,3,0)</f>
        <v>ESTE</v>
      </c>
      <c r="B31" s="28">
        <v>660</v>
      </c>
      <c r="C31" s="28" t="str">
        <f>VLOOKUP(B31,'[1]LISTADO ATM'!$A$2:$B$821,2,0)</f>
        <v>ATM Oficina Romana Norte II</v>
      </c>
      <c r="D31" s="15" t="s">
        <v>10</v>
      </c>
      <c r="E31" s="32">
        <v>335856915</v>
      </c>
    </row>
    <row r="32" spans="1:5" ht="18" x14ac:dyDescent="0.25">
      <c r="A32" s="28" t="e">
        <f>VLOOKUP(B32,'[1]LISTADO ATM'!$A$2:$C$821,3,0)</f>
        <v>#N/A</v>
      </c>
      <c r="B32" s="28"/>
      <c r="C32" s="28" t="e">
        <f>VLOOKUP(B32,'[1]LISTADO ATM'!$A$2:$B$821,2,0)</f>
        <v>#N/A</v>
      </c>
      <c r="D32" s="15" t="s">
        <v>10</v>
      </c>
      <c r="E32" s="32"/>
    </row>
    <row r="33" spans="1:5" ht="18.75" thickBot="1" x14ac:dyDescent="0.3">
      <c r="A33" s="3" t="s">
        <v>11</v>
      </c>
      <c r="B33" s="35">
        <f>COUNT(B19:B32)</f>
        <v>13</v>
      </c>
      <c r="C33" s="14"/>
      <c r="D33" s="14"/>
      <c r="E33" s="14"/>
    </row>
    <row r="34" spans="1:5" ht="15.75" thickBot="1" x14ac:dyDescent="0.3">
      <c r="B34" s="5"/>
      <c r="E34" s="5"/>
    </row>
    <row r="35" spans="1:5" ht="18.75" thickBot="1" x14ac:dyDescent="0.3">
      <c r="A35" s="60" t="s">
        <v>10</v>
      </c>
      <c r="B35" s="61"/>
      <c r="C35" s="61"/>
      <c r="D35" s="61"/>
      <c r="E35" s="62"/>
    </row>
    <row r="36" spans="1:5" ht="18" x14ac:dyDescent="0.25">
      <c r="A36" s="2" t="s">
        <v>5</v>
      </c>
      <c r="B36" s="2" t="s">
        <v>6</v>
      </c>
      <c r="C36" s="2" t="s">
        <v>7</v>
      </c>
      <c r="D36" s="2" t="s">
        <v>8</v>
      </c>
      <c r="E36" s="2" t="s">
        <v>9</v>
      </c>
    </row>
    <row r="37" spans="1:5" ht="18" x14ac:dyDescent="0.25">
      <c r="A37" s="19" t="str">
        <f>VLOOKUP(B37,'[1]LISTADO ATM'!$A$2:$C$821,3,0)</f>
        <v>DISTRITO NACIONAL</v>
      </c>
      <c r="B37" s="38">
        <v>567</v>
      </c>
      <c r="C37" s="28" t="str">
        <f>VLOOKUP(B37,'[1]LISTADO ATM'!$A$2:$B$821,2,0)</f>
        <v xml:space="preserve">ATM Oficina Máximo Gómez </v>
      </c>
      <c r="D37" s="29" t="s">
        <v>19</v>
      </c>
      <c r="E37" s="28">
        <v>335850318</v>
      </c>
    </row>
    <row r="38" spans="1:5" ht="18" x14ac:dyDescent="0.25">
      <c r="A38" s="19" t="str">
        <f>VLOOKUP(B38,'[1]LISTADO ATM'!$A$2:$C$821,3,0)</f>
        <v>DISTRITO NACIONAL</v>
      </c>
      <c r="B38" s="28">
        <v>490</v>
      </c>
      <c r="C38" s="28" t="str">
        <f>VLOOKUP(B38,'[1]LISTADO ATM'!$A$2:$B$821,2,0)</f>
        <v xml:space="preserve">ATM Hospital Ney Arias Lora </v>
      </c>
      <c r="D38" s="29" t="s">
        <v>19</v>
      </c>
      <c r="E38" s="42">
        <v>335856019</v>
      </c>
    </row>
    <row r="39" spans="1:5" ht="18" x14ac:dyDescent="0.25">
      <c r="A39" s="19" t="str">
        <f>VLOOKUP(B39,'[1]LISTADO ATM'!$A$2:$C$821,3,0)</f>
        <v>SUR</v>
      </c>
      <c r="B39" s="28">
        <v>871</v>
      </c>
      <c r="C39" s="28" t="str">
        <f>VLOOKUP(B39,'[1]LISTADO ATM'!$A$2:$B$821,2,0)</f>
        <v>ATM Plaza Cultural San Juan</v>
      </c>
      <c r="D39" s="29" t="s">
        <v>19</v>
      </c>
      <c r="E39" s="42">
        <v>335856289</v>
      </c>
    </row>
    <row r="40" spans="1:5" ht="18" x14ac:dyDescent="0.25">
      <c r="A40" s="19" t="str">
        <f>VLOOKUP(B40,'[1]LISTADO ATM'!$A$2:$C$821,3,0)</f>
        <v>NORTE</v>
      </c>
      <c r="B40" s="28">
        <v>749</v>
      </c>
      <c r="C40" s="28" t="str">
        <f>VLOOKUP(B40,'[1]LISTADO ATM'!$A$2:$B$821,2,0)</f>
        <v xml:space="preserve">ATM Oficina Yaque </v>
      </c>
      <c r="D40" s="29" t="s">
        <v>19</v>
      </c>
      <c r="E40" s="42">
        <v>335856878</v>
      </c>
    </row>
    <row r="41" spans="1:5" ht="18" x14ac:dyDescent="0.25">
      <c r="A41" s="19" t="str">
        <f>VLOOKUP(B41,'[1]LISTADO ATM'!$A$2:$C$821,3,0)</f>
        <v>DISTRITO NACIONAL</v>
      </c>
      <c r="B41" s="28">
        <v>302</v>
      </c>
      <c r="C41" s="28" t="str">
        <f>VLOOKUP(B41,'[1]LISTADO ATM'!$A$2:$B$821,2,0)</f>
        <v xml:space="preserve">ATM S/M Aprezio Los Mameyes  </v>
      </c>
      <c r="D41" s="29" t="s">
        <v>19</v>
      </c>
      <c r="E41" s="42">
        <v>335856880</v>
      </c>
    </row>
    <row r="42" spans="1:5" ht="18" x14ac:dyDescent="0.25">
      <c r="A42" s="19" t="str">
        <f>VLOOKUP(B42,'[1]LISTADO ATM'!$A$2:$C$821,3,0)</f>
        <v>DISTRITO NACIONAL</v>
      </c>
      <c r="B42" s="28">
        <v>911</v>
      </c>
      <c r="C42" s="28" t="str">
        <f>VLOOKUP(B42,'[1]LISTADO ATM'!$A$2:$B$821,2,0)</f>
        <v xml:space="preserve">ATM Oficina Venezuela II </v>
      </c>
      <c r="D42" s="29" t="s">
        <v>19</v>
      </c>
      <c r="E42" s="42">
        <v>335856885</v>
      </c>
    </row>
    <row r="43" spans="1:5" ht="18" x14ac:dyDescent="0.25">
      <c r="A43" s="19" t="e">
        <f>VLOOKUP(B43,'[1]LISTADO ATM'!$A$2:$C$821,3,0)</f>
        <v>#N/A</v>
      </c>
      <c r="B43" s="28"/>
      <c r="C43" s="28" t="e">
        <f>VLOOKUP(B43,'[1]LISTADO ATM'!$A$2:$B$821,2,0)</f>
        <v>#N/A</v>
      </c>
      <c r="D43" s="29" t="s">
        <v>19</v>
      </c>
      <c r="E43" s="42"/>
    </row>
    <row r="44" spans="1:5" ht="18.75" thickBot="1" x14ac:dyDescent="0.3">
      <c r="A44" s="3" t="s">
        <v>11</v>
      </c>
      <c r="B44" s="35">
        <f>COUNT(B37:B43)</f>
        <v>6</v>
      </c>
      <c r="C44" s="14"/>
      <c r="D44" s="36"/>
      <c r="E44" s="37"/>
    </row>
    <row r="45" spans="1:5" ht="15.75" thickBot="1" x14ac:dyDescent="0.3">
      <c r="B45" s="5"/>
      <c r="E45" s="5"/>
    </row>
    <row r="46" spans="1:5" ht="18" x14ac:dyDescent="0.25">
      <c r="A46" s="63" t="s">
        <v>13</v>
      </c>
      <c r="B46" s="64"/>
      <c r="C46" s="64"/>
      <c r="D46" s="64"/>
      <c r="E46" s="65"/>
    </row>
    <row r="47" spans="1:5" ht="18" x14ac:dyDescent="0.25">
      <c r="A47" s="2" t="s">
        <v>5</v>
      </c>
      <c r="B47" s="2" t="s">
        <v>6</v>
      </c>
      <c r="C47" s="4" t="s">
        <v>7</v>
      </c>
      <c r="D47" s="18" t="s">
        <v>8</v>
      </c>
      <c r="E47" s="2" t="s">
        <v>9</v>
      </c>
    </row>
    <row r="48" spans="1:5" ht="18.75" customHeight="1" x14ac:dyDescent="0.25">
      <c r="A48" s="19" t="str">
        <f>VLOOKUP(B48,'[1]LISTADO ATM'!$A$2:$C$821,3,0)</f>
        <v>DISTRITO NACIONAL</v>
      </c>
      <c r="B48" s="28">
        <v>70</v>
      </c>
      <c r="C48" s="28" t="str">
        <f>VLOOKUP(B48,'[1]LISTADO ATM'!$A$2:$B$821,2,0)</f>
        <v xml:space="preserve">ATM Autoservicio Plaza Lama Zona Oriental </v>
      </c>
      <c r="D48" s="28" t="s">
        <v>23</v>
      </c>
      <c r="E48" s="32">
        <v>335856584</v>
      </c>
    </row>
    <row r="49" spans="1:5" ht="18.75" customHeight="1" x14ac:dyDescent="0.25">
      <c r="A49" s="19" t="str">
        <f>VLOOKUP(B49,'[1]LISTADO ATM'!$A$2:$C$821,3,0)</f>
        <v>SUR</v>
      </c>
      <c r="B49" s="28">
        <v>5</v>
      </c>
      <c r="C49" s="28" t="str">
        <f>VLOOKUP(B49,'[1]LISTADO ATM'!$A$2:$B$821,2,0)</f>
        <v>ATM Oficina Autoservicio Villa Ofelia (San Juan)</v>
      </c>
      <c r="D49" s="28" t="s">
        <v>22</v>
      </c>
      <c r="E49" s="32">
        <v>335856611</v>
      </c>
    </row>
    <row r="50" spans="1:5" ht="18.75" customHeight="1" x14ac:dyDescent="0.25">
      <c r="A50" s="19" t="str">
        <f>VLOOKUP(B50,'[1]LISTADO ATM'!$A$2:$C$821,3,0)</f>
        <v>NORTE</v>
      </c>
      <c r="B50" s="28">
        <v>291</v>
      </c>
      <c r="C50" s="28" t="str">
        <f>VLOOKUP(B50,'[1]LISTADO ATM'!$A$2:$B$821,2,0)</f>
        <v xml:space="preserve">ATM S/M Jumbo Las Colinas </v>
      </c>
      <c r="D50" s="28" t="s">
        <v>22</v>
      </c>
      <c r="E50" s="32">
        <v>335856803</v>
      </c>
    </row>
    <row r="51" spans="1:5" ht="18.75" customHeight="1" x14ac:dyDescent="0.25">
      <c r="A51" s="19" t="str">
        <f>VLOOKUP(B51,'[1]LISTADO ATM'!$A$2:$C$821,3,0)</f>
        <v>DISTRITO NACIONAL</v>
      </c>
      <c r="B51" s="28">
        <v>900</v>
      </c>
      <c r="C51" s="28" t="str">
        <f>VLOOKUP(B51,'[1]LISTADO ATM'!$A$2:$B$821,2,0)</f>
        <v xml:space="preserve">ATM UNP Merca Santo Domingo </v>
      </c>
      <c r="D51" s="28" t="s">
        <v>22</v>
      </c>
      <c r="E51" s="32">
        <v>335856881</v>
      </c>
    </row>
    <row r="52" spans="1:5" ht="18.75" customHeight="1" x14ac:dyDescent="0.25">
      <c r="A52" s="19" t="str">
        <f>VLOOKUP(B52,'[1]LISTADO ATM'!$A$2:$C$821,3,0)</f>
        <v>NORTE</v>
      </c>
      <c r="B52" s="28">
        <v>937</v>
      </c>
      <c r="C52" s="28" t="str">
        <f>VLOOKUP(B52,'[1]LISTADO ATM'!$A$2:$B$821,2,0)</f>
        <v xml:space="preserve">ATM Autobanco Oficina La Vega II </v>
      </c>
      <c r="D52" s="28" t="s">
        <v>22</v>
      </c>
      <c r="E52" s="32">
        <v>335856891</v>
      </c>
    </row>
    <row r="53" spans="1:5" ht="18.75" customHeight="1" x14ac:dyDescent="0.25">
      <c r="A53" s="19" t="str">
        <f>VLOOKUP(B53,'[1]LISTADO ATM'!$A$2:$C$821,3,0)</f>
        <v>NORTE</v>
      </c>
      <c r="B53" s="28">
        <v>3</v>
      </c>
      <c r="C53" s="28" t="str">
        <f>VLOOKUP(B53,'[1]LISTADO ATM'!$A$2:$B$821,2,0)</f>
        <v>ATM Autoservicio La Vega Real</v>
      </c>
      <c r="D53" s="28" t="s">
        <v>23</v>
      </c>
      <c r="E53" s="32">
        <v>335856892</v>
      </c>
    </row>
    <row r="54" spans="1:5" ht="18.75" customHeight="1" x14ac:dyDescent="0.25">
      <c r="A54" s="19" t="str">
        <f>VLOOKUP(B54,'[1]LISTADO ATM'!$A$2:$C$821,3,0)</f>
        <v>NORTE</v>
      </c>
      <c r="B54" s="28">
        <v>965</v>
      </c>
      <c r="C54" s="28" t="str">
        <f>VLOOKUP(B54,'[1]LISTADO ATM'!$A$2:$B$821,2,0)</f>
        <v xml:space="preserve">ATM S/M La Fuente FUN (Santiago) </v>
      </c>
      <c r="D54" s="28" t="s">
        <v>22</v>
      </c>
      <c r="E54" s="32">
        <v>335856894</v>
      </c>
    </row>
    <row r="55" spans="1:5" ht="18.75" customHeight="1" x14ac:dyDescent="0.25">
      <c r="A55" s="19" t="str">
        <f>VLOOKUP(B55,'[1]LISTADO ATM'!$A$2:$C$821,3,0)</f>
        <v>NORTE</v>
      </c>
      <c r="B55" s="28">
        <v>877</v>
      </c>
      <c r="C55" s="28" t="str">
        <f>VLOOKUP(B55,'[1]LISTADO ATM'!$A$2:$B$821,2,0)</f>
        <v xml:space="preserve">ATM Estación Los Samanes (Ranchito, La Vega) </v>
      </c>
      <c r="D55" s="28" t="s">
        <v>22</v>
      </c>
      <c r="E55" s="42" t="s">
        <v>25</v>
      </c>
    </row>
    <row r="56" spans="1:5" ht="18.75" customHeight="1" x14ac:dyDescent="0.25">
      <c r="A56" s="19"/>
      <c r="B56" s="70">
        <v>309</v>
      </c>
      <c r="C56" s="28" t="str">
        <f>VLOOKUP(B56,'[1]LISTADO ATM'!$A$2:$B$821,2,0)</f>
        <v xml:space="preserve">ATM Secrets Cap Cana I </v>
      </c>
      <c r="D56" s="28" t="s">
        <v>22</v>
      </c>
      <c r="E56" s="42" t="s">
        <v>26</v>
      </c>
    </row>
    <row r="57" spans="1:5" ht="18.75" thickBot="1" x14ac:dyDescent="0.3">
      <c r="A57" s="3" t="s">
        <v>11</v>
      </c>
      <c r="B57" s="35">
        <f>COUNT(B48:B56)</f>
        <v>9</v>
      </c>
      <c r="C57" s="14"/>
      <c r="D57" s="17"/>
      <c r="E57" s="17"/>
    </row>
    <row r="58" spans="1:5" ht="15.75" thickBot="1" x14ac:dyDescent="0.3">
      <c r="B58" s="5"/>
      <c r="E58" s="5"/>
    </row>
    <row r="59" spans="1:5" ht="18.75" thickBot="1" x14ac:dyDescent="0.3">
      <c r="A59" s="66" t="s">
        <v>12</v>
      </c>
      <c r="B59" s="67"/>
      <c r="D59" s="5"/>
      <c r="E59" s="5"/>
    </row>
    <row r="60" spans="1:5" ht="18.75" thickBot="1" x14ac:dyDescent="0.3">
      <c r="A60" s="33">
        <f>+B33+B44+B57</f>
        <v>28</v>
      </c>
      <c r="B60" s="34"/>
    </row>
    <row r="61" spans="1:5" ht="15.75" thickBot="1" x14ac:dyDescent="0.3">
      <c r="B61" s="5"/>
      <c r="E61" s="5"/>
    </row>
    <row r="62" spans="1:5" ht="18.75" thickBot="1" x14ac:dyDescent="0.3">
      <c r="A62" s="60" t="s">
        <v>15</v>
      </c>
      <c r="B62" s="61"/>
      <c r="C62" s="61"/>
      <c r="D62" s="61"/>
      <c r="E62" s="62"/>
    </row>
    <row r="63" spans="1:5" ht="18" x14ac:dyDescent="0.25">
      <c r="A63" s="6" t="s">
        <v>5</v>
      </c>
      <c r="B63" s="12" t="s">
        <v>6</v>
      </c>
      <c r="C63" s="4" t="s">
        <v>7</v>
      </c>
      <c r="D63" s="68" t="s">
        <v>8</v>
      </c>
      <c r="E63" s="69"/>
    </row>
    <row r="64" spans="1:5" ht="18" x14ac:dyDescent="0.25">
      <c r="A64" s="28" t="str">
        <f>VLOOKUP(B64,'[1]LISTADO ATM'!$A$2:$C$821,3,0)</f>
        <v>DISTRITO NACIONAL</v>
      </c>
      <c r="B64" s="28">
        <v>810</v>
      </c>
      <c r="C64" s="28" t="str">
        <f>VLOOKUP(B64,'[1]LISTADO ATM'!$A$2:$B$821,2,0)</f>
        <v xml:space="preserve">ATM UNP Multicentro La Sirena José Contreras </v>
      </c>
      <c r="D64" s="43" t="s">
        <v>17</v>
      </c>
      <c r="E64" s="44"/>
    </row>
    <row r="65" spans="1:5" ht="18" x14ac:dyDescent="0.25">
      <c r="A65" s="28" t="str">
        <f>VLOOKUP(B65,'[1]LISTADO ATM'!$A$2:$C$821,3,0)</f>
        <v>DISTRITO NACIONAL</v>
      </c>
      <c r="B65" s="28">
        <v>725</v>
      </c>
      <c r="C65" s="28" t="str">
        <f>VLOOKUP(B65,'[1]LISTADO ATM'!$A$2:$B$821,2,0)</f>
        <v xml:space="preserve">ATM El Huacal II  </v>
      </c>
      <c r="D65" s="43" t="s">
        <v>21</v>
      </c>
      <c r="E65" s="44"/>
    </row>
    <row r="66" spans="1:5" ht="18" x14ac:dyDescent="0.25">
      <c r="A66" s="28" t="str">
        <f>VLOOKUP(B66,'[1]LISTADO ATM'!$A$2:$C$821,3,0)</f>
        <v>DISTRITO NACIONAL</v>
      </c>
      <c r="B66" s="28">
        <v>578</v>
      </c>
      <c r="C66" s="28" t="str">
        <f>VLOOKUP(B66,'[1]LISTADO ATM'!$A$2:$B$821,2,0)</f>
        <v xml:space="preserve">ATM Procuraduría General de la República </v>
      </c>
      <c r="D66" s="43" t="s">
        <v>17</v>
      </c>
      <c r="E66" s="44"/>
    </row>
    <row r="67" spans="1:5" ht="18" x14ac:dyDescent="0.25">
      <c r="A67" s="28" t="str">
        <f>VLOOKUP(B67,'[1]LISTADO ATM'!$A$2:$C$821,3,0)</f>
        <v>DISTRITO NACIONAL</v>
      </c>
      <c r="B67" s="28">
        <v>655</v>
      </c>
      <c r="C67" s="28" t="str">
        <f>VLOOKUP(B67,'[1]LISTADO ATM'!$A$2:$B$821,2,0)</f>
        <v>ATM Farmacia Sandra</v>
      </c>
      <c r="D67" s="43" t="s">
        <v>21</v>
      </c>
      <c r="E67" s="44"/>
    </row>
    <row r="68" spans="1:5" ht="18" x14ac:dyDescent="0.25">
      <c r="A68" s="28" t="str">
        <f>VLOOKUP(B68,'[1]LISTADO ATM'!$A$2:$C$821,3,0)</f>
        <v>ESTE</v>
      </c>
      <c r="B68" s="28">
        <v>742</v>
      </c>
      <c r="C68" s="28" t="str">
        <f>VLOOKUP(B68,'[1]LISTADO ATM'!$A$2:$B$821,2,0)</f>
        <v xml:space="preserve">ATM Oficina Plaza del Rey (La Romana) </v>
      </c>
      <c r="D68" s="43" t="s">
        <v>17</v>
      </c>
      <c r="E68" s="44"/>
    </row>
    <row r="69" spans="1:5" ht="18" x14ac:dyDescent="0.25">
      <c r="A69" s="28" t="str">
        <f>VLOOKUP(B69,'[1]LISTADO ATM'!$A$2:$C$821,3,0)</f>
        <v>DISTRITO NACIONAL</v>
      </c>
      <c r="B69" s="28">
        <v>335</v>
      </c>
      <c r="C69" s="28" t="str">
        <f>VLOOKUP(B69,'[1]LISTADO ATM'!$A$2:$B$821,2,0)</f>
        <v>ATM Edificio Aster</v>
      </c>
      <c r="D69" s="43" t="s">
        <v>17</v>
      </c>
      <c r="E69" s="44"/>
    </row>
    <row r="70" spans="1:5" ht="18" x14ac:dyDescent="0.25">
      <c r="A70" s="28" t="str">
        <f>VLOOKUP(B70,'[1]LISTADO ATM'!$A$2:$C$821,3,0)</f>
        <v>NORTE</v>
      </c>
      <c r="B70" s="28">
        <v>290</v>
      </c>
      <c r="C70" s="28" t="str">
        <f>VLOOKUP(B70,'[1]LISTADO ATM'!$A$2:$B$821,2,0)</f>
        <v xml:space="preserve">ATM Oficina San Francisco de Macorís </v>
      </c>
      <c r="D70" s="43" t="s">
        <v>21</v>
      </c>
      <c r="E70" s="44"/>
    </row>
    <row r="71" spans="1:5" ht="18" x14ac:dyDescent="0.25">
      <c r="A71" s="28" t="str">
        <f>VLOOKUP(B71,'[1]LISTADO ATM'!$A$2:$C$821,3,0)</f>
        <v>DISTRITO NACIONAL</v>
      </c>
      <c r="B71" s="28">
        <v>557</v>
      </c>
      <c r="C71" s="28" t="str">
        <f>VLOOKUP(B71,'[1]LISTADO ATM'!$A$2:$B$821,2,0)</f>
        <v xml:space="preserve">ATM Multicentro La Sirena Ave. Mella </v>
      </c>
      <c r="D71" s="43" t="s">
        <v>21</v>
      </c>
      <c r="E71" s="44"/>
    </row>
    <row r="72" spans="1:5" ht="18" x14ac:dyDescent="0.25">
      <c r="A72" s="28" t="str">
        <f>VLOOKUP(B72,'[1]LISTADO ATM'!$A$2:$C$821,3,0)</f>
        <v>DISTRITO NACIONAL</v>
      </c>
      <c r="B72" s="28">
        <v>561</v>
      </c>
      <c r="C72" s="28" t="str">
        <f>VLOOKUP(B72,'[1]LISTADO ATM'!$A$2:$B$821,2,0)</f>
        <v xml:space="preserve">ATM Comando Regional P.N. S.D. Este </v>
      </c>
      <c r="D72" s="43" t="s">
        <v>21</v>
      </c>
      <c r="E72" s="44"/>
    </row>
    <row r="73" spans="1:5" ht="18" x14ac:dyDescent="0.25">
      <c r="A73" s="28" t="str">
        <f>VLOOKUP(B73,'[1]LISTADO ATM'!$A$2:$C$821,3,0)</f>
        <v>DISTRITO NACIONAL</v>
      </c>
      <c r="B73" s="28">
        <v>565</v>
      </c>
      <c r="C73" s="28" t="str">
        <f>VLOOKUP(B73,'[1]LISTADO ATM'!$A$2:$B$821,2,0)</f>
        <v xml:space="preserve">ATM S/M La Cadena Núñez de Cáceres </v>
      </c>
      <c r="D73" s="43" t="s">
        <v>21</v>
      </c>
      <c r="E73" s="44"/>
    </row>
    <row r="74" spans="1:5" ht="18" x14ac:dyDescent="0.25">
      <c r="A74" s="28" t="str">
        <f>VLOOKUP(B74,'[1]LISTADO ATM'!$A$2:$C$821,3,0)</f>
        <v>DISTRITO NACIONAL</v>
      </c>
      <c r="B74" s="28">
        <v>600</v>
      </c>
      <c r="C74" s="28" t="str">
        <f>VLOOKUP(B74,'[1]LISTADO ATM'!$A$2:$B$821,2,0)</f>
        <v>ATM S/M Bravo Hipica</v>
      </c>
      <c r="D74" s="43" t="s">
        <v>17</v>
      </c>
      <c r="E74" s="44"/>
    </row>
    <row r="75" spans="1:5" ht="18" x14ac:dyDescent="0.25">
      <c r="A75" s="28" t="str">
        <f>VLOOKUP(B75,'[1]LISTADO ATM'!$A$2:$C$821,3,0)</f>
        <v>SUR</v>
      </c>
      <c r="B75" s="28">
        <v>825</v>
      </c>
      <c r="C75" s="28" t="str">
        <f>VLOOKUP(B75,'[1]LISTADO ATM'!$A$2:$B$821,2,0)</f>
        <v xml:space="preserve">ATM Estacion Eco Cibeles (Las Matas de Farfán) </v>
      </c>
      <c r="D75" s="43" t="s">
        <v>17</v>
      </c>
      <c r="E75" s="44"/>
    </row>
    <row r="76" spans="1:5" ht="18" x14ac:dyDescent="0.25">
      <c r="A76" s="28" t="str">
        <f>VLOOKUP(B76,'[1]LISTADO ATM'!$A$2:$C$821,3,0)</f>
        <v>DISTRITO NACIONAL</v>
      </c>
      <c r="B76" s="28">
        <v>938</v>
      </c>
      <c r="C76" s="28" t="str">
        <f>VLOOKUP(B76,'[1]LISTADO ATM'!$A$2:$B$821,2,0)</f>
        <v xml:space="preserve">ATM Autobanco Oficina Filadelfia Plaza </v>
      </c>
      <c r="D76" s="43" t="s">
        <v>17</v>
      </c>
      <c r="E76" s="44"/>
    </row>
    <row r="77" spans="1:5" ht="18" x14ac:dyDescent="0.25">
      <c r="A77" s="28" t="e">
        <f>VLOOKUP(B77,'[1]LISTADO ATM'!$A$2:$C$821,3,0)</f>
        <v>#N/A</v>
      </c>
      <c r="B77" s="28"/>
      <c r="C77" s="28" t="e">
        <f>VLOOKUP(B77,'[1]LISTADO ATM'!$A$2:$B$821,2,0)</f>
        <v>#N/A</v>
      </c>
      <c r="D77" s="39"/>
      <c r="E77" s="40"/>
    </row>
    <row r="78" spans="1:5" ht="18.75" thickBot="1" x14ac:dyDescent="0.3">
      <c r="A78" s="3" t="s">
        <v>11</v>
      </c>
      <c r="B78" s="35">
        <f>COUNT(B64:B77)</f>
        <v>13</v>
      </c>
      <c r="C78" s="30"/>
      <c r="D78" s="30"/>
      <c r="E78" s="31"/>
    </row>
  </sheetData>
  <mergeCells count="25">
    <mergeCell ref="D69:E69"/>
    <mergeCell ref="D68:E68"/>
    <mergeCell ref="D67:E67"/>
    <mergeCell ref="D66:E66"/>
    <mergeCell ref="D70:E70"/>
    <mergeCell ref="C15:E15"/>
    <mergeCell ref="A17:E17"/>
    <mergeCell ref="A35:E35"/>
    <mergeCell ref="D65:E65"/>
    <mergeCell ref="A46:E46"/>
    <mergeCell ref="A59:B59"/>
    <mergeCell ref="A62:E62"/>
    <mergeCell ref="D63:E63"/>
    <mergeCell ref="D64:E64"/>
    <mergeCell ref="A1:E1"/>
    <mergeCell ref="A2:E2"/>
    <mergeCell ref="A7:E7"/>
    <mergeCell ref="C10:E10"/>
    <mergeCell ref="A12:E12"/>
    <mergeCell ref="D75:E75"/>
    <mergeCell ref="D76:E76"/>
    <mergeCell ref="D71:E71"/>
    <mergeCell ref="D72:E72"/>
    <mergeCell ref="D73:E73"/>
    <mergeCell ref="D74:E74"/>
  </mergeCells>
  <phoneticPr fontId="11" type="noConversion"/>
  <conditionalFormatting sqref="E77:E1048576 E1:E54 E57:E69">
    <cfRule type="duplicateValues" dxfId="11" priority="15"/>
  </conditionalFormatting>
  <conditionalFormatting sqref="B1:B1048576">
    <cfRule type="duplicateValues" dxfId="10" priority="14"/>
  </conditionalFormatting>
  <conditionalFormatting sqref="E70">
    <cfRule type="duplicateValues" dxfId="9" priority="13"/>
  </conditionalFormatting>
  <conditionalFormatting sqref="E71">
    <cfRule type="duplicateValues" dxfId="8" priority="11"/>
  </conditionalFormatting>
  <conditionalFormatting sqref="E72">
    <cfRule type="duplicateValues" dxfId="7" priority="10"/>
  </conditionalFormatting>
  <conditionalFormatting sqref="E73">
    <cfRule type="duplicateValues" dxfId="6" priority="9"/>
  </conditionalFormatting>
  <conditionalFormatting sqref="E74">
    <cfRule type="duplicateValues" dxfId="5" priority="8"/>
  </conditionalFormatting>
  <conditionalFormatting sqref="E75">
    <cfRule type="duplicateValues" dxfId="4" priority="7"/>
  </conditionalFormatting>
  <conditionalFormatting sqref="E76">
    <cfRule type="duplicateValues" dxfId="3" priority="20"/>
  </conditionalFormatting>
  <conditionalFormatting sqref="E55:E56">
    <cfRule type="duplicateValues" dxfId="2" priority="3"/>
  </conditionalFormatting>
  <conditionalFormatting sqref="E55:E5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810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810 725 578 655 903 382 733 742 165 335 390                                                   </v>
      </c>
    </row>
    <row r="3" spans="2:6" x14ac:dyDescent="0.25">
      <c r="B3" s="24">
        <v>725</v>
      </c>
      <c r="C3" s="25" t="s">
        <v>18</v>
      </c>
    </row>
    <row r="4" spans="2:6" x14ac:dyDescent="0.25">
      <c r="B4" s="24">
        <v>578</v>
      </c>
      <c r="C4" s="25" t="s">
        <v>18</v>
      </c>
    </row>
    <row r="5" spans="2:6" x14ac:dyDescent="0.25">
      <c r="B5" s="24">
        <v>655</v>
      </c>
      <c r="C5" s="25" t="s">
        <v>18</v>
      </c>
    </row>
    <row r="6" spans="2:6" x14ac:dyDescent="0.25">
      <c r="B6" s="24">
        <v>903</v>
      </c>
      <c r="C6" s="25" t="s">
        <v>18</v>
      </c>
    </row>
    <row r="7" spans="2:6" x14ac:dyDescent="0.25">
      <c r="B7" s="24">
        <v>382</v>
      </c>
      <c r="C7" s="25" t="s">
        <v>18</v>
      </c>
    </row>
    <row r="8" spans="2:6" x14ac:dyDescent="0.25">
      <c r="B8" s="24">
        <v>733</v>
      </c>
      <c r="C8" s="25" t="s">
        <v>18</v>
      </c>
    </row>
    <row r="9" spans="2:6" x14ac:dyDescent="0.25">
      <c r="B9" s="24">
        <v>742</v>
      </c>
      <c r="C9" s="25" t="s">
        <v>18</v>
      </c>
    </row>
    <row r="10" spans="2:6" x14ac:dyDescent="0.25">
      <c r="B10" s="24">
        <v>165</v>
      </c>
      <c r="C10" s="25" t="s">
        <v>18</v>
      </c>
    </row>
    <row r="11" spans="2:6" x14ac:dyDescent="0.25">
      <c r="B11" s="24">
        <v>335</v>
      </c>
      <c r="C11" s="25" t="s">
        <v>18</v>
      </c>
    </row>
    <row r="12" spans="2:6" x14ac:dyDescent="0.25">
      <c r="B12" s="24">
        <v>390</v>
      </c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2021-04-18T10:47:22Z</dcterms:modified>
</cp:coreProperties>
</file>