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19\"/>
    </mc:Choice>
  </mc:AlternateContent>
  <xr:revisionPtr revIDLastSave="0" documentId="13_ncr:1_{C4F06639-D3AF-421A-B70C-30D6536A5790}" xr6:coauthVersionLast="45" xr6:coauthVersionMax="45" xr10:uidLastSave="{00000000-0000-0000-0000-000000000000}"/>
  <bookViews>
    <workbookView xWindow="20370" yWindow="-3000" windowWidth="19440" windowHeight="14040" activeTab="1" xr2:uid="{00000000-000D-0000-FFFF-FFFF00000000}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Hoja1!$A$142:$E$142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9" i="1" l="1"/>
  <c r="C171" i="1"/>
  <c r="C172" i="1"/>
  <c r="C173" i="1"/>
  <c r="C174" i="1"/>
  <c r="C175" i="1"/>
  <c r="C176" i="1"/>
  <c r="C177" i="1"/>
  <c r="C178" i="1"/>
  <c r="C170" i="1"/>
  <c r="A171" i="1"/>
  <c r="A172" i="1"/>
  <c r="A173" i="1"/>
  <c r="A174" i="1"/>
  <c r="A175" i="1"/>
  <c r="A176" i="1"/>
  <c r="A177" i="1"/>
  <c r="A178" i="1"/>
  <c r="A170" i="1"/>
  <c r="B123" i="1" l="1"/>
  <c r="B81" i="1"/>
  <c r="A73" i="1"/>
  <c r="A74" i="1"/>
  <c r="A75" i="1"/>
  <c r="A76" i="1"/>
  <c r="C73" i="1"/>
  <c r="C74" i="1"/>
  <c r="C75" i="1"/>
  <c r="C76" i="1"/>
  <c r="C92" i="1"/>
  <c r="B93" i="1"/>
  <c r="A92" i="1"/>
  <c r="C67" i="1" l="1"/>
  <c r="C68" i="1"/>
  <c r="C69" i="1"/>
  <c r="C70" i="1"/>
  <c r="A67" i="1"/>
  <c r="A68" i="1"/>
  <c r="A69" i="1"/>
  <c r="A70" i="1"/>
  <c r="C52" i="1"/>
  <c r="C53" i="1"/>
  <c r="C54" i="1"/>
  <c r="C55" i="1"/>
  <c r="C56" i="1"/>
  <c r="A52" i="1"/>
  <c r="A53" i="1"/>
  <c r="A54" i="1"/>
  <c r="A55" i="1"/>
  <c r="A56" i="1"/>
  <c r="C57" i="1"/>
  <c r="C58" i="1"/>
  <c r="C59" i="1"/>
  <c r="C60" i="1"/>
  <c r="C61" i="1"/>
  <c r="C62" i="1"/>
  <c r="C63" i="1"/>
  <c r="C64" i="1"/>
  <c r="C65" i="1"/>
  <c r="C66" i="1"/>
  <c r="A57" i="1"/>
  <c r="A58" i="1"/>
  <c r="A59" i="1"/>
  <c r="A60" i="1"/>
  <c r="A61" i="1"/>
  <c r="A62" i="1"/>
  <c r="A63" i="1"/>
  <c r="A64" i="1"/>
  <c r="A65" i="1"/>
  <c r="A66" i="1"/>
  <c r="A113" i="1"/>
  <c r="A114" i="1"/>
  <c r="C113" i="1"/>
  <c r="C114" i="1"/>
  <c r="C134" i="1"/>
  <c r="C135" i="1"/>
  <c r="A134" i="1"/>
  <c r="A135" i="1"/>
  <c r="B139" i="1"/>
  <c r="C50" i="1"/>
  <c r="C51" i="1"/>
  <c r="A50" i="1"/>
  <c r="A51" i="1"/>
  <c r="C116" i="1"/>
  <c r="A116" i="1"/>
  <c r="C168" i="1"/>
  <c r="C169" i="1"/>
  <c r="A168" i="1"/>
  <c r="A169" i="1"/>
  <c r="C115" i="1"/>
  <c r="C117" i="1"/>
  <c r="C118" i="1"/>
  <c r="A115" i="1"/>
  <c r="A117" i="1"/>
  <c r="A118" i="1"/>
  <c r="C87" i="1"/>
  <c r="C88" i="1"/>
  <c r="C89" i="1"/>
  <c r="C90" i="1"/>
  <c r="A87" i="1"/>
  <c r="A88" i="1"/>
  <c r="A89" i="1"/>
  <c r="A90" i="1"/>
  <c r="C86" i="1"/>
  <c r="C91" i="1"/>
  <c r="A86" i="1"/>
  <c r="A91" i="1"/>
  <c r="C45" i="1"/>
  <c r="C46" i="1"/>
  <c r="C47" i="1"/>
  <c r="C48" i="1"/>
  <c r="A45" i="1"/>
  <c r="A46" i="1"/>
  <c r="A47" i="1"/>
  <c r="A48" i="1"/>
  <c r="C38" i="1"/>
  <c r="C39" i="1"/>
  <c r="C40" i="1"/>
  <c r="C41" i="1"/>
  <c r="C42" i="1"/>
  <c r="C43" i="1"/>
  <c r="C44" i="1"/>
  <c r="C49" i="1"/>
  <c r="A38" i="1"/>
  <c r="A39" i="1"/>
  <c r="A40" i="1"/>
  <c r="A41" i="1"/>
  <c r="A42" i="1"/>
  <c r="A43" i="1"/>
  <c r="A44" i="1"/>
  <c r="A49" i="1"/>
  <c r="C34" i="1"/>
  <c r="C35" i="1"/>
  <c r="C36" i="1"/>
  <c r="C37" i="1"/>
  <c r="A34" i="1"/>
  <c r="A35" i="1"/>
  <c r="A36" i="1"/>
  <c r="A37" i="1"/>
  <c r="C24" i="1"/>
  <c r="C25" i="1"/>
  <c r="C26" i="1"/>
  <c r="C27" i="1"/>
  <c r="C28" i="1"/>
  <c r="C29" i="1"/>
  <c r="A24" i="1"/>
  <c r="A25" i="1"/>
  <c r="A26" i="1"/>
  <c r="A27" i="1"/>
  <c r="A28" i="1"/>
  <c r="A29" i="1"/>
  <c r="C110" i="1"/>
  <c r="C111" i="1"/>
  <c r="A110" i="1"/>
  <c r="A111" i="1"/>
  <c r="C30" i="1"/>
  <c r="C31" i="1"/>
  <c r="C32" i="1"/>
  <c r="A30" i="1"/>
  <c r="A31" i="1"/>
  <c r="A32" i="1"/>
  <c r="C21" i="1"/>
  <c r="C22" i="1"/>
  <c r="C23" i="1"/>
  <c r="A21" i="1"/>
  <c r="A22" i="1"/>
  <c r="A23" i="1"/>
  <c r="C108" i="1"/>
  <c r="C109" i="1"/>
  <c r="A108" i="1"/>
  <c r="A109" i="1"/>
  <c r="C13" i="1"/>
  <c r="C14" i="1"/>
  <c r="C15" i="1"/>
  <c r="C16" i="1"/>
  <c r="A13" i="1"/>
  <c r="A14" i="1"/>
  <c r="A15" i="1"/>
  <c r="A16" i="1"/>
  <c r="C17" i="1"/>
  <c r="C18" i="1"/>
  <c r="C19" i="1"/>
  <c r="A17" i="1"/>
  <c r="A18" i="1"/>
  <c r="A19" i="1"/>
  <c r="C112" i="1"/>
  <c r="A112" i="1"/>
  <c r="A131" i="1"/>
  <c r="A132" i="1"/>
  <c r="A133" i="1"/>
  <c r="C131" i="1"/>
  <c r="C132" i="1"/>
  <c r="C133" i="1"/>
  <c r="C106" i="1"/>
  <c r="C107" i="1"/>
  <c r="A106" i="1"/>
  <c r="A107" i="1"/>
  <c r="A105" i="1"/>
  <c r="C10" i="1"/>
  <c r="C11" i="1"/>
  <c r="C12" i="1"/>
  <c r="C20" i="1"/>
  <c r="C33" i="1"/>
  <c r="C71" i="1"/>
  <c r="C72" i="1"/>
  <c r="A10" i="1"/>
  <c r="A11" i="1"/>
  <c r="A12" i="1"/>
  <c r="A20" i="1"/>
  <c r="A33" i="1"/>
  <c r="A71" i="1"/>
  <c r="A72" i="1"/>
  <c r="A167" i="1" l="1"/>
  <c r="C167" i="1"/>
  <c r="C105" i="1"/>
  <c r="B154" i="1" l="1"/>
  <c r="C85" i="1"/>
  <c r="A85" i="1"/>
  <c r="A128" i="1" l="1"/>
  <c r="C144" i="1" l="1"/>
  <c r="A144" i="1"/>
  <c r="C104" i="1" l="1"/>
  <c r="A104" i="1"/>
  <c r="C129" i="1"/>
  <c r="A129" i="1"/>
  <c r="C130" i="1"/>
  <c r="A130" i="1"/>
  <c r="C103" i="1"/>
  <c r="A103" i="1"/>
  <c r="C143" i="1"/>
  <c r="A143" i="1"/>
  <c r="C128" i="1"/>
  <c r="C166" i="1" l="1"/>
  <c r="A166" i="1"/>
  <c r="A165" i="1"/>
  <c r="C165" i="1"/>
  <c r="A147" i="1"/>
  <c r="C147" i="1"/>
  <c r="A127" i="1"/>
  <c r="C127" i="1"/>
  <c r="A102" i="1"/>
  <c r="C102" i="1"/>
  <c r="C101" i="1" l="1"/>
  <c r="C9" i="1" l="1"/>
  <c r="A9" i="1"/>
  <c r="A101" i="1"/>
  <c r="C99" i="1"/>
  <c r="C100" i="1"/>
  <c r="A99" i="1"/>
  <c r="A100" i="1"/>
  <c r="C145" i="1"/>
  <c r="C146" i="1"/>
  <c r="A145" i="1"/>
  <c r="A146" i="1"/>
  <c r="C98" i="1"/>
  <c r="A98" i="1"/>
  <c r="A97" i="1" l="1"/>
  <c r="C97" i="1"/>
  <c r="A164" i="1" l="1"/>
  <c r="C164" i="1"/>
  <c r="A163" i="1"/>
  <c r="C163" i="1"/>
  <c r="C162" i="1" l="1"/>
  <c r="A162" i="1"/>
  <c r="C161" i="1"/>
  <c r="A161" i="1"/>
  <c r="A157" i="1" l="1"/>
  <c r="F2" i="3"/>
</calcChain>
</file>

<file path=xl/sharedStrings.xml><?xml version="1.0" encoding="utf-8"?>
<sst xmlns="http://schemas.openxmlformats.org/spreadsheetml/2006/main" count="1045" uniqueCount="27">
  <si>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</si>
  <si>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</si>
  <si>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</si>
  <si>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</si>
  <si>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</si>
  <si>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</si>
  <si>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</si>
  <si>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</si>
  <si>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</si>
  <si>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</si>
  <si>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</si>
  <si>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</si>
  <si>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</si>
  <si>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</si>
  <si>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</si>
  <si>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</si>
  <si>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</si>
  <si>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</si>
  <si>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</si>
  <si>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</si>
  <si>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</si>
  <si>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2 Gavetas vacia  + 1 Fallando</t>
  </si>
  <si>
    <t>Gaveta de Rechazo Llena</t>
  </si>
  <si>
    <t>GAVETA DE DEPOSITO LLENA</t>
  </si>
  <si>
    <t>Abastecido</t>
  </si>
  <si>
    <t xml:space="preserve">FUERA DE SERVICIO / GAVETAS VACIAS + GAVETAS FALLANDO </t>
  </si>
  <si>
    <t>335858610 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</si>
</sst>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4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6" borderId="3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firstRowStripe" dxfId="35"/>
      <tableStyleElement type="firstColumn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7"/>
  <sheetViews>
    <sheetView tabSelected="1" topLeftCell="A157" zoomScaleNormal="100" workbookViewId="0">
      <selection activeCell="D172" sqref="D172:E172"/>
    </sheetView>
  </sheetViews>
  <sheetFormatPr defaultColWidth="23.42578125" defaultRowHeight="15" x14ac:dyDescent="0.25"/>
  <cols>
    <col min="1" max="1" width="25.7109375" bestFit="1" customWidth="1"/>
    <col min="2" max="2" width="21.7109375" bestFit="1" customWidth="1"/>
    <col min="3" max="3" width="51" bestFit="1" customWidth="1"/>
    <col min="4" max="4" width="39.28515625" bestFit="1" customWidth="1"/>
    <col min="5" max="5" width="14.42578125" bestFit="1" customWidth="1"/>
  </cols>
  <sheetData>
    <row r="1" spans="1:5" ht="22.5" x14ac:dyDescent="0.25">
      <c r="A1" s="62" t="s">
        <v>1</v>
      </c>
      <c r="B1" s="63"/>
      <c r="C1" s="63"/>
      <c r="D1" s="63"/>
      <c r="E1" s="64"/>
    </row>
    <row r="2" spans="1:5" ht="25.5" x14ac:dyDescent="0.25">
      <c r="A2" s="65" t="s">
        <v>0</v>
      </c>
      <c r="B2" s="66"/>
      <c r="C2" s="66"/>
      <c r="D2" s="66"/>
      <c r="E2" s="67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44305.25</v>
      </c>
      <c r="C4" s="1"/>
      <c r="D4" s="1"/>
      <c r="E4" s="11"/>
    </row>
    <row r="5" spans="1:5" ht="18.75" thickBot="1" x14ac:dyDescent="0.3">
      <c r="A5" s="7" t="s">
        <v>3</v>
      </c>
      <c r="B5" s="9">
        <v>44305.708333333336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8" t="s">
        <v>4</v>
      </c>
      <c r="B7" s="69"/>
      <c r="C7" s="69"/>
      <c r="D7" s="69"/>
      <c r="E7" s="70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str">
        <f>VLOOKUP(B9,'[1]LISTADO ATM'!$A$2:$C$821,3,0)</f>
        <v>DISTRITO NACIONAL</v>
      </c>
      <c r="B9" s="28">
        <v>734</v>
      </c>
      <c r="C9" s="29" t="str">
        <f>VLOOKUP(B9,'[1]LISTADO ATM'!$A$2:$B$821,2,0)</f>
        <v xml:space="preserve">ATM Oficina Independencia I </v>
      </c>
      <c r="D9" s="16" t="s">
        <v>24</v>
      </c>
      <c r="E9" s="32">
        <v>335856961</v>
      </c>
    </row>
    <row r="10" spans="1:5" ht="18" x14ac:dyDescent="0.25">
      <c r="A10" s="19" t="str">
        <f>VLOOKUP(B10,'[1]LISTADO ATM'!$A$2:$C$821,3,0)</f>
        <v>DISTRITO NACIONAL</v>
      </c>
      <c r="B10" s="28">
        <v>567</v>
      </c>
      <c r="C10" s="29" t="str">
        <f>VLOOKUP(B10,'[1]LISTADO ATM'!$A$2:$B$821,2,0)</f>
        <v xml:space="preserve">ATM Oficina Máximo Gómez </v>
      </c>
      <c r="D10" s="16" t="s">
        <v>24</v>
      </c>
      <c r="E10" s="28">
        <v>335850318</v>
      </c>
    </row>
    <row r="11" spans="1:5" ht="18" x14ac:dyDescent="0.25">
      <c r="A11" s="19" t="str">
        <f>VLOOKUP(B11,'[1]LISTADO ATM'!$A$2:$C$821,3,0)</f>
        <v>DISTRITO NACIONAL</v>
      </c>
      <c r="B11" s="28">
        <v>911</v>
      </c>
      <c r="C11" s="29" t="str">
        <f>VLOOKUP(B11,'[1]LISTADO ATM'!$A$2:$B$821,2,0)</f>
        <v xml:space="preserve">ATM Oficina Venezuela II </v>
      </c>
      <c r="D11" s="16" t="s">
        <v>24</v>
      </c>
      <c r="E11" s="39">
        <v>335856885</v>
      </c>
    </row>
    <row r="12" spans="1:5" ht="18" x14ac:dyDescent="0.25">
      <c r="A12" s="19" t="str">
        <f>VLOOKUP(B12,'[1]LISTADO ATM'!$A$2:$C$821,3,0)</f>
        <v>SUR</v>
      </c>
      <c r="B12" s="28">
        <v>962</v>
      </c>
      <c r="C12" s="29" t="str">
        <f>VLOOKUP(B12,'[1]LISTADO ATM'!$A$2:$B$821,2,0)</f>
        <v xml:space="preserve">ATM Oficina Villa Ofelia II (San Juan) </v>
      </c>
      <c r="D12" s="16" t="s">
        <v>24</v>
      </c>
      <c r="E12" s="39">
        <v>335856956</v>
      </c>
    </row>
    <row r="13" spans="1:5" ht="18" x14ac:dyDescent="0.25">
      <c r="A13" s="19" t="str">
        <f>VLOOKUP(B13,'[1]LISTADO ATM'!$A$2:$C$821,3,0)</f>
        <v>DISTRITO NACIONAL</v>
      </c>
      <c r="B13" s="28">
        <v>813</v>
      </c>
      <c r="C13" s="29" t="str">
        <f>VLOOKUP(B13,'[1]LISTADO ATM'!$A$2:$B$821,2,0)</f>
        <v>ATM Oficina Occidental Mall</v>
      </c>
      <c r="D13" s="16" t="s">
        <v>24</v>
      </c>
      <c r="E13" s="32">
        <v>335856708</v>
      </c>
    </row>
    <row r="14" spans="1:5" ht="18" x14ac:dyDescent="0.25">
      <c r="A14" s="19" t="str">
        <f>VLOOKUP(B14,'[1]LISTADO ATM'!$A$2:$C$821,3,0)</f>
        <v>ESTE</v>
      </c>
      <c r="B14" s="28">
        <v>912</v>
      </c>
      <c r="C14" s="29" t="str">
        <f>VLOOKUP(B14,'[1]LISTADO ATM'!$A$2:$B$821,2,0)</f>
        <v xml:space="preserve">ATM Oficina San Pedro II </v>
      </c>
      <c r="D14" s="16" t="s">
        <v>24</v>
      </c>
      <c r="E14" s="32">
        <v>335857017</v>
      </c>
    </row>
    <row r="15" spans="1:5" ht="18" x14ac:dyDescent="0.25">
      <c r="A15" s="19" t="str">
        <f>VLOOKUP(B15,'[1]LISTADO ATM'!$A$2:$C$821,3,0)</f>
        <v>ESTE</v>
      </c>
      <c r="B15" s="28">
        <v>121</v>
      </c>
      <c r="C15" s="29" t="str">
        <f>VLOOKUP(B15,'[1]LISTADO ATM'!$A$2:$B$821,2,0)</f>
        <v xml:space="preserve">ATM Oficina Bayaguana </v>
      </c>
      <c r="D15" s="16" t="s">
        <v>24</v>
      </c>
      <c r="E15" s="32">
        <v>335857029</v>
      </c>
    </row>
    <row r="16" spans="1:5" ht="18" x14ac:dyDescent="0.25">
      <c r="A16" s="19" t="str">
        <f>VLOOKUP(B16,'[1]LISTADO ATM'!$A$2:$C$821,3,0)</f>
        <v>SUR</v>
      </c>
      <c r="B16" s="28">
        <v>615</v>
      </c>
      <c r="C16" s="29" t="str">
        <f>VLOOKUP(B16,'[1]LISTADO ATM'!$A$2:$B$821,2,0)</f>
        <v xml:space="preserve">ATM Estación Sunix Cabral (Barahona) </v>
      </c>
      <c r="D16" s="16" t="s">
        <v>24</v>
      </c>
      <c r="E16" s="32">
        <v>335857375</v>
      </c>
    </row>
    <row r="17" spans="1:5" ht="18" x14ac:dyDescent="0.25">
      <c r="A17" s="19" t="str">
        <f>VLOOKUP(B17,'[1]LISTADO ATM'!$A$2:$C$821,3,0)</f>
        <v>DISTRITO NACIONAL</v>
      </c>
      <c r="B17" s="28">
        <v>387</v>
      </c>
      <c r="C17" s="29" t="str">
        <f>VLOOKUP(B17,'[1]LISTADO ATM'!$A$2:$B$821,2,0)</f>
        <v xml:space="preserve">ATM S/M La Cadena San Vicente de Paul </v>
      </c>
      <c r="D17" s="16" t="s">
        <v>24</v>
      </c>
      <c r="E17" s="32">
        <v>335857396</v>
      </c>
    </row>
    <row r="18" spans="1:5" ht="18" x14ac:dyDescent="0.25">
      <c r="A18" s="19" t="str">
        <f>VLOOKUP(B18,'[1]LISTADO ATM'!$A$2:$C$821,3,0)</f>
        <v>DISTRITO NACIONAL</v>
      </c>
      <c r="B18" s="28">
        <v>335</v>
      </c>
      <c r="C18" s="29" t="str">
        <f>VLOOKUP(B18,'[1]LISTADO ATM'!$A$2:$B$821,2,0)</f>
        <v>ATM Edificio Aster</v>
      </c>
      <c r="D18" s="16" t="s">
        <v>24</v>
      </c>
      <c r="E18" s="32">
        <v>335857428</v>
      </c>
    </row>
    <row r="19" spans="1:5" ht="18" x14ac:dyDescent="0.25">
      <c r="A19" s="19" t="str">
        <f>VLOOKUP(B19,'[1]LISTADO ATM'!$A$2:$C$821,3,0)</f>
        <v>NORTE</v>
      </c>
      <c r="B19" s="28">
        <v>645</v>
      </c>
      <c r="C19" s="29" t="str">
        <f>VLOOKUP(B19,'[1]LISTADO ATM'!$A$2:$B$821,2,0)</f>
        <v xml:space="preserve">ATM UNP Cabrera </v>
      </c>
      <c r="D19" s="16" t="s">
        <v>24</v>
      </c>
      <c r="E19" s="32">
        <v>335857473</v>
      </c>
    </row>
    <row r="20" spans="1:5" ht="18" x14ac:dyDescent="0.25">
      <c r="A20" s="19" t="str">
        <f>VLOOKUP(B20,'[1]LISTADO ATM'!$A$2:$C$821,3,0)</f>
        <v>NORTE</v>
      </c>
      <c r="B20" s="28">
        <v>749</v>
      </c>
      <c r="C20" s="29" t="str">
        <f>VLOOKUP(B20,'[1]LISTADO ATM'!$A$2:$B$821,2,0)</f>
        <v xml:space="preserve">ATM Oficina Yaque </v>
      </c>
      <c r="D20" s="16" t="s">
        <v>24</v>
      </c>
      <c r="E20" s="39">
        <v>335856878</v>
      </c>
    </row>
    <row r="21" spans="1:5" ht="18" x14ac:dyDescent="0.25">
      <c r="A21" s="19" t="str">
        <f>VLOOKUP(B21,'[1]LISTADO ATM'!$A$2:$C$821,3,0)</f>
        <v>ESTE</v>
      </c>
      <c r="B21" s="28">
        <v>385</v>
      </c>
      <c r="C21" s="29" t="str">
        <f>VLOOKUP(B21,'[1]LISTADO ATM'!$A$2:$B$821,2,0)</f>
        <v xml:space="preserve">ATM Plaza Verón I </v>
      </c>
      <c r="D21" s="16" t="s">
        <v>24</v>
      </c>
      <c r="E21" s="28">
        <v>335856922</v>
      </c>
    </row>
    <row r="22" spans="1:5" ht="18" x14ac:dyDescent="0.25">
      <c r="A22" s="19" t="str">
        <f>VLOOKUP(B22,'[1]LISTADO ATM'!$A$2:$C$821,3,0)</f>
        <v>NORTE</v>
      </c>
      <c r="B22" s="28">
        <v>290</v>
      </c>
      <c r="C22" s="29" t="str">
        <f>VLOOKUP(B22,'[1]LISTADO ATM'!$A$2:$B$821,2,0)</f>
        <v xml:space="preserve">ATM Oficina San Francisco de Macorís </v>
      </c>
      <c r="D22" s="16" t="s">
        <v>24</v>
      </c>
      <c r="E22" s="39">
        <v>335856962</v>
      </c>
    </row>
    <row r="23" spans="1:5" ht="18" x14ac:dyDescent="0.25">
      <c r="A23" s="19" t="str">
        <f>VLOOKUP(B23,'[1]LISTADO ATM'!$A$2:$C$821,3,0)</f>
        <v>ESTE</v>
      </c>
      <c r="B23" s="28">
        <v>293</v>
      </c>
      <c r="C23" s="29" t="str">
        <f>VLOOKUP(B23,'[1]LISTADO ATM'!$A$2:$B$821,2,0)</f>
        <v xml:space="preserve">ATM S/M Nueva Visión (San Pedro) </v>
      </c>
      <c r="D23" s="16" t="s">
        <v>24</v>
      </c>
      <c r="E23" s="39">
        <v>335857005</v>
      </c>
    </row>
    <row r="24" spans="1:5" ht="18" x14ac:dyDescent="0.25">
      <c r="A24" s="19" t="str">
        <f>VLOOKUP(B24,'[1]LISTADO ATM'!$A$2:$C$821,3,0)</f>
        <v>ESTE</v>
      </c>
      <c r="B24" s="28">
        <v>386</v>
      </c>
      <c r="C24" s="29" t="str">
        <f>VLOOKUP(B24,'[1]LISTADO ATM'!$A$2:$B$821,2,0)</f>
        <v xml:space="preserve">ATM Plaza Verón II </v>
      </c>
      <c r="D24" s="16" t="s">
        <v>24</v>
      </c>
      <c r="E24" s="38">
        <v>335856510</v>
      </c>
    </row>
    <row r="25" spans="1:5" ht="18" x14ac:dyDescent="0.25">
      <c r="A25" s="19" t="str">
        <f>VLOOKUP(B25,'[1]LISTADO ATM'!$A$2:$C$821,3,0)</f>
        <v>SUR</v>
      </c>
      <c r="B25" s="28">
        <v>45</v>
      </c>
      <c r="C25" s="29" t="str">
        <f>VLOOKUP(B25,'[1]LISTADO ATM'!$A$2:$B$821,2,0)</f>
        <v xml:space="preserve">ATM Oficina Tamayo </v>
      </c>
      <c r="D25" s="16" t="s">
        <v>24</v>
      </c>
      <c r="E25" s="32">
        <v>335856913</v>
      </c>
    </row>
    <row r="26" spans="1:5" ht="18" x14ac:dyDescent="0.25">
      <c r="A26" s="19" t="str">
        <f>VLOOKUP(B26,'[1]LISTADO ATM'!$A$2:$C$821,3,0)</f>
        <v>ESTE</v>
      </c>
      <c r="B26" s="28">
        <v>660</v>
      </c>
      <c r="C26" s="29" t="str">
        <f>VLOOKUP(B26,'[1]LISTADO ATM'!$A$2:$B$821,2,0)</f>
        <v>ATM Oficina Romana Norte II</v>
      </c>
      <c r="D26" s="16" t="s">
        <v>24</v>
      </c>
      <c r="E26" s="32">
        <v>335856915</v>
      </c>
    </row>
    <row r="27" spans="1:5" ht="18" x14ac:dyDescent="0.25">
      <c r="A27" s="19" t="str">
        <f>VLOOKUP(B27,'[1]LISTADO ATM'!$A$2:$C$821,3,0)</f>
        <v>NORTE</v>
      </c>
      <c r="B27" s="28">
        <v>136</v>
      </c>
      <c r="C27" s="29" t="str">
        <f>VLOOKUP(B27,'[1]LISTADO ATM'!$A$2:$B$821,2,0)</f>
        <v>ATM S/M Xtra (Santiago)</v>
      </c>
      <c r="D27" s="16" t="s">
        <v>24</v>
      </c>
      <c r="E27" s="32">
        <v>335856954</v>
      </c>
    </row>
    <row r="28" spans="1:5" ht="18" x14ac:dyDescent="0.25">
      <c r="A28" s="19" t="str">
        <f>VLOOKUP(B28,'[1]LISTADO ATM'!$A$2:$C$821,3,0)</f>
        <v>DISTRITO NACIONAL</v>
      </c>
      <c r="B28" s="28">
        <v>391</v>
      </c>
      <c r="C28" s="29" t="str">
        <f>VLOOKUP(B28,'[1]LISTADO ATM'!$A$2:$B$821,2,0)</f>
        <v xml:space="preserve">ATM S/M Jumbo Luperón </v>
      </c>
      <c r="D28" s="16" t="s">
        <v>24</v>
      </c>
      <c r="E28" s="32">
        <v>335856960</v>
      </c>
    </row>
    <row r="29" spans="1:5" ht="18" x14ac:dyDescent="0.25">
      <c r="A29" s="19" t="str">
        <f>VLOOKUP(B29,'[1]LISTADO ATM'!$A$2:$C$821,3,0)</f>
        <v>DISTRITO NACIONAL</v>
      </c>
      <c r="B29" s="28">
        <v>590</v>
      </c>
      <c r="C29" s="29" t="str">
        <f>VLOOKUP(B29,'[1]LISTADO ATM'!$A$2:$B$821,2,0)</f>
        <v xml:space="preserve">ATM Olé Aut. Las Américas </v>
      </c>
      <c r="D29" s="16" t="s">
        <v>24</v>
      </c>
      <c r="E29" s="32">
        <v>335856974</v>
      </c>
    </row>
    <row r="30" spans="1:5" ht="18" x14ac:dyDescent="0.25">
      <c r="A30" s="19" t="str">
        <f>VLOOKUP(B30,'[1]LISTADO ATM'!$A$2:$C$821,3,0)</f>
        <v>DISTRITO NACIONAL</v>
      </c>
      <c r="B30" s="28">
        <v>378</v>
      </c>
      <c r="C30" s="29" t="str">
        <f>VLOOKUP(B30,'[1]LISTADO ATM'!$A$2:$B$821,2,0)</f>
        <v>ATM UNP Villa Flores</v>
      </c>
      <c r="D30" s="16" t="s">
        <v>24</v>
      </c>
      <c r="E30" s="32">
        <v>335856976</v>
      </c>
    </row>
    <row r="31" spans="1:5" ht="18" x14ac:dyDescent="0.25">
      <c r="A31" s="19" t="str">
        <f>VLOOKUP(B31,'[1]LISTADO ATM'!$A$2:$C$821,3,0)</f>
        <v>ESTE</v>
      </c>
      <c r="B31" s="28">
        <v>776</v>
      </c>
      <c r="C31" s="29" t="str">
        <f>VLOOKUP(B31,'[1]LISTADO ATM'!$A$2:$B$821,2,0)</f>
        <v xml:space="preserve">ATM Oficina Monte Plata </v>
      </c>
      <c r="D31" s="16" t="s">
        <v>24</v>
      </c>
      <c r="E31" s="32">
        <v>335856987</v>
      </c>
    </row>
    <row r="32" spans="1:5" ht="18" x14ac:dyDescent="0.25">
      <c r="A32" s="19" t="str">
        <f>VLOOKUP(B32,'[1]LISTADO ATM'!$A$2:$C$821,3,0)</f>
        <v>NORTE</v>
      </c>
      <c r="B32" s="28">
        <v>91</v>
      </c>
      <c r="C32" s="29" t="str">
        <f>VLOOKUP(B32,'[1]LISTADO ATM'!$A$2:$B$821,2,0)</f>
        <v xml:space="preserve">ATM UNP Villa Isabela </v>
      </c>
      <c r="D32" s="16" t="s">
        <v>24</v>
      </c>
      <c r="E32" s="32">
        <v>335857004</v>
      </c>
    </row>
    <row r="33" spans="1:5" ht="18" x14ac:dyDescent="0.25">
      <c r="A33" s="19" t="str">
        <f>VLOOKUP(B33,'[1]LISTADO ATM'!$A$2:$C$821,3,0)</f>
        <v>DISTRITO NACIONAL</v>
      </c>
      <c r="B33" s="28">
        <v>696</v>
      </c>
      <c r="C33" s="29" t="str">
        <f>VLOOKUP(B33,'[1]LISTADO ATM'!$A$2:$B$821,2,0)</f>
        <v>ATM Olé Jacobo Majluta</v>
      </c>
      <c r="D33" s="16" t="s">
        <v>24</v>
      </c>
      <c r="E33" s="32">
        <v>335857008</v>
      </c>
    </row>
    <row r="34" spans="1:5" ht="18" x14ac:dyDescent="0.25">
      <c r="A34" s="19" t="str">
        <f>VLOOKUP(B34,'[1]LISTADO ATM'!$A$2:$C$821,3,0)</f>
        <v>SUR</v>
      </c>
      <c r="B34" s="28">
        <v>619</v>
      </c>
      <c r="C34" s="29" t="str">
        <f>VLOOKUP(B34,'[1]LISTADO ATM'!$A$2:$B$821,2,0)</f>
        <v xml:space="preserve">ATM Academia P.N. Hatillo (San Cristóbal) </v>
      </c>
      <c r="D34" s="16" t="s">
        <v>24</v>
      </c>
      <c r="E34" s="32">
        <v>335857016</v>
      </c>
    </row>
    <row r="35" spans="1:5" ht="18" x14ac:dyDescent="0.25">
      <c r="A35" s="19" t="str">
        <f>VLOOKUP(B35,'[1]LISTADO ATM'!$A$2:$C$821,3,0)</f>
        <v>DISTRITO NACIONAL</v>
      </c>
      <c r="B35" s="28">
        <v>32</v>
      </c>
      <c r="C35" s="29" t="str">
        <f>VLOOKUP(B35,'[1]LISTADO ATM'!$A$2:$B$821,2,0)</f>
        <v xml:space="preserve">ATM Oficina San Martín II </v>
      </c>
      <c r="D35" s="16" t="s">
        <v>24</v>
      </c>
      <c r="E35" s="32">
        <v>335857050</v>
      </c>
    </row>
    <row r="36" spans="1:5" ht="18" x14ac:dyDescent="0.25">
      <c r="A36" s="19" t="str">
        <f>VLOOKUP(B36,'[1]LISTADO ATM'!$A$2:$C$821,3,0)</f>
        <v>DISTRITO NACIONAL</v>
      </c>
      <c r="B36" s="28">
        <v>31</v>
      </c>
      <c r="C36" s="29" t="str">
        <f>VLOOKUP(B36,'[1]LISTADO ATM'!$A$2:$B$821,2,0)</f>
        <v xml:space="preserve">ATM Oficina San Martín I </v>
      </c>
      <c r="D36" s="16" t="s">
        <v>24</v>
      </c>
      <c r="E36" s="32">
        <v>335857338</v>
      </c>
    </row>
    <row r="37" spans="1:5" ht="18" x14ac:dyDescent="0.25">
      <c r="A37" s="19" t="str">
        <f>VLOOKUP(B37,'[1]LISTADO ATM'!$A$2:$C$821,3,0)</f>
        <v>NORTE</v>
      </c>
      <c r="B37" s="28">
        <v>256</v>
      </c>
      <c r="C37" s="29" t="str">
        <f>VLOOKUP(B37,'[1]LISTADO ATM'!$A$2:$B$821,2,0)</f>
        <v xml:space="preserve">ATM Oficina Licey Al Medio </v>
      </c>
      <c r="D37" s="16" t="s">
        <v>24</v>
      </c>
      <c r="E37" s="32">
        <v>335857638</v>
      </c>
    </row>
    <row r="38" spans="1:5" ht="18" x14ac:dyDescent="0.25">
      <c r="A38" s="19" t="str">
        <f>VLOOKUP(B38,'[1]LISTADO ATM'!$A$2:$C$821,3,0)</f>
        <v>SUR</v>
      </c>
      <c r="B38" s="28">
        <v>871</v>
      </c>
      <c r="C38" s="29" t="str">
        <f>VLOOKUP(B38,'[1]LISTADO ATM'!$A$2:$B$821,2,0)</f>
        <v>ATM Plaza Cultural San Juan</v>
      </c>
      <c r="D38" s="16" t="s">
        <v>24</v>
      </c>
      <c r="E38" s="39">
        <v>335856289</v>
      </c>
    </row>
    <row r="39" spans="1:5" ht="18" x14ac:dyDescent="0.25">
      <c r="A39" s="19" t="str">
        <f>VLOOKUP(B39,'[1]LISTADO ATM'!$A$2:$C$821,3,0)</f>
        <v>SUR</v>
      </c>
      <c r="B39" s="28">
        <v>825</v>
      </c>
      <c r="C39" s="29" t="str">
        <f>VLOOKUP(B39,'[1]LISTADO ATM'!$A$2:$B$821,2,0)</f>
        <v xml:space="preserve">ATM Estacion Eco Cibeles (Las Matas de Farfán) </v>
      </c>
      <c r="D39" s="16" t="s">
        <v>24</v>
      </c>
      <c r="E39" s="39">
        <v>335856926</v>
      </c>
    </row>
    <row r="40" spans="1:5" ht="18" x14ac:dyDescent="0.25">
      <c r="A40" s="19" t="str">
        <f>VLOOKUP(B40,'[1]LISTADO ATM'!$A$2:$C$821,3,0)</f>
        <v>DISTRITO NACIONAL</v>
      </c>
      <c r="B40" s="28">
        <v>572</v>
      </c>
      <c r="C40" s="29" t="str">
        <f>VLOOKUP(B40,'[1]LISTADO ATM'!$A$2:$B$821,2,0)</f>
        <v xml:space="preserve">ATM Olé Ovando </v>
      </c>
      <c r="D40" s="16" t="s">
        <v>24</v>
      </c>
      <c r="E40" s="39">
        <v>335856944</v>
      </c>
    </row>
    <row r="41" spans="1:5" ht="18" x14ac:dyDescent="0.25">
      <c r="A41" s="19" t="str">
        <f>VLOOKUP(B41,'[1]LISTADO ATM'!$A$2:$C$821,3,0)</f>
        <v>NORTE</v>
      </c>
      <c r="B41" s="28">
        <v>142</v>
      </c>
      <c r="C41" s="29" t="str">
        <f>VLOOKUP(B41,'[1]LISTADO ATM'!$A$2:$B$821,2,0)</f>
        <v xml:space="preserve">ATM Centro de Caja Galerías Bonao </v>
      </c>
      <c r="D41" s="16" t="s">
        <v>24</v>
      </c>
      <c r="E41" s="39">
        <v>335856955</v>
      </c>
    </row>
    <row r="42" spans="1:5" ht="18" x14ac:dyDescent="0.25">
      <c r="A42" s="19" t="str">
        <f>VLOOKUP(B42,'[1]LISTADO ATM'!$A$2:$C$821,3,0)</f>
        <v>DISTRITO NACIONAL</v>
      </c>
      <c r="B42" s="28">
        <v>971</v>
      </c>
      <c r="C42" s="29" t="str">
        <f>VLOOKUP(B42,'[1]LISTADO ATM'!$A$2:$B$821,2,0)</f>
        <v xml:space="preserve">ATM Club Banreservas I </v>
      </c>
      <c r="D42" s="16" t="s">
        <v>24</v>
      </c>
      <c r="E42" s="39">
        <v>335856957</v>
      </c>
    </row>
    <row r="43" spans="1:5" ht="18" x14ac:dyDescent="0.25">
      <c r="A43" s="19" t="str">
        <f>VLOOKUP(B43,'[1]LISTADO ATM'!$A$2:$C$821,3,0)</f>
        <v>NORTE</v>
      </c>
      <c r="B43" s="28">
        <v>208</v>
      </c>
      <c r="C43" s="29" t="str">
        <f>VLOOKUP(B43,'[1]LISTADO ATM'!$A$2:$B$821,2,0)</f>
        <v xml:space="preserve">ATM UNP Tireo </v>
      </c>
      <c r="D43" s="16" t="s">
        <v>24</v>
      </c>
      <c r="E43" s="39">
        <v>335856958</v>
      </c>
    </row>
    <row r="44" spans="1:5" ht="18" x14ac:dyDescent="0.25">
      <c r="A44" s="19" t="str">
        <f>VLOOKUP(B44,'[1]LISTADO ATM'!$A$2:$C$821,3,0)</f>
        <v>DISTRITO NACIONAL</v>
      </c>
      <c r="B44" s="28">
        <v>565</v>
      </c>
      <c r="C44" s="29" t="str">
        <f>VLOOKUP(B44,'[1]LISTADO ATM'!$A$2:$B$821,2,0)</f>
        <v xml:space="preserve">ATM S/M La Cadena Núñez de Cáceres </v>
      </c>
      <c r="D44" s="16" t="s">
        <v>24</v>
      </c>
      <c r="E44" s="39">
        <v>335856963</v>
      </c>
    </row>
    <row r="45" spans="1:5" ht="18" x14ac:dyDescent="0.25">
      <c r="A45" s="19" t="str">
        <f>VLOOKUP(B45,'[1]LISTADO ATM'!$A$2:$C$821,3,0)</f>
        <v>DISTRITO NACIONAL</v>
      </c>
      <c r="B45" s="28">
        <v>993</v>
      </c>
      <c r="C45" s="29" t="str">
        <f>VLOOKUP(B45,'[1]LISTADO ATM'!$A$2:$B$821,2,0)</f>
        <v xml:space="preserve">ATM Centro Medico Integral II </v>
      </c>
      <c r="D45" s="16" t="s">
        <v>24</v>
      </c>
      <c r="E45" s="39">
        <v>335856977</v>
      </c>
    </row>
    <row r="46" spans="1:5" ht="18" x14ac:dyDescent="0.25">
      <c r="A46" s="19" t="str">
        <f>VLOOKUP(B46,'[1]LISTADO ATM'!$A$2:$C$821,3,0)</f>
        <v>NORTE</v>
      </c>
      <c r="B46" s="28">
        <v>315</v>
      </c>
      <c r="C46" s="29" t="str">
        <f>VLOOKUP(B46,'[1]LISTADO ATM'!$A$2:$B$821,2,0)</f>
        <v xml:space="preserve">ATM Oficina Estrella Sadalá </v>
      </c>
      <c r="D46" s="16" t="s">
        <v>24</v>
      </c>
      <c r="E46" s="39">
        <v>335856980</v>
      </c>
    </row>
    <row r="47" spans="1:5" ht="18" x14ac:dyDescent="0.25">
      <c r="A47" s="19" t="str">
        <f>VLOOKUP(B47,'[1]LISTADO ATM'!$A$2:$C$821,3,0)</f>
        <v>NORTE</v>
      </c>
      <c r="B47" s="28">
        <v>77</v>
      </c>
      <c r="C47" s="29" t="str">
        <f>VLOOKUP(B47,'[1]LISTADO ATM'!$A$2:$B$821,2,0)</f>
        <v xml:space="preserve">ATM Oficina Cruce de Imbert </v>
      </c>
      <c r="D47" s="16" t="s">
        <v>24</v>
      </c>
      <c r="E47" s="39">
        <v>335857003</v>
      </c>
    </row>
    <row r="48" spans="1:5" ht="18" x14ac:dyDescent="0.25">
      <c r="A48" s="19" t="str">
        <f>VLOOKUP(B48,'[1]LISTADO ATM'!$A$2:$C$821,3,0)</f>
        <v>DISTRITO NACIONAL</v>
      </c>
      <c r="B48" s="28">
        <v>507</v>
      </c>
      <c r="C48" s="29" t="str">
        <f>VLOOKUP(B48,'[1]LISTADO ATM'!$A$2:$B$821,2,0)</f>
        <v>ATM Estación Sigma Boca Chica</v>
      </c>
      <c r="D48" s="16" t="s">
        <v>24</v>
      </c>
      <c r="E48" s="32">
        <v>335858114</v>
      </c>
    </row>
    <row r="49" spans="1:5" ht="18" x14ac:dyDescent="0.25">
      <c r="A49" s="19" t="str">
        <f>VLOOKUP(B49,'[1]LISTADO ATM'!$A$2:$C$821,3,0)</f>
        <v>NORTE</v>
      </c>
      <c r="B49" s="28">
        <v>40</v>
      </c>
      <c r="C49" s="29" t="str">
        <f>VLOOKUP(B49,'[1]LISTADO ATM'!$A$2:$B$821,2,0)</f>
        <v xml:space="preserve">ATM Oficina El Puñal </v>
      </c>
      <c r="D49" s="16" t="s">
        <v>24</v>
      </c>
      <c r="E49" s="32">
        <v>335857712</v>
      </c>
    </row>
    <row r="50" spans="1:5" ht="18" x14ac:dyDescent="0.25">
      <c r="A50" s="19" t="str">
        <f>VLOOKUP(B50,'[1]LISTADO ATM'!$A$2:$C$821,3,0)</f>
        <v>ESTE</v>
      </c>
      <c r="B50" s="28">
        <v>104</v>
      </c>
      <c r="C50" s="29" t="str">
        <f>VLOOKUP(B50,'[1]LISTADO ATM'!$A$2:$B$821,2,0)</f>
        <v xml:space="preserve">ATM Jumbo Higuey </v>
      </c>
      <c r="D50" s="16" t="s">
        <v>24</v>
      </c>
      <c r="E50" s="32">
        <v>335857900</v>
      </c>
    </row>
    <row r="51" spans="1:5" ht="18" x14ac:dyDescent="0.25">
      <c r="A51" s="19" t="str">
        <f>VLOOKUP(B51,'[1]LISTADO ATM'!$A$2:$C$821,3,0)</f>
        <v>DISTRITO NACIONAL</v>
      </c>
      <c r="B51" s="28">
        <v>60</v>
      </c>
      <c r="C51" s="29" t="str">
        <f>VLOOKUP(B51,'[1]LISTADO ATM'!$A$2:$B$821,2,0)</f>
        <v xml:space="preserve">ATM Autobanco 27 de Febrero </v>
      </c>
      <c r="D51" s="16" t="s">
        <v>24</v>
      </c>
      <c r="E51" s="32">
        <v>335857916</v>
      </c>
    </row>
    <row r="52" spans="1:5" ht="18" x14ac:dyDescent="0.25">
      <c r="A52" s="19" t="str">
        <f>VLOOKUP(B52,'[1]LISTADO ATM'!$A$2:$C$821,3,0)</f>
        <v>ESTE</v>
      </c>
      <c r="B52" s="28">
        <v>480</v>
      </c>
      <c r="C52" s="29" t="str">
        <f>VLOOKUP(B52,'[1]LISTADO ATM'!$A$2:$B$821,2,0)</f>
        <v>ATM UNP Farmaconal Higuey</v>
      </c>
      <c r="D52" s="16" t="s">
        <v>24</v>
      </c>
      <c r="E52" s="32">
        <v>335856836</v>
      </c>
    </row>
    <row r="53" spans="1:5" ht="18" x14ac:dyDescent="0.25">
      <c r="A53" s="19" t="str">
        <f>VLOOKUP(B53,'[1]LISTADO ATM'!$A$2:$C$821,3,0)</f>
        <v>DISTRITO NACIONAL</v>
      </c>
      <c r="B53" s="28">
        <v>165</v>
      </c>
      <c r="C53" s="29" t="str">
        <f>VLOOKUP(B53,'[1]LISTADO ATM'!$A$2:$B$821,2,0)</f>
        <v>ATM Autoservicio Megacentro</v>
      </c>
      <c r="D53" s="16" t="s">
        <v>24</v>
      </c>
      <c r="E53" s="32">
        <v>335856879</v>
      </c>
    </row>
    <row r="54" spans="1:5" ht="18" x14ac:dyDescent="0.25">
      <c r="A54" s="19" t="str">
        <f>VLOOKUP(B54,'[1]LISTADO ATM'!$A$2:$C$821,3,0)</f>
        <v>DISTRITO NACIONAL</v>
      </c>
      <c r="B54" s="28">
        <v>672</v>
      </c>
      <c r="C54" s="29" t="str">
        <f>VLOOKUP(B54,'[1]LISTADO ATM'!$A$2:$B$821,2,0)</f>
        <v>ATM Destacamento Policía Nacional La Victoria</v>
      </c>
      <c r="D54" s="16" t="s">
        <v>24</v>
      </c>
      <c r="E54" s="32">
        <v>335856945</v>
      </c>
    </row>
    <row r="55" spans="1:5" ht="18" x14ac:dyDescent="0.25">
      <c r="A55" s="19" t="str">
        <f>VLOOKUP(B55,'[1]LISTADO ATM'!$A$2:$C$821,3,0)</f>
        <v>SUR</v>
      </c>
      <c r="B55" s="28">
        <v>6</v>
      </c>
      <c r="C55" s="29" t="str">
        <f>VLOOKUP(B55,'[1]LISTADO ATM'!$A$2:$B$821,2,0)</f>
        <v xml:space="preserve">ATM Plaza WAO San Juan </v>
      </c>
      <c r="D55" s="16" t="s">
        <v>24</v>
      </c>
      <c r="E55" s="32">
        <v>335856952</v>
      </c>
    </row>
    <row r="56" spans="1:5" ht="18" x14ac:dyDescent="0.25">
      <c r="A56" s="19" t="str">
        <f>VLOOKUP(B56,'[1]LISTADO ATM'!$A$2:$C$821,3,0)</f>
        <v>NORTE</v>
      </c>
      <c r="B56" s="28">
        <v>88</v>
      </c>
      <c r="C56" s="29" t="str">
        <f>VLOOKUP(B56,'[1]LISTADO ATM'!$A$2:$B$821,2,0)</f>
        <v xml:space="preserve">ATM S/M La Fuente (Santiago) </v>
      </c>
      <c r="D56" s="16" t="s">
        <v>24</v>
      </c>
      <c r="E56" s="32">
        <v>335856979</v>
      </c>
    </row>
    <row r="57" spans="1:5" ht="18" x14ac:dyDescent="0.25">
      <c r="A57" s="19" t="str">
        <f>VLOOKUP(B57,'[1]LISTADO ATM'!$A$2:$C$821,3,0)</f>
        <v>DISTRITO NACIONAL</v>
      </c>
      <c r="B57" s="28">
        <v>967</v>
      </c>
      <c r="C57" s="29" t="str">
        <f>VLOOKUP(B57,'[1]LISTADO ATM'!$A$2:$B$821,2,0)</f>
        <v xml:space="preserve">ATM UNP Hiper Olé Autopista Duarte </v>
      </c>
      <c r="D57" s="16" t="s">
        <v>24</v>
      </c>
      <c r="E57" s="32">
        <v>335856992</v>
      </c>
    </row>
    <row r="58" spans="1:5" ht="18" x14ac:dyDescent="0.25">
      <c r="A58" s="19" t="str">
        <f>VLOOKUP(B58,'[1]LISTADO ATM'!$A$2:$C$821,3,0)</f>
        <v>SUR</v>
      </c>
      <c r="B58" s="28">
        <v>356</v>
      </c>
      <c r="C58" s="29" t="str">
        <f>VLOOKUP(B58,'[1]LISTADO ATM'!$A$2:$B$821,2,0)</f>
        <v xml:space="preserve">ATM Estación Sigma (San Cristóbal) </v>
      </c>
      <c r="D58" s="16" t="s">
        <v>24</v>
      </c>
      <c r="E58" s="32">
        <v>335857006</v>
      </c>
    </row>
    <row r="59" spans="1:5" ht="18" x14ac:dyDescent="0.25">
      <c r="A59" s="19" t="str">
        <f>VLOOKUP(B59,'[1]LISTADO ATM'!$A$2:$C$821,3,0)</f>
        <v>DISTRITO NACIONAL</v>
      </c>
      <c r="B59" s="28">
        <v>684</v>
      </c>
      <c r="C59" s="29" t="str">
        <f>VLOOKUP(B59,'[1]LISTADO ATM'!$A$2:$B$821,2,0)</f>
        <v>ATM Estación Texaco Prolongación 27 Febrero</v>
      </c>
      <c r="D59" s="16" t="s">
        <v>24</v>
      </c>
      <c r="E59" s="32">
        <v>335857007</v>
      </c>
    </row>
    <row r="60" spans="1:5" ht="18" x14ac:dyDescent="0.25">
      <c r="A60" s="19" t="str">
        <f>VLOOKUP(B60,'[1]LISTADO ATM'!$A$2:$C$821,3,0)</f>
        <v>SUR</v>
      </c>
      <c r="B60" s="28">
        <v>995</v>
      </c>
      <c r="C60" s="29" t="str">
        <f>VLOOKUP(B60,'[1]LISTADO ATM'!$A$2:$B$821,2,0)</f>
        <v xml:space="preserve">ATM Oficina San Cristobal III (Lobby) </v>
      </c>
      <c r="D60" s="16" t="s">
        <v>24</v>
      </c>
      <c r="E60" s="32">
        <v>335857009</v>
      </c>
    </row>
    <row r="61" spans="1:5" ht="18" x14ac:dyDescent="0.25">
      <c r="A61" s="19" t="str">
        <f>VLOOKUP(B61,'[1]LISTADO ATM'!$A$2:$C$821,3,0)</f>
        <v>NORTE</v>
      </c>
      <c r="B61" s="28">
        <v>22</v>
      </c>
      <c r="C61" s="29" t="str">
        <f>VLOOKUP(B61,'[1]LISTADO ATM'!$A$2:$B$821,2,0)</f>
        <v>ATM S/M Olimpico (Santiago)</v>
      </c>
      <c r="D61" s="16" t="s">
        <v>24</v>
      </c>
      <c r="E61" s="32">
        <v>335857018</v>
      </c>
    </row>
    <row r="62" spans="1:5" ht="18" x14ac:dyDescent="0.25">
      <c r="A62" s="19" t="str">
        <f>VLOOKUP(B62,'[1]LISTADO ATM'!$A$2:$C$821,3,0)</f>
        <v>DISTRITO NACIONAL</v>
      </c>
      <c r="B62" s="28">
        <v>717</v>
      </c>
      <c r="C62" s="29" t="str">
        <f>VLOOKUP(B62,'[1]LISTADO ATM'!$A$2:$B$821,2,0)</f>
        <v xml:space="preserve">ATM Oficina Los Alcarrizos </v>
      </c>
      <c r="D62" s="16" t="s">
        <v>24</v>
      </c>
      <c r="E62" s="32">
        <v>335857039</v>
      </c>
    </row>
    <row r="63" spans="1:5" ht="18" x14ac:dyDescent="0.25">
      <c r="A63" s="19" t="str">
        <f>VLOOKUP(B63,'[1]LISTADO ATM'!$A$2:$C$821,3,0)</f>
        <v>SUR</v>
      </c>
      <c r="B63" s="28">
        <v>881</v>
      </c>
      <c r="C63" s="29" t="str">
        <f>VLOOKUP(B63,'[1]LISTADO ATM'!$A$2:$B$821,2,0)</f>
        <v xml:space="preserve">ATM UNP Yaguate (San Cristóbal) </v>
      </c>
      <c r="D63" s="16" t="s">
        <v>24</v>
      </c>
      <c r="E63" s="32">
        <v>335857049</v>
      </c>
    </row>
    <row r="64" spans="1:5" ht="18" x14ac:dyDescent="0.25">
      <c r="A64" s="19" t="str">
        <f>VLOOKUP(B64,'[1]LISTADO ATM'!$A$2:$C$821,3,0)</f>
        <v>DISTRITO NACIONAL</v>
      </c>
      <c r="B64" s="28">
        <v>706</v>
      </c>
      <c r="C64" s="29" t="str">
        <f>VLOOKUP(B64,'[1]LISTADO ATM'!$A$2:$B$821,2,0)</f>
        <v xml:space="preserve">ATM S/M Pristine </v>
      </c>
      <c r="D64" s="16" t="s">
        <v>24</v>
      </c>
      <c r="E64" s="32">
        <v>335857708</v>
      </c>
    </row>
    <row r="65" spans="1:5" ht="18" x14ac:dyDescent="0.25">
      <c r="A65" s="19" t="str">
        <f>VLOOKUP(B65,'[1]LISTADO ATM'!$A$2:$C$821,3,0)</f>
        <v>NORTE</v>
      </c>
      <c r="B65" s="28">
        <v>594</v>
      </c>
      <c r="C65" s="29" t="str">
        <f>VLOOKUP(B65,'[1]LISTADO ATM'!$A$2:$B$821,2,0)</f>
        <v xml:space="preserve">ATM Plaza Venezuela II (Santiago) </v>
      </c>
      <c r="D65" s="16" t="s">
        <v>24</v>
      </c>
      <c r="E65" s="32">
        <v>335857704</v>
      </c>
    </row>
    <row r="66" spans="1:5" ht="18" x14ac:dyDescent="0.25">
      <c r="A66" s="19" t="str">
        <f>VLOOKUP(B66,'[1]LISTADO ATM'!$A$2:$C$821,3,0)</f>
        <v>DISTRITO NACIONAL</v>
      </c>
      <c r="B66" s="28">
        <v>425</v>
      </c>
      <c r="C66" s="29" t="str">
        <f>VLOOKUP(B66,'[1]LISTADO ATM'!$A$2:$B$821,2,0)</f>
        <v xml:space="preserve">ATM UNP Jumbo Luperón II </v>
      </c>
      <c r="D66" s="16" t="s">
        <v>24</v>
      </c>
      <c r="E66" s="32">
        <v>335857893</v>
      </c>
    </row>
    <row r="67" spans="1:5" ht="18" x14ac:dyDescent="0.25">
      <c r="A67" s="19" t="str">
        <f>VLOOKUP(B67,'[1]LISTADO ATM'!$A$2:$C$821,3,0)</f>
        <v>DISTRITO NACIONAL</v>
      </c>
      <c r="B67" s="28">
        <v>490</v>
      </c>
      <c r="C67" s="29" t="str">
        <f>VLOOKUP(B67,'[1]LISTADO ATM'!$A$2:$B$821,2,0)</f>
        <v xml:space="preserve">ATM Hospital Ney Arias Lora </v>
      </c>
      <c r="D67" s="16" t="s">
        <v>24</v>
      </c>
      <c r="E67" s="39">
        <v>335856019</v>
      </c>
    </row>
    <row r="68" spans="1:5" ht="18" x14ac:dyDescent="0.25">
      <c r="A68" s="19" t="str">
        <f>VLOOKUP(B68,'[1]LISTADO ATM'!$A$2:$C$821,3,0)</f>
        <v>DISTRITO NACIONAL</v>
      </c>
      <c r="B68" s="28">
        <v>180</v>
      </c>
      <c r="C68" s="29" t="str">
        <f>VLOOKUP(B68,'[1]LISTADO ATM'!$A$2:$B$821,2,0)</f>
        <v xml:space="preserve">ATM Megacentro II </v>
      </c>
      <c r="D68" s="16" t="s">
        <v>24</v>
      </c>
      <c r="E68" s="39">
        <v>335856931</v>
      </c>
    </row>
    <row r="69" spans="1:5" ht="18" x14ac:dyDescent="0.25">
      <c r="A69" s="19" t="str">
        <f>VLOOKUP(B69,'[1]LISTADO ATM'!$A$2:$C$821,3,0)</f>
        <v>NORTE</v>
      </c>
      <c r="B69" s="28">
        <v>411</v>
      </c>
      <c r="C69" s="29" t="str">
        <f>VLOOKUP(B69,'[1]LISTADO ATM'!$A$2:$B$821,2,0)</f>
        <v xml:space="preserve">ATM UNP Piedra Blanca </v>
      </c>
      <c r="D69" s="16" t="s">
        <v>24</v>
      </c>
      <c r="E69" s="39">
        <v>335857040</v>
      </c>
    </row>
    <row r="70" spans="1:5" ht="18" x14ac:dyDescent="0.25">
      <c r="A70" s="19" t="str">
        <f>VLOOKUP(B70,'[1]LISTADO ATM'!$A$2:$C$821,3,0)</f>
        <v>DISTRITO NACIONAL</v>
      </c>
      <c r="B70" s="28">
        <v>738</v>
      </c>
      <c r="C70" s="29" t="str">
        <f>VLOOKUP(B70,'[1]LISTADO ATM'!$A$2:$B$821,2,0)</f>
        <v xml:space="preserve">ATM Zona Franca Los Alcarrizos </v>
      </c>
      <c r="D70" s="16" t="s">
        <v>24</v>
      </c>
      <c r="E70" s="39">
        <v>335856930</v>
      </c>
    </row>
    <row r="71" spans="1:5" ht="18" x14ac:dyDescent="0.25">
      <c r="A71" s="19" t="str">
        <f>VLOOKUP(B71,'[1]LISTADO ATM'!$A$2:$C$821,3,0)</f>
        <v>DISTRITO NACIONAL</v>
      </c>
      <c r="B71" s="28">
        <v>410</v>
      </c>
      <c r="C71" s="29" t="str">
        <f>VLOOKUP(B71,'[1]LISTADO ATM'!$A$2:$B$821,2,0)</f>
        <v xml:space="preserve">ATM Oficina Las Palmas de Herrera II </v>
      </c>
      <c r="D71" s="16" t="s">
        <v>24</v>
      </c>
      <c r="E71" s="32">
        <v>335858607</v>
      </c>
    </row>
    <row r="72" spans="1:5" ht="18" x14ac:dyDescent="0.25">
      <c r="A72" s="19" t="str">
        <f>VLOOKUP(B72,'[1]LISTADO ATM'!$A$2:$C$821,3,0)</f>
        <v>ESTE</v>
      </c>
      <c r="B72" s="28">
        <v>211</v>
      </c>
      <c r="C72" s="29" t="str">
        <f>VLOOKUP(B72,'[1]LISTADO ATM'!$A$2:$B$821,2,0)</f>
        <v xml:space="preserve">ATM Oficina La Romana I </v>
      </c>
      <c r="D72" s="16" t="s">
        <v>24</v>
      </c>
      <c r="E72" s="39">
        <v>335858339</v>
      </c>
    </row>
    <row r="73" spans="1:5" ht="18" x14ac:dyDescent="0.25">
      <c r="A73" s="19" t="str">
        <f>VLOOKUP(B73,'[1]LISTADO ATM'!$A$2:$C$821,3,0)</f>
        <v>ESTE</v>
      </c>
      <c r="B73" s="28">
        <v>399</v>
      </c>
      <c r="C73" s="29" t="str">
        <f>VLOOKUP(B73,'[1]LISTADO ATM'!$A$2:$B$821,2,0)</f>
        <v xml:space="preserve">ATM Oficina La Romana II </v>
      </c>
      <c r="D73" s="16" t="s">
        <v>24</v>
      </c>
      <c r="E73" s="42">
        <v>335858337</v>
      </c>
    </row>
    <row r="74" spans="1:5" ht="18" x14ac:dyDescent="0.25">
      <c r="A74" s="19" t="str">
        <f>VLOOKUP(B74,'[1]LISTADO ATM'!$A$2:$C$821,3,0)</f>
        <v>DISTRITO NACIONAL</v>
      </c>
      <c r="B74" s="28">
        <v>952</v>
      </c>
      <c r="C74" s="29" t="str">
        <f>VLOOKUP(B74,'[1]LISTADO ATM'!$A$2:$B$821,2,0)</f>
        <v xml:space="preserve">ATM Alvarez Rivas </v>
      </c>
      <c r="D74" s="16" t="s">
        <v>24</v>
      </c>
      <c r="E74" s="42">
        <v>335857895</v>
      </c>
    </row>
    <row r="75" spans="1:5" ht="18" x14ac:dyDescent="0.25">
      <c r="A75" s="19" t="str">
        <f>VLOOKUP(B75,'[1]LISTADO ATM'!$A$2:$C$821,3,0)</f>
        <v>ESTE</v>
      </c>
      <c r="B75" s="28">
        <v>114</v>
      </c>
      <c r="C75" s="29" t="str">
        <f>VLOOKUP(B75,'[1]LISTADO ATM'!$A$2:$B$821,2,0)</f>
        <v xml:space="preserve">ATM Oficina Hato Mayor </v>
      </c>
      <c r="D75" s="16" t="s">
        <v>24</v>
      </c>
      <c r="E75" s="42">
        <v>335857001</v>
      </c>
    </row>
    <row r="76" spans="1:5" ht="18" x14ac:dyDescent="0.25">
      <c r="A76" s="19" t="str">
        <f>VLOOKUP(B76,'[1]LISTADO ATM'!$A$2:$C$821,3,0)</f>
        <v>DISTRITO NACIONAL</v>
      </c>
      <c r="B76" s="28">
        <v>791</v>
      </c>
      <c r="C76" s="29" t="str">
        <f>VLOOKUP(B76,'[1]LISTADO ATM'!$A$2:$B$821,2,0)</f>
        <v xml:space="preserve">ATM Oficina Sans Soucí </v>
      </c>
      <c r="D76" s="16" t="s">
        <v>24</v>
      </c>
      <c r="E76" s="32">
        <v>335856797</v>
      </c>
    </row>
    <row r="77" spans="1:5" ht="18" x14ac:dyDescent="0.25">
      <c r="A77" s="19"/>
      <c r="B77" s="28"/>
      <c r="C77" s="45"/>
      <c r="D77" s="16"/>
      <c r="E77" s="28"/>
    </row>
    <row r="78" spans="1:5" ht="18" x14ac:dyDescent="0.25">
      <c r="A78" s="19"/>
      <c r="B78" s="28"/>
      <c r="C78" s="45"/>
      <c r="D78" s="16"/>
      <c r="E78" s="28"/>
    </row>
    <row r="79" spans="1:5" ht="18" x14ac:dyDescent="0.25">
      <c r="A79" s="19"/>
      <c r="B79" s="28"/>
      <c r="C79" s="45"/>
      <c r="D79" s="16"/>
      <c r="E79" s="28"/>
    </row>
    <row r="80" spans="1:5" ht="18" x14ac:dyDescent="0.25">
      <c r="A80" s="19"/>
      <c r="B80" s="28"/>
      <c r="C80" s="45"/>
      <c r="D80" s="16"/>
      <c r="E80" s="28"/>
    </row>
    <row r="81" spans="1:5" ht="18.75" thickBot="1" x14ac:dyDescent="0.3">
      <c r="A81" s="3" t="s">
        <v>11</v>
      </c>
      <c r="B81" s="35">
        <f>COUNT(B9:B76)</f>
        <v>68</v>
      </c>
      <c r="C81" s="71"/>
      <c r="D81" s="72"/>
      <c r="E81" s="73"/>
    </row>
    <row r="82" spans="1:5" x14ac:dyDescent="0.25">
      <c r="B82" s="5"/>
      <c r="E82" s="5"/>
    </row>
    <row r="83" spans="1:5" ht="18" x14ac:dyDescent="0.25">
      <c r="A83" s="68" t="s">
        <v>16</v>
      </c>
      <c r="B83" s="69"/>
      <c r="C83" s="69"/>
      <c r="D83" s="69"/>
      <c r="E83" s="70"/>
    </row>
    <row r="84" spans="1:5" ht="18" x14ac:dyDescent="0.25">
      <c r="A84" s="2" t="s">
        <v>5</v>
      </c>
      <c r="B84" s="2" t="s">
        <v>6</v>
      </c>
      <c r="C84" s="2" t="s">
        <v>7</v>
      </c>
      <c r="D84" s="2" t="s">
        <v>8</v>
      </c>
      <c r="E84" s="2" t="s">
        <v>9</v>
      </c>
    </row>
    <row r="85" spans="1:5" ht="18" x14ac:dyDescent="0.25">
      <c r="A85" s="19" t="str">
        <f>VLOOKUP(B85,'[1]LISTADO ATM'!$A$2:$C$821,3,0)</f>
        <v>ESTE</v>
      </c>
      <c r="B85" s="28">
        <v>309</v>
      </c>
      <c r="C85" s="29" t="str">
        <f>VLOOKUP(B85,'[1]LISTADO ATM'!$A$2:$B$821,2,0)</f>
        <v xml:space="preserve">ATM Secrets Cap Cana I </v>
      </c>
      <c r="D85" s="16" t="s">
        <v>20</v>
      </c>
      <c r="E85" s="28">
        <v>335856904</v>
      </c>
    </row>
    <row r="86" spans="1:5" ht="18" x14ac:dyDescent="0.25">
      <c r="A86" s="19" t="str">
        <f>VLOOKUP(B86,'[1]LISTADO ATM'!$A$2:$C$821,3,0)</f>
        <v>SUR</v>
      </c>
      <c r="B86" s="28">
        <v>342</v>
      </c>
      <c r="C86" s="29" t="str">
        <f>VLOOKUP(B86,'[1]LISTADO ATM'!$A$2:$B$821,2,0)</f>
        <v>ATM Oficina Obras Públicas Azua</v>
      </c>
      <c r="D86" s="16" t="s">
        <v>20</v>
      </c>
      <c r="E86" s="28">
        <v>335856946</v>
      </c>
    </row>
    <row r="87" spans="1:5" ht="18" x14ac:dyDescent="0.25">
      <c r="A87" s="19" t="str">
        <f>VLOOKUP(B87,'[1]LISTADO ATM'!$A$2:$C$821,3,0)</f>
        <v>NORTE</v>
      </c>
      <c r="B87" s="28">
        <v>431</v>
      </c>
      <c r="C87" s="29" t="str">
        <f>VLOOKUP(B87,'[1]LISTADO ATM'!$A$2:$B$821,2,0)</f>
        <v xml:space="preserve">ATM Autoservicio Sol (Santiago) </v>
      </c>
      <c r="D87" s="16" t="s">
        <v>20</v>
      </c>
      <c r="E87" s="32">
        <v>335856971</v>
      </c>
    </row>
    <row r="88" spans="1:5" ht="18" x14ac:dyDescent="0.25">
      <c r="A88" s="19" t="str">
        <f>VLOOKUP(B88,'[1]LISTADO ATM'!$A$2:$C$821,3,0)</f>
        <v>NORTE</v>
      </c>
      <c r="B88" s="28">
        <v>3</v>
      </c>
      <c r="C88" s="29" t="str">
        <f>VLOOKUP(B88,'[1]LISTADO ATM'!$A$2:$B$821,2,0)</f>
        <v>ATM Autoservicio La Vega Real</v>
      </c>
      <c r="D88" s="16" t="s">
        <v>20</v>
      </c>
      <c r="E88" s="32">
        <v>335856892</v>
      </c>
    </row>
    <row r="89" spans="1:5" ht="18" x14ac:dyDescent="0.25">
      <c r="A89" s="19" t="str">
        <f>VLOOKUP(B89,'[1]LISTADO ATM'!$A$2:$C$821,3,0)</f>
        <v>DISTRITO NACIONAL</v>
      </c>
      <c r="B89" s="28">
        <v>835</v>
      </c>
      <c r="C89" s="29" t="str">
        <f>VLOOKUP(B89,'[1]LISTADO ATM'!$A$2:$B$821,2,0)</f>
        <v xml:space="preserve">ATM UNP Megacentro </v>
      </c>
      <c r="D89" s="16" t="s">
        <v>20</v>
      </c>
      <c r="E89" s="38">
        <v>335856925</v>
      </c>
    </row>
    <row r="90" spans="1:5" ht="18" x14ac:dyDescent="0.25">
      <c r="A90" s="19" t="str">
        <f>VLOOKUP(B90,'[1]LISTADO ATM'!$A$2:$C$821,3,0)</f>
        <v>DISTRITO NACIONAL</v>
      </c>
      <c r="B90" s="28">
        <v>980</v>
      </c>
      <c r="C90" s="29" t="str">
        <f>VLOOKUP(B90,'[1]LISTADO ATM'!$A$2:$B$821,2,0)</f>
        <v xml:space="preserve">ATM Oficina Bella Vista Mall II </v>
      </c>
      <c r="D90" s="16" t="s">
        <v>20</v>
      </c>
      <c r="E90" s="38">
        <v>335856941</v>
      </c>
    </row>
    <row r="91" spans="1:5" ht="18" x14ac:dyDescent="0.25">
      <c r="A91" s="19" t="str">
        <f>VLOOKUP(B91,'[1]LISTADO ATM'!$A$2:$C$821,3,0)</f>
        <v>ESTE</v>
      </c>
      <c r="B91" s="28">
        <v>330</v>
      </c>
      <c r="C91" s="29" t="str">
        <f>VLOOKUP(B91,'[1]LISTADO ATM'!$A$2:$B$821,2,0)</f>
        <v xml:space="preserve">ATM Oficina Boulevard (Higuey) </v>
      </c>
      <c r="D91" s="16" t="s">
        <v>20</v>
      </c>
      <c r="E91" s="28">
        <v>335857012</v>
      </c>
    </row>
    <row r="92" spans="1:5" ht="18" x14ac:dyDescent="0.25">
      <c r="A92" s="19" t="str">
        <f>VLOOKUP(B92,'[1]LISTADO ATM'!$A$2:$C$821,3,0)</f>
        <v>DISTRITO NACIONAL</v>
      </c>
      <c r="B92" s="28">
        <v>900</v>
      </c>
      <c r="C92" s="29" t="str">
        <f>VLOOKUP(B92,'[1]LISTADO ATM'!$A$2:$B$821,2,0)</f>
        <v xml:space="preserve">ATM UNP Merca Santo Domingo </v>
      </c>
      <c r="D92" s="16" t="s">
        <v>20</v>
      </c>
      <c r="E92" s="41">
        <v>335856881</v>
      </c>
    </row>
    <row r="93" spans="1:5" ht="18.75" thickBot="1" x14ac:dyDescent="0.3">
      <c r="A93" s="3" t="s">
        <v>11</v>
      </c>
      <c r="B93" s="35">
        <f>COUNT(B85:B92)</f>
        <v>8</v>
      </c>
      <c r="C93" s="49"/>
      <c r="D93" s="50"/>
      <c r="E93" s="51"/>
    </row>
    <row r="94" spans="1:5" ht="15.75" thickBot="1" x14ac:dyDescent="0.3">
      <c r="B94" s="5"/>
      <c r="E94" s="5"/>
    </row>
    <row r="95" spans="1:5" ht="18.75" thickBot="1" x14ac:dyDescent="0.3">
      <c r="A95" s="52" t="s">
        <v>14</v>
      </c>
      <c r="B95" s="53"/>
      <c r="C95" s="53"/>
      <c r="D95" s="53"/>
      <c r="E95" s="54"/>
    </row>
    <row r="96" spans="1:5" ht="18" x14ac:dyDescent="0.25">
      <c r="A96" s="2" t="s">
        <v>5</v>
      </c>
      <c r="B96" s="2" t="s">
        <v>6</v>
      </c>
      <c r="C96" s="2" t="s">
        <v>7</v>
      </c>
      <c r="D96" s="2" t="s">
        <v>8</v>
      </c>
      <c r="E96" s="2" t="s">
        <v>9</v>
      </c>
    </row>
    <row r="97" spans="1:5" ht="18" x14ac:dyDescent="0.25">
      <c r="A97" s="28" t="str">
        <f>VLOOKUP(B97,'[1]LISTADO ATM'!$A$2:$C$821,3,0)</f>
        <v>DISTRITO NACIONAL</v>
      </c>
      <c r="B97" s="28">
        <v>701</v>
      </c>
      <c r="C97" s="29" t="str">
        <f>VLOOKUP(B97,'[1]LISTADO ATM'!$A$2:$B$821,2,0)</f>
        <v>ATM Autoservicio Los Alcarrizos</v>
      </c>
      <c r="D97" s="15" t="s">
        <v>10</v>
      </c>
      <c r="E97" s="38">
        <v>335856158</v>
      </c>
    </row>
    <row r="98" spans="1:5" ht="18" x14ac:dyDescent="0.25">
      <c r="A98" s="28" t="str">
        <f>VLOOKUP(B98,'[1]LISTADO ATM'!$A$2:$C$821,3,0)</f>
        <v>DISTRITO NACIONAL</v>
      </c>
      <c r="B98" s="28">
        <v>234</v>
      </c>
      <c r="C98" s="29" t="str">
        <f>VLOOKUP(B98,'[1]LISTADO ATM'!$A$2:$B$821,2,0)</f>
        <v xml:space="preserve">ATM Oficina Boca Chica I </v>
      </c>
      <c r="D98" s="15" t="s">
        <v>10</v>
      </c>
      <c r="E98" s="32">
        <v>335856471</v>
      </c>
    </row>
    <row r="99" spans="1:5" ht="17.25" customHeight="1" x14ac:dyDescent="0.25">
      <c r="A99" s="28" t="str">
        <f>VLOOKUP(B99,'[1]LISTADO ATM'!$A$2:$C$821,3,0)</f>
        <v>DISTRITO NACIONAL</v>
      </c>
      <c r="B99" s="28">
        <v>875</v>
      </c>
      <c r="C99" s="28" t="str">
        <f>VLOOKUP(B99,'[1]LISTADO ATM'!$A$2:$B$821,2,0)</f>
        <v xml:space="preserve">ATM Texaco Aut. Duarte KM 14 1/2 (Los Alcarrizos) </v>
      </c>
      <c r="D99" s="15" t="s">
        <v>10</v>
      </c>
      <c r="E99" s="32">
        <v>335856790</v>
      </c>
    </row>
    <row r="100" spans="1:5" ht="18" x14ac:dyDescent="0.25">
      <c r="A100" s="28" t="str">
        <f>VLOOKUP(B100,'[1]LISTADO ATM'!$A$2:$C$821,3,0)</f>
        <v>DISTRITO NACIONAL</v>
      </c>
      <c r="B100" s="28">
        <v>2</v>
      </c>
      <c r="C100" s="28" t="str">
        <f>VLOOKUP(B100,'[1]LISTADO ATM'!$A$2:$B$821,2,0)</f>
        <v>ATM Autoservicio Padre Castellano</v>
      </c>
      <c r="D100" s="15" t="s">
        <v>10</v>
      </c>
      <c r="E100" s="32">
        <v>335856814</v>
      </c>
    </row>
    <row r="101" spans="1:5" ht="18" x14ac:dyDescent="0.25">
      <c r="A101" s="28" t="str">
        <f>VLOOKUP(B101,'[1]LISTADO ATM'!$A$2:$C$821,3,0)</f>
        <v>DISTRITO NACIONAL</v>
      </c>
      <c r="B101" s="28">
        <v>390</v>
      </c>
      <c r="C101" s="28" t="str">
        <f>VLOOKUP(B101,'[1]LISTADO ATM'!$A$2:$B$821,2,0)</f>
        <v xml:space="preserve">ATM Oficina Boca Chica II </v>
      </c>
      <c r="D101" s="15" t="s">
        <v>10</v>
      </c>
      <c r="E101" s="32">
        <v>335856875</v>
      </c>
    </row>
    <row r="102" spans="1:5" ht="18" x14ac:dyDescent="0.25">
      <c r="A102" s="28" t="str">
        <f>VLOOKUP(B102,'[1]LISTADO ATM'!$A$2:$C$821,3,0)</f>
        <v>DISTRITO NACIONAL</v>
      </c>
      <c r="B102" s="28">
        <v>486</v>
      </c>
      <c r="C102" s="28" t="str">
        <f>VLOOKUP(B102,'[1]LISTADO ATM'!$A$2:$B$821,2,0)</f>
        <v xml:space="preserve">ATM Olé La Caleta </v>
      </c>
      <c r="D102" s="15" t="s">
        <v>10</v>
      </c>
      <c r="E102" s="32">
        <v>335856901</v>
      </c>
    </row>
    <row r="103" spans="1:5" ht="18" x14ac:dyDescent="0.25">
      <c r="A103" s="28" t="str">
        <f>VLOOKUP(B103,'[1]LISTADO ATM'!$A$2:$C$821,3,0)</f>
        <v>DISTRITO NACIONAL</v>
      </c>
      <c r="B103" s="28">
        <v>979</v>
      </c>
      <c r="C103" s="28" t="str">
        <f>VLOOKUP(B103,'[1]LISTADO ATM'!$A$2:$B$821,2,0)</f>
        <v xml:space="preserve">ATM Oficina Luperón I </v>
      </c>
      <c r="D103" s="15" t="s">
        <v>10</v>
      </c>
      <c r="E103" s="32">
        <v>335856947</v>
      </c>
    </row>
    <row r="104" spans="1:5" ht="18" x14ac:dyDescent="0.25">
      <c r="A104" s="28" t="str">
        <f>VLOOKUP(B104,'[1]LISTADO ATM'!$A$2:$C$821,3,0)</f>
        <v>ESTE</v>
      </c>
      <c r="B104" s="28">
        <v>651</v>
      </c>
      <c r="C104" s="28" t="str">
        <f>VLOOKUP(B104,'[1]LISTADO ATM'!$A$2:$B$821,2,0)</f>
        <v>ATM Eco Petroleo Romana</v>
      </c>
      <c r="D104" s="15" t="s">
        <v>10</v>
      </c>
      <c r="E104" s="32">
        <v>335856978</v>
      </c>
    </row>
    <row r="105" spans="1:5" ht="18" x14ac:dyDescent="0.25">
      <c r="A105" s="28" t="str">
        <f>VLOOKUP(B105,'[1]LISTADO ATM'!$A$2:$C$821,3,0)</f>
        <v>SUR</v>
      </c>
      <c r="B105" s="28">
        <v>783</v>
      </c>
      <c r="C105" s="28" t="str">
        <f>VLOOKUP(B105,'[1]LISTADO ATM'!$A$2:$B$821,2,0)</f>
        <v xml:space="preserve">ATM Autobanco Alfa y Omega (Barahona) </v>
      </c>
      <c r="D105" s="15" t="s">
        <v>10</v>
      </c>
      <c r="E105" s="32">
        <v>335857054</v>
      </c>
    </row>
    <row r="106" spans="1:5" ht="18" x14ac:dyDescent="0.25">
      <c r="A106" s="28" t="str">
        <f>VLOOKUP(B106,'[1]LISTADO ATM'!$A$2:$C$821,3,0)</f>
        <v>DISTRITO NACIONAL</v>
      </c>
      <c r="B106" s="28">
        <v>169</v>
      </c>
      <c r="C106" s="28" t="str">
        <f>VLOOKUP(B106,'[1]LISTADO ATM'!$A$2:$B$821,2,0)</f>
        <v xml:space="preserve">ATM Oficina Caonabo </v>
      </c>
      <c r="D106" s="15" t="s">
        <v>10</v>
      </c>
      <c r="E106" s="32">
        <v>335857469</v>
      </c>
    </row>
    <row r="107" spans="1:5" ht="18" x14ac:dyDescent="0.25">
      <c r="A107" s="28" t="str">
        <f>VLOOKUP(B107,'[1]LISTADO ATM'!$A$2:$C$821,3,0)</f>
        <v>DISTRITO NACIONAL</v>
      </c>
      <c r="B107" s="28">
        <v>769</v>
      </c>
      <c r="C107" s="28" t="str">
        <f>VLOOKUP(B107,'[1]LISTADO ATM'!$A$2:$B$821,2,0)</f>
        <v>ATM UNP Pablo Mella Morales</v>
      </c>
      <c r="D107" s="15" t="s">
        <v>10</v>
      </c>
      <c r="E107" s="32">
        <v>335857475</v>
      </c>
    </row>
    <row r="108" spans="1:5" ht="18" x14ac:dyDescent="0.25">
      <c r="A108" s="28" t="str">
        <f>VLOOKUP(B108,'[1]LISTADO ATM'!$A$2:$C$821,3,0)</f>
        <v>DISTRITO NACIONAL</v>
      </c>
      <c r="B108" s="28">
        <v>243</v>
      </c>
      <c r="C108" s="28" t="str">
        <f>VLOOKUP(B108,'[1]LISTADO ATM'!$A$2:$B$821,2,0)</f>
        <v xml:space="preserve">ATM Autoservicio Plaza Central  </v>
      </c>
      <c r="D108" s="15" t="s">
        <v>10</v>
      </c>
      <c r="E108" s="32">
        <v>335858103</v>
      </c>
    </row>
    <row r="109" spans="1:5" ht="18" x14ac:dyDescent="0.25">
      <c r="A109" s="28" t="str">
        <f>VLOOKUP(B109,'[1]LISTADO ATM'!$A$2:$C$821,3,0)</f>
        <v>SUR</v>
      </c>
      <c r="B109" s="28">
        <v>403</v>
      </c>
      <c r="C109" s="28" t="str">
        <f>VLOOKUP(B109,'[1]LISTADO ATM'!$A$2:$B$821,2,0)</f>
        <v xml:space="preserve">ATM Oficina Vicente Noble </v>
      </c>
      <c r="D109" s="15" t="s">
        <v>10</v>
      </c>
      <c r="E109" s="32">
        <v>335858123</v>
      </c>
    </row>
    <row r="110" spans="1:5" ht="18" x14ac:dyDescent="0.25">
      <c r="A110" s="28" t="str">
        <f>VLOOKUP(B110,'[1]LISTADO ATM'!$A$2:$C$821,3,0)</f>
        <v>DISTRITO NACIONAL</v>
      </c>
      <c r="B110" s="28">
        <v>441</v>
      </c>
      <c r="C110" s="28" t="str">
        <f>VLOOKUP(B110,'[1]LISTADO ATM'!$A$2:$B$821,2,0)</f>
        <v>ATM Estacion de Servicio Romulo Betancour</v>
      </c>
      <c r="D110" s="15" t="s">
        <v>10</v>
      </c>
      <c r="E110" s="32">
        <v>335858154</v>
      </c>
    </row>
    <row r="111" spans="1:5" ht="18" x14ac:dyDescent="0.25">
      <c r="A111" s="28" t="str">
        <f>VLOOKUP(B111,'[1]LISTADO ATM'!$A$2:$C$821,3,0)</f>
        <v>DISTRITO NACIONAL</v>
      </c>
      <c r="B111" s="28">
        <v>231</v>
      </c>
      <c r="C111" s="28" t="str">
        <f>VLOOKUP(B111,'[1]LISTADO ATM'!$A$2:$B$821,2,0)</f>
        <v xml:space="preserve">ATM Oficina Zona Oriental </v>
      </c>
      <c r="D111" s="15" t="s">
        <v>10</v>
      </c>
      <c r="E111" s="32">
        <v>335858325</v>
      </c>
    </row>
    <row r="112" spans="1:5" ht="18" x14ac:dyDescent="0.25">
      <c r="A112" s="28" t="str">
        <f>VLOOKUP(B112,'[1]LISTADO ATM'!$A$2:$C$821,3,0)</f>
        <v>DISTRITO NACIONAL</v>
      </c>
      <c r="B112" s="28">
        <v>721</v>
      </c>
      <c r="C112" s="28" t="str">
        <f>VLOOKUP(B112,'[1]LISTADO ATM'!$A$2:$B$821,2,0)</f>
        <v xml:space="preserve">ATM Oficina Charles de Gaulle II </v>
      </c>
      <c r="D112" s="15" t="s">
        <v>10</v>
      </c>
      <c r="E112" s="32">
        <v>335858330</v>
      </c>
    </row>
    <row r="113" spans="1:5" ht="18" x14ac:dyDescent="0.25">
      <c r="A113" s="28" t="str">
        <f>VLOOKUP(B113,'[1]LISTADO ATM'!$A$2:$C$821,3,0)</f>
        <v>DISTRITO NACIONAL</v>
      </c>
      <c r="B113" s="28">
        <v>629</v>
      </c>
      <c r="C113" s="28" t="str">
        <f>VLOOKUP(B113,'[1]LISTADO ATM'!$A$2:$B$821,2,0)</f>
        <v xml:space="preserve">ATM Oficina Americana Independencia I </v>
      </c>
      <c r="D113" s="15" t="s">
        <v>10</v>
      </c>
      <c r="E113" s="32">
        <v>335858323</v>
      </c>
    </row>
    <row r="114" spans="1:5" ht="18" x14ac:dyDescent="0.25">
      <c r="A114" s="28" t="str">
        <f>VLOOKUP(B114,'[1]LISTADO ATM'!$A$2:$C$821,3,0)</f>
        <v>DISTRITO NACIONAL</v>
      </c>
      <c r="B114" s="28">
        <v>554</v>
      </c>
      <c r="C114" s="28" t="str">
        <f>VLOOKUP(B114,'[1]LISTADO ATM'!$A$2:$B$821,2,0)</f>
        <v xml:space="preserve">ATM Oficina Isabel La Católica I </v>
      </c>
      <c r="D114" s="15" t="s">
        <v>10</v>
      </c>
      <c r="E114" s="32">
        <v>335858486</v>
      </c>
    </row>
    <row r="115" spans="1:5" ht="18" x14ac:dyDescent="0.25">
      <c r="A115" s="28" t="str">
        <f>VLOOKUP(B115,'[1]LISTADO ATM'!$A$2:$C$821,3,0)</f>
        <v>DISTRITO NACIONAL</v>
      </c>
      <c r="B115" s="28">
        <v>925</v>
      </c>
      <c r="C115" s="28" t="str">
        <f>VLOOKUP(B115,'[1]LISTADO ATM'!$A$2:$B$821,2,0)</f>
        <v xml:space="preserve">ATM Oficina Plaza Lama Av. 27 de Febrero </v>
      </c>
      <c r="D115" s="15" t="s">
        <v>10</v>
      </c>
      <c r="E115" s="32" t="s">
        <v>26</v>
      </c>
    </row>
    <row r="116" spans="1:5" ht="18" x14ac:dyDescent="0.25">
      <c r="A116" s="28" t="str">
        <f>VLOOKUP(B116,'[1]LISTADO ATM'!$A$2:$C$821,3,0)</f>
        <v>DISTRITO NACIONAL</v>
      </c>
      <c r="B116" s="28">
        <v>183</v>
      </c>
      <c r="C116" s="28" t="str">
        <f>VLOOKUP(B116,'[1]LISTADO ATM'!$A$2:$B$821,2,0)</f>
        <v>ATM Estación Nativa Km. 22 Aut. Duarte.</v>
      </c>
      <c r="D116" s="15" t="s">
        <v>10</v>
      </c>
      <c r="E116" s="32">
        <v>335857910</v>
      </c>
    </row>
    <row r="117" spans="1:5" ht="18" x14ac:dyDescent="0.25">
      <c r="A117" s="28" t="str">
        <f>VLOOKUP(B117,'[1]LISTADO ATM'!$A$2:$C$821,3,0)</f>
        <v>DISTRITO NACIONAL</v>
      </c>
      <c r="B117" s="28">
        <v>162</v>
      </c>
      <c r="C117" s="28" t="str">
        <f>VLOOKUP(B117,'[1]LISTADO ATM'!$A$2:$B$821,2,0)</f>
        <v xml:space="preserve">ATM Oficina Tiradentes I </v>
      </c>
      <c r="D117" s="15" t="s">
        <v>10</v>
      </c>
      <c r="E117" s="32">
        <v>335858598</v>
      </c>
    </row>
    <row r="118" spans="1:5" ht="18" x14ac:dyDescent="0.25">
      <c r="A118" s="28" t="str">
        <f>VLOOKUP(B118,'[1]LISTADO ATM'!$A$2:$C$821,3,0)</f>
        <v>DISTRITO NACIONAL</v>
      </c>
      <c r="B118" s="28">
        <v>904</v>
      </c>
      <c r="C118" s="28" t="str">
        <f>VLOOKUP(B118,'[1]LISTADO ATM'!$A$2:$B$821,2,0)</f>
        <v xml:space="preserve">ATM Oficina Multicentro La Sirena Churchill </v>
      </c>
      <c r="D118" s="15" t="s">
        <v>10</v>
      </c>
      <c r="E118" s="28">
        <v>335858594</v>
      </c>
    </row>
    <row r="119" spans="1:5" ht="18" x14ac:dyDescent="0.25">
      <c r="A119" s="32"/>
      <c r="B119" s="28"/>
      <c r="C119" s="32"/>
      <c r="D119" s="46"/>
      <c r="E119" s="32"/>
    </row>
    <row r="120" spans="1:5" ht="18" x14ac:dyDescent="0.25">
      <c r="A120" s="32"/>
      <c r="B120" s="28"/>
      <c r="C120" s="32"/>
      <c r="D120" s="46"/>
      <c r="E120" s="32"/>
    </row>
    <row r="121" spans="1:5" ht="18" x14ac:dyDescent="0.25">
      <c r="A121" s="32"/>
      <c r="B121" s="28"/>
      <c r="C121" s="32"/>
      <c r="D121" s="46"/>
      <c r="E121" s="32"/>
    </row>
    <row r="122" spans="1:5" ht="18" x14ac:dyDescent="0.25">
      <c r="A122" s="32"/>
      <c r="B122" s="28"/>
      <c r="C122" s="32"/>
      <c r="D122" s="46"/>
      <c r="E122" s="32"/>
    </row>
    <row r="123" spans="1:5" ht="18.75" thickBot="1" x14ac:dyDescent="0.3">
      <c r="A123" s="3" t="s">
        <v>11</v>
      </c>
      <c r="B123" s="35">
        <f>COUNT(B97:B118)</f>
        <v>22</v>
      </c>
      <c r="C123" s="14"/>
      <c r="D123" s="14"/>
      <c r="E123" s="14"/>
    </row>
    <row r="124" spans="1:5" ht="15.75" thickBot="1" x14ac:dyDescent="0.3">
      <c r="B124" s="5"/>
      <c r="E124" s="5"/>
    </row>
    <row r="125" spans="1:5" ht="18" customHeight="1" thickBot="1" x14ac:dyDescent="0.3">
      <c r="A125" s="52" t="s">
        <v>25</v>
      </c>
      <c r="B125" s="53"/>
      <c r="C125" s="53"/>
      <c r="D125" s="53"/>
      <c r="E125" s="54"/>
    </row>
    <row r="126" spans="1:5" ht="18" x14ac:dyDescent="0.25">
      <c r="A126" s="2" t="s">
        <v>5</v>
      </c>
      <c r="B126" s="2" t="s">
        <v>6</v>
      </c>
      <c r="C126" s="2" t="s">
        <v>7</v>
      </c>
      <c r="D126" s="2" t="s">
        <v>8</v>
      </c>
      <c r="E126" s="2" t="s">
        <v>9</v>
      </c>
    </row>
    <row r="127" spans="1:5" ht="18" x14ac:dyDescent="0.25">
      <c r="A127" s="19" t="str">
        <f>VLOOKUP(B127,'[1]LISTADO ATM'!$A$2:$C$821,3,0)</f>
        <v>DISTRITO NACIONAL</v>
      </c>
      <c r="B127" s="28">
        <v>302</v>
      </c>
      <c r="C127" s="28" t="str">
        <f>VLOOKUP(B127,'[1]LISTADO ATM'!$A$2:$B$821,2,0)</f>
        <v xml:space="preserve">ATM S/M Aprezio Los Mameyes  </v>
      </c>
      <c r="D127" s="29" t="s">
        <v>19</v>
      </c>
      <c r="E127" s="39">
        <v>335856880</v>
      </c>
    </row>
    <row r="128" spans="1:5" ht="18" x14ac:dyDescent="0.25">
      <c r="A128" s="19" t="str">
        <f>VLOOKUP(B128,'[1]LISTADO ATM'!$A$2:$C$821,3,0)</f>
        <v>DISTRITO NACIONAL</v>
      </c>
      <c r="B128" s="28">
        <v>577</v>
      </c>
      <c r="C128" s="28" t="str">
        <f>VLOOKUP(B128,'[1]LISTADO ATM'!$A$2:$B$821,2,0)</f>
        <v xml:space="preserve">ATM Olé Ave. Duarte </v>
      </c>
      <c r="D128" s="29" t="s">
        <v>19</v>
      </c>
      <c r="E128" s="39">
        <v>335856929</v>
      </c>
    </row>
    <row r="129" spans="1:5" ht="18" x14ac:dyDescent="0.25">
      <c r="A129" s="19" t="str">
        <f>VLOOKUP(B129,'[1]LISTADO ATM'!$A$2:$C$821,3,0)</f>
        <v>DISTRITO NACIONAL</v>
      </c>
      <c r="B129" s="28">
        <v>938</v>
      </c>
      <c r="C129" s="28" t="str">
        <f>VLOOKUP(B129,'[1]LISTADO ATM'!$A$2:$B$821,2,0)</f>
        <v xml:space="preserve">ATM Autobanco Oficina Filadelfia Plaza </v>
      </c>
      <c r="D129" s="29" t="s">
        <v>19</v>
      </c>
      <c r="E129" s="39">
        <v>335856964</v>
      </c>
    </row>
    <row r="130" spans="1:5" ht="18" x14ac:dyDescent="0.25">
      <c r="A130" s="19" t="str">
        <f>VLOOKUP(B130,'[1]LISTADO ATM'!$A$2:$C$821,3,0)</f>
        <v>DISTRITO NACIONAL</v>
      </c>
      <c r="B130" s="28">
        <v>642</v>
      </c>
      <c r="C130" s="28" t="str">
        <f>VLOOKUP(B130,'[1]LISTADO ATM'!$A$2:$B$821,2,0)</f>
        <v xml:space="preserve">ATM OMSA Sto. Dgo. </v>
      </c>
      <c r="D130" s="29" t="s">
        <v>19</v>
      </c>
      <c r="E130" s="39">
        <v>335856989</v>
      </c>
    </row>
    <row r="131" spans="1:5" ht="18" x14ac:dyDescent="0.25">
      <c r="A131" s="19" t="str">
        <f>VLOOKUP(B131,'[1]LISTADO ATM'!$A$2:$C$821,3,0)</f>
        <v>SUR</v>
      </c>
      <c r="B131" s="28">
        <v>5</v>
      </c>
      <c r="C131" s="28" t="str">
        <f>VLOOKUP(B131,'[1]LISTADO ATM'!$A$2:$B$821,2,0)</f>
        <v>ATM Oficina Autoservicio Villa Ofelia (San Juan)</v>
      </c>
      <c r="D131" s="29" t="s">
        <v>19</v>
      </c>
      <c r="E131" s="39">
        <v>335857603</v>
      </c>
    </row>
    <row r="132" spans="1:5" ht="18" x14ac:dyDescent="0.25">
      <c r="A132" s="19" t="str">
        <f>VLOOKUP(B132,'[1]LISTADO ATM'!$A$2:$C$821,3,0)</f>
        <v>DISTRITO NACIONAL</v>
      </c>
      <c r="B132" s="28">
        <v>147</v>
      </c>
      <c r="C132" s="28" t="str">
        <f>VLOOKUP(B132,'[1]LISTADO ATM'!$A$2:$B$821,2,0)</f>
        <v xml:space="preserve">ATM Kiosco Megacentro I </v>
      </c>
      <c r="D132" s="29" t="s">
        <v>19</v>
      </c>
      <c r="E132" s="39">
        <v>335857656</v>
      </c>
    </row>
    <row r="133" spans="1:5" ht="18" x14ac:dyDescent="0.25">
      <c r="A133" s="19" t="str">
        <f>VLOOKUP(B133,'[1]LISTADO ATM'!$A$2:$C$821,3,0)</f>
        <v>DISTRITO NACIONAL</v>
      </c>
      <c r="B133" s="28">
        <v>836</v>
      </c>
      <c r="C133" s="28" t="str">
        <f>VLOOKUP(B133,'[1]LISTADO ATM'!$A$2:$B$821,2,0)</f>
        <v xml:space="preserve">ATM UNP Plaza Luperón </v>
      </c>
      <c r="D133" s="29" t="s">
        <v>19</v>
      </c>
      <c r="E133" s="39">
        <v>335858159</v>
      </c>
    </row>
    <row r="134" spans="1:5" ht="18" x14ac:dyDescent="0.25">
      <c r="A134" s="19" t="str">
        <f>VLOOKUP(B134,'[1]LISTADO ATM'!$A$2:$C$821,3,0)</f>
        <v>ESTE</v>
      </c>
      <c r="B134" s="28">
        <v>612</v>
      </c>
      <c r="C134" s="28" t="str">
        <f>VLOOKUP(B134,'[1]LISTADO ATM'!$A$2:$B$821,2,0)</f>
        <v xml:space="preserve">ATM Plaza Orense (La Romana) </v>
      </c>
      <c r="D134" s="29" t="s">
        <v>19</v>
      </c>
      <c r="E134" s="39">
        <v>335857888</v>
      </c>
    </row>
    <row r="135" spans="1:5" ht="18" x14ac:dyDescent="0.25">
      <c r="A135" s="19" t="str">
        <f>VLOOKUP(B135,'[1]LISTADO ATM'!$A$2:$C$821,3,0)</f>
        <v>DISTRITO NACIONAL</v>
      </c>
      <c r="B135" s="28">
        <v>566</v>
      </c>
      <c r="C135" s="28" t="str">
        <f>VLOOKUP(B135,'[1]LISTADO ATM'!$A$2:$B$821,2,0)</f>
        <v xml:space="preserve">ATM Hiper Olé Aut. Duarte </v>
      </c>
      <c r="D135" s="29" t="s">
        <v>19</v>
      </c>
      <c r="E135" s="39">
        <v>335857907</v>
      </c>
    </row>
    <row r="136" spans="1:5" ht="18" x14ac:dyDescent="0.25">
      <c r="A136" s="19"/>
      <c r="B136" s="28"/>
      <c r="C136" s="32"/>
      <c r="D136" s="28"/>
      <c r="E136" s="39"/>
    </row>
    <row r="137" spans="1:5" ht="18" x14ac:dyDescent="0.25">
      <c r="A137" s="19"/>
      <c r="B137" s="28"/>
      <c r="C137" s="32"/>
      <c r="D137" s="28"/>
      <c r="E137" s="39"/>
    </row>
    <row r="138" spans="1:5" ht="18" x14ac:dyDescent="0.25">
      <c r="A138" s="19"/>
      <c r="B138" s="28"/>
      <c r="C138" s="32"/>
      <c r="D138" s="28"/>
      <c r="E138" s="39"/>
    </row>
    <row r="139" spans="1:5" ht="18.75" thickBot="1" x14ac:dyDescent="0.3">
      <c r="A139" s="3" t="s">
        <v>11</v>
      </c>
      <c r="B139" s="35">
        <f>COUNT(B127:B135)</f>
        <v>9</v>
      </c>
      <c r="C139" s="14"/>
      <c r="D139" s="36"/>
      <c r="E139" s="37"/>
    </row>
    <row r="140" spans="1:5" ht="15.75" thickBot="1" x14ac:dyDescent="0.3">
      <c r="B140" s="5"/>
      <c r="E140" s="5"/>
    </row>
    <row r="141" spans="1:5" ht="18" x14ac:dyDescent="0.25">
      <c r="A141" s="55" t="s">
        <v>13</v>
      </c>
      <c r="B141" s="56"/>
      <c r="C141" s="56"/>
      <c r="D141" s="56"/>
      <c r="E141" s="57"/>
    </row>
    <row r="142" spans="1:5" ht="18" x14ac:dyDescent="0.25">
      <c r="A142" s="2" t="s">
        <v>5</v>
      </c>
      <c r="B142" s="2" t="s">
        <v>6</v>
      </c>
      <c r="C142" s="4" t="s">
        <v>7</v>
      </c>
      <c r="D142" s="18" t="s">
        <v>8</v>
      </c>
      <c r="E142" s="2" t="s">
        <v>9</v>
      </c>
    </row>
    <row r="143" spans="1:5" ht="18.75" customHeight="1" x14ac:dyDescent="0.25">
      <c r="A143" s="19" t="str">
        <f>VLOOKUP(B143,'[1]LISTADO ATM'!$A$2:$C$821,3,0)</f>
        <v>DISTRITO NACIONAL</v>
      </c>
      <c r="B143" s="28">
        <v>231</v>
      </c>
      <c r="C143" s="28" t="str">
        <f>VLOOKUP(B143,'[1]LISTADO ATM'!$A$2:$B$821,2,0)</f>
        <v xml:space="preserve">ATM Oficina Zona Oriental </v>
      </c>
      <c r="D143" s="28" t="s">
        <v>23</v>
      </c>
      <c r="E143" s="38">
        <v>335856981</v>
      </c>
    </row>
    <row r="144" spans="1:5" ht="18.75" customHeight="1" x14ac:dyDescent="0.25">
      <c r="A144" s="19" t="str">
        <f>VLOOKUP(B144,'[1]LISTADO ATM'!$A$2:$C$821,3,0)</f>
        <v>DISTRITO NACIONAL</v>
      </c>
      <c r="B144" s="28">
        <v>540</v>
      </c>
      <c r="C144" s="28" t="str">
        <f>VLOOKUP(B144,'[1]LISTADO ATM'!$A$2:$B$821,2,0)</f>
        <v xml:space="preserve">ATM Autoservicio Sambil I </v>
      </c>
      <c r="D144" s="28" t="s">
        <v>23</v>
      </c>
      <c r="E144" s="39">
        <v>335856986</v>
      </c>
    </row>
    <row r="145" spans="1:5" ht="18.75" customHeight="1" x14ac:dyDescent="0.25">
      <c r="A145" s="19" t="str">
        <f>VLOOKUP(B145,'[1]LISTADO ATM'!$A$2:$C$821,3,0)</f>
        <v>SUR</v>
      </c>
      <c r="B145" s="28">
        <v>5</v>
      </c>
      <c r="C145" s="28" t="str">
        <f>VLOOKUP(B145,'[1]LISTADO ATM'!$A$2:$B$821,2,0)</f>
        <v>ATM Oficina Autoservicio Villa Ofelia (San Juan)</v>
      </c>
      <c r="D145" s="28" t="s">
        <v>22</v>
      </c>
      <c r="E145" s="28">
        <v>335856611</v>
      </c>
    </row>
    <row r="146" spans="1:5" ht="18.75" customHeight="1" x14ac:dyDescent="0.25">
      <c r="A146" s="19" t="str">
        <f>VLOOKUP(B146,'[1]LISTADO ATM'!$A$2:$C$821,3,0)</f>
        <v>NORTE</v>
      </c>
      <c r="B146" s="28">
        <v>291</v>
      </c>
      <c r="C146" s="28" t="str">
        <f>VLOOKUP(B146,'[1]LISTADO ATM'!$A$2:$B$821,2,0)</f>
        <v xml:space="preserve">ATM S/M Jumbo Las Colinas </v>
      </c>
      <c r="D146" s="28" t="s">
        <v>22</v>
      </c>
      <c r="E146" s="28">
        <v>335856803</v>
      </c>
    </row>
    <row r="147" spans="1:5" ht="18.75" customHeight="1" x14ac:dyDescent="0.25">
      <c r="A147" s="19" t="str">
        <f>VLOOKUP(B147,'[1]LISTADO ATM'!$A$2:$C$821,3,0)</f>
        <v>NORTE</v>
      </c>
      <c r="B147" s="28">
        <v>965</v>
      </c>
      <c r="C147" s="28" t="str">
        <f>VLOOKUP(B147,'[1]LISTADO ATM'!$A$2:$B$821,2,0)</f>
        <v xml:space="preserve">ATM S/M La Fuente FUN (Santiago) </v>
      </c>
      <c r="D147" s="28" t="s">
        <v>22</v>
      </c>
      <c r="E147" s="28">
        <v>335856894</v>
      </c>
    </row>
    <row r="148" spans="1:5" ht="18.75" customHeight="1" x14ac:dyDescent="0.25">
      <c r="A148" s="19"/>
      <c r="B148" s="28"/>
      <c r="C148" s="32"/>
      <c r="D148" s="28"/>
      <c r="E148" s="28"/>
    </row>
    <row r="149" spans="1:5" ht="18.75" customHeight="1" x14ac:dyDescent="0.25">
      <c r="A149" s="19"/>
      <c r="B149" s="28"/>
      <c r="C149" s="32"/>
      <c r="D149" s="28"/>
      <c r="E149" s="28"/>
    </row>
    <row r="150" spans="1:5" ht="18.75" customHeight="1" x14ac:dyDescent="0.25">
      <c r="A150" s="19"/>
      <c r="B150" s="28"/>
      <c r="C150" s="32"/>
      <c r="D150" s="28"/>
      <c r="E150" s="28"/>
    </row>
    <row r="151" spans="1:5" ht="18.75" customHeight="1" x14ac:dyDescent="0.25">
      <c r="A151" s="19"/>
      <c r="B151" s="28"/>
      <c r="C151" s="32"/>
      <c r="D151" s="28"/>
      <c r="E151" s="28"/>
    </row>
    <row r="152" spans="1:5" ht="18.75" customHeight="1" x14ac:dyDescent="0.25">
      <c r="A152" s="19"/>
      <c r="B152" s="28"/>
      <c r="C152" s="32"/>
      <c r="D152" s="28"/>
      <c r="E152" s="28"/>
    </row>
    <row r="153" spans="1:5" ht="18.75" customHeight="1" x14ac:dyDescent="0.25">
      <c r="A153" s="19"/>
      <c r="B153" s="28"/>
      <c r="C153" s="32"/>
      <c r="D153" s="28"/>
      <c r="E153" s="28"/>
    </row>
    <row r="154" spans="1:5" ht="18.75" thickBot="1" x14ac:dyDescent="0.3">
      <c r="A154" s="3" t="s">
        <v>11</v>
      </c>
      <c r="B154" s="35">
        <f>COUNT(B143:B147)</f>
        <v>5</v>
      </c>
      <c r="C154" s="14"/>
      <c r="D154" s="17"/>
      <c r="E154" s="17"/>
    </row>
    <row r="155" spans="1:5" ht="15.75" thickBot="1" x14ac:dyDescent="0.3">
      <c r="B155" s="5"/>
      <c r="E155" s="5"/>
    </row>
    <row r="156" spans="1:5" ht="18.75" thickBot="1" x14ac:dyDescent="0.3">
      <c r="A156" s="58" t="s">
        <v>12</v>
      </c>
      <c r="B156" s="59"/>
      <c r="D156" s="5"/>
      <c r="E156" s="5"/>
    </row>
    <row r="157" spans="1:5" ht="18.75" thickBot="1" x14ac:dyDescent="0.3">
      <c r="A157" s="33">
        <f>+B123+B139+B154</f>
        <v>36</v>
      </c>
      <c r="B157" s="34"/>
    </row>
    <row r="158" spans="1:5" ht="15.75" thickBot="1" x14ac:dyDescent="0.3">
      <c r="B158" s="5"/>
      <c r="E158" s="5"/>
    </row>
    <row r="159" spans="1:5" ht="18.75" thickBot="1" x14ac:dyDescent="0.3">
      <c r="A159" s="52" t="s">
        <v>15</v>
      </c>
      <c r="B159" s="53"/>
      <c r="C159" s="53"/>
      <c r="D159" s="53"/>
      <c r="E159" s="54"/>
    </row>
    <row r="160" spans="1:5" ht="18" x14ac:dyDescent="0.25">
      <c r="A160" s="6" t="s">
        <v>5</v>
      </c>
      <c r="B160" s="2" t="s">
        <v>6</v>
      </c>
      <c r="C160" s="4" t="s">
        <v>7</v>
      </c>
      <c r="D160" s="60" t="s">
        <v>8</v>
      </c>
      <c r="E160" s="61"/>
    </row>
    <row r="161" spans="1:5" ht="18" x14ac:dyDescent="0.25">
      <c r="A161" s="28" t="str">
        <f>VLOOKUP(B161,'[1]LISTADO ATM'!$A$2:$C$821,3,0)</f>
        <v>DISTRITO NACIONAL</v>
      </c>
      <c r="B161" s="28">
        <v>810</v>
      </c>
      <c r="C161" s="28" t="str">
        <f>VLOOKUP(B161,'[1]LISTADO ATM'!$A$2:$B$821,2,0)</f>
        <v xml:space="preserve">ATM UNP Multicentro La Sirena José Contreras </v>
      </c>
      <c r="D161" s="47" t="s">
        <v>17</v>
      </c>
      <c r="E161" s="48"/>
    </row>
    <row r="162" spans="1:5" ht="18" x14ac:dyDescent="0.25">
      <c r="A162" s="28" t="str">
        <f>VLOOKUP(B162,'[1]LISTADO ATM'!$A$2:$C$821,3,0)</f>
        <v>DISTRITO NACIONAL</v>
      </c>
      <c r="B162" s="28">
        <v>725</v>
      </c>
      <c r="C162" s="28" t="str">
        <f>VLOOKUP(B162,'[1]LISTADO ATM'!$A$2:$B$821,2,0)</f>
        <v xml:space="preserve">ATM El Huacal II  </v>
      </c>
      <c r="D162" s="47" t="s">
        <v>21</v>
      </c>
      <c r="E162" s="48"/>
    </row>
    <row r="163" spans="1:5" ht="18" x14ac:dyDescent="0.25">
      <c r="A163" s="28" t="str">
        <f>VLOOKUP(B163,'[1]LISTADO ATM'!$A$2:$C$821,3,0)</f>
        <v>DISTRITO NACIONAL</v>
      </c>
      <c r="B163" s="28">
        <v>578</v>
      </c>
      <c r="C163" s="28" t="str">
        <f>VLOOKUP(B163,'[1]LISTADO ATM'!$A$2:$B$821,2,0)</f>
        <v xml:space="preserve">ATM Procuraduría General de la República </v>
      </c>
      <c r="D163" s="47" t="s">
        <v>17</v>
      </c>
      <c r="E163" s="48"/>
    </row>
    <row r="164" spans="1:5" ht="18" x14ac:dyDescent="0.25">
      <c r="A164" s="28" t="str">
        <f>VLOOKUP(B164,'[1]LISTADO ATM'!$A$2:$C$821,3,0)</f>
        <v>DISTRITO NACIONAL</v>
      </c>
      <c r="B164" s="28">
        <v>655</v>
      </c>
      <c r="C164" s="28" t="str">
        <f>VLOOKUP(B164,'[1]LISTADO ATM'!$A$2:$B$821,2,0)</f>
        <v>ATM Farmacia Sandra</v>
      </c>
      <c r="D164" s="47" t="s">
        <v>21</v>
      </c>
      <c r="E164" s="48"/>
    </row>
    <row r="165" spans="1:5" ht="18" x14ac:dyDescent="0.25">
      <c r="A165" s="28" t="str">
        <f>VLOOKUP(B165,'[1]LISTADO ATM'!$A$2:$C$821,3,0)</f>
        <v>DISTRITO NACIONAL</v>
      </c>
      <c r="B165" s="28">
        <v>561</v>
      </c>
      <c r="C165" s="28" t="str">
        <f>VLOOKUP(B165,'[1]LISTADO ATM'!$A$2:$B$821,2,0)</f>
        <v xml:space="preserve">ATM Comando Regional P.N. S.D. Este </v>
      </c>
      <c r="D165" s="47" t="s">
        <v>21</v>
      </c>
      <c r="E165" s="48"/>
    </row>
    <row r="166" spans="1:5" ht="18" x14ac:dyDescent="0.25">
      <c r="A166" s="28" t="str">
        <f>VLOOKUP(B166,'[1]LISTADO ATM'!$A$2:$C$821,3,0)</f>
        <v>DISTRITO NACIONAL</v>
      </c>
      <c r="B166" s="28">
        <v>600</v>
      </c>
      <c r="C166" s="28" t="str">
        <f>VLOOKUP(B166,'[1]LISTADO ATM'!$A$2:$B$821,2,0)</f>
        <v>ATM S/M Bravo Hipica</v>
      </c>
      <c r="D166" s="47" t="s">
        <v>17</v>
      </c>
      <c r="E166" s="48"/>
    </row>
    <row r="167" spans="1:5" ht="18" x14ac:dyDescent="0.25">
      <c r="A167" s="28" t="str">
        <f>VLOOKUP(B167,'[1]LISTADO ATM'!$A$2:$C$821,3,0)</f>
        <v>ESTE</v>
      </c>
      <c r="B167" s="28">
        <v>608</v>
      </c>
      <c r="C167" s="28" t="str">
        <f>VLOOKUP(B167,'[1]LISTADO ATM'!$A$2:$B$821,2,0)</f>
        <v xml:space="preserve">ATM Oficina Jumbo (San Pedro) </v>
      </c>
      <c r="D167" s="47" t="s">
        <v>17</v>
      </c>
      <c r="E167" s="48"/>
    </row>
    <row r="168" spans="1:5" ht="18" x14ac:dyDescent="0.25">
      <c r="A168" s="28" t="str">
        <f>VLOOKUP(B168,'[1]LISTADO ATM'!$A$2:$C$821,3,0)</f>
        <v>ESTE</v>
      </c>
      <c r="B168" s="28">
        <v>513</v>
      </c>
      <c r="C168" s="28" t="str">
        <f>VLOOKUP(B168,'[1]LISTADO ATM'!$A$2:$B$821,2,0)</f>
        <v xml:space="preserve">ATM UNP Lagunas de Nisibón </v>
      </c>
      <c r="D168" s="47" t="s">
        <v>17</v>
      </c>
      <c r="E168" s="48"/>
    </row>
    <row r="169" spans="1:5" ht="18" x14ac:dyDescent="0.25">
      <c r="A169" s="28" t="str">
        <f>VLOOKUP(B169,'[1]LISTADO ATM'!$A$2:$C$821,3,0)</f>
        <v>SUR</v>
      </c>
      <c r="B169" s="28">
        <v>592</v>
      </c>
      <c r="C169" s="28" t="str">
        <f>VLOOKUP(B169,'[1]LISTADO ATM'!$A$2:$B$821,2,0)</f>
        <v xml:space="preserve">ATM Centro de Caja San Cristóbal I </v>
      </c>
      <c r="D169" s="47" t="s">
        <v>17</v>
      </c>
      <c r="E169" s="48"/>
    </row>
    <row r="170" spans="1:5" ht="18" x14ac:dyDescent="0.25">
      <c r="A170" s="28" t="str">
        <f>VLOOKUP(B170,'[1]LISTADO ATM'!$A$2:$C$821,3,0)</f>
        <v>DISTRITO NACIONAL</v>
      </c>
      <c r="B170" s="28">
        <v>800</v>
      </c>
      <c r="C170" s="28" t="str">
        <f>VLOOKUP(B170,'[1]LISTADO ATM'!$A$2:$B$821,2,0)</f>
        <v xml:space="preserve">ATM Estación Next Dipsa Pedro Livio Cedeño </v>
      </c>
      <c r="D170" s="47" t="s">
        <v>21</v>
      </c>
      <c r="E170" s="48"/>
    </row>
    <row r="171" spans="1:5" ht="18" x14ac:dyDescent="0.25">
      <c r="A171" s="28" t="str">
        <f>VLOOKUP(B171,'[1]LISTADO ATM'!$A$2:$C$821,3,0)</f>
        <v>SUR</v>
      </c>
      <c r="B171" s="28">
        <v>873</v>
      </c>
      <c r="C171" s="28" t="str">
        <f>VLOOKUP(B171,'[1]LISTADO ATM'!$A$2:$B$821,2,0)</f>
        <v xml:space="preserve">ATM Centro de Caja San Cristóbal II </v>
      </c>
      <c r="D171" s="47" t="s">
        <v>21</v>
      </c>
      <c r="E171" s="48"/>
    </row>
    <row r="172" spans="1:5" ht="18" x14ac:dyDescent="0.25">
      <c r="A172" s="28" t="str">
        <f>VLOOKUP(B172,'[1]LISTADO ATM'!$A$2:$C$821,3,0)</f>
        <v>DISTRITO NACIONAL</v>
      </c>
      <c r="B172" s="28">
        <v>883</v>
      </c>
      <c r="C172" s="28" t="str">
        <f>VLOOKUP(B172,'[1]LISTADO ATM'!$A$2:$B$821,2,0)</f>
        <v xml:space="preserve">ATM Oficina Filadelfia Plaza </v>
      </c>
      <c r="D172" s="47" t="s">
        <v>17</v>
      </c>
      <c r="E172" s="48"/>
    </row>
    <row r="173" spans="1:5" ht="18" x14ac:dyDescent="0.25">
      <c r="A173" s="28" t="e">
        <f>VLOOKUP(B173,'[1]LISTADO ATM'!$A$2:$C$821,3,0)</f>
        <v>#N/A</v>
      </c>
      <c r="B173" s="28"/>
      <c r="C173" s="28" t="e">
        <f>VLOOKUP(B173,'[1]LISTADO ATM'!$A$2:$B$821,2,0)</f>
        <v>#N/A</v>
      </c>
      <c r="D173" s="43"/>
      <c r="E173" s="44"/>
    </row>
    <row r="174" spans="1:5" ht="18" x14ac:dyDescent="0.25">
      <c r="A174" s="28" t="e">
        <f>VLOOKUP(B174,'[1]LISTADO ATM'!$A$2:$C$821,3,0)</f>
        <v>#N/A</v>
      </c>
      <c r="B174" s="28"/>
      <c r="C174" s="28" t="e">
        <f>VLOOKUP(B174,'[1]LISTADO ATM'!$A$2:$B$821,2,0)</f>
        <v>#N/A</v>
      </c>
      <c r="D174" s="43"/>
      <c r="E174" s="44"/>
    </row>
    <row r="175" spans="1:5" ht="18" x14ac:dyDescent="0.25">
      <c r="A175" s="28" t="e">
        <f>VLOOKUP(B175,'[1]LISTADO ATM'!$A$2:$C$821,3,0)</f>
        <v>#N/A</v>
      </c>
      <c r="B175" s="28"/>
      <c r="C175" s="28" t="e">
        <f>VLOOKUP(B175,'[1]LISTADO ATM'!$A$2:$B$821,2,0)</f>
        <v>#N/A</v>
      </c>
      <c r="D175" s="43"/>
      <c r="E175" s="44"/>
    </row>
    <row r="176" spans="1:5" ht="18" x14ac:dyDescent="0.25">
      <c r="A176" s="28" t="e">
        <f>VLOOKUP(B176,'[1]LISTADO ATM'!$A$2:$C$821,3,0)</f>
        <v>#N/A</v>
      </c>
      <c r="B176" s="28"/>
      <c r="C176" s="28" t="e">
        <f>VLOOKUP(B176,'[1]LISTADO ATM'!$A$2:$B$821,2,0)</f>
        <v>#N/A</v>
      </c>
      <c r="D176" s="43"/>
      <c r="E176" s="44"/>
    </row>
    <row r="177" spans="1:5" ht="18" x14ac:dyDescent="0.25">
      <c r="A177" s="28" t="e">
        <f>VLOOKUP(B177,'[1]LISTADO ATM'!$A$2:$C$821,3,0)</f>
        <v>#N/A</v>
      </c>
      <c r="B177" s="28"/>
      <c r="C177" s="28" t="e">
        <f>VLOOKUP(B177,'[1]LISTADO ATM'!$A$2:$B$821,2,0)</f>
        <v>#N/A</v>
      </c>
      <c r="D177" s="43"/>
      <c r="E177" s="44"/>
    </row>
    <row r="178" spans="1:5" ht="18" x14ac:dyDescent="0.25">
      <c r="A178" s="28" t="e">
        <f>VLOOKUP(B178,'[1]LISTADO ATM'!$A$2:$C$821,3,0)</f>
        <v>#N/A</v>
      </c>
      <c r="B178" s="28"/>
      <c r="C178" s="28" t="e">
        <f>VLOOKUP(B178,'[1]LISTADO ATM'!$A$2:$B$821,2,0)</f>
        <v>#N/A</v>
      </c>
      <c r="D178" s="43"/>
      <c r="E178" s="44"/>
    </row>
    <row r="179" spans="1:5" ht="18.75" thickBot="1" x14ac:dyDescent="0.3">
      <c r="A179" s="3" t="s">
        <v>11</v>
      </c>
      <c r="B179" s="35">
        <f>COUNT(B161:B172)</f>
        <v>12</v>
      </c>
      <c r="C179" s="30"/>
      <c r="D179" s="30"/>
      <c r="E179" s="31"/>
    </row>
    <row r="180" spans="1:5" x14ac:dyDescent="0.25">
      <c r="B180" s="40"/>
    </row>
    <row r="181" spans="1:5" x14ac:dyDescent="0.25">
      <c r="B181" s="40"/>
    </row>
    <row r="182" spans="1:5" x14ac:dyDescent="0.25">
      <c r="B182" s="40"/>
    </row>
    <row r="183" spans="1:5" x14ac:dyDescent="0.25">
      <c r="B183" s="40"/>
    </row>
    <row r="184" spans="1:5" x14ac:dyDescent="0.25">
      <c r="B184" s="40"/>
    </row>
    <row r="185" spans="1:5" x14ac:dyDescent="0.25">
      <c r="B185" s="40"/>
    </row>
    <row r="186" spans="1:5" x14ac:dyDescent="0.25">
      <c r="B186" s="40"/>
    </row>
    <row r="187" spans="1:5" x14ac:dyDescent="0.25">
      <c r="B187" s="40"/>
    </row>
  </sheetData>
  <mergeCells count="24">
    <mergeCell ref="D170:E170"/>
    <mergeCell ref="D171:E171"/>
    <mergeCell ref="D172:E172"/>
    <mergeCell ref="D168:E168"/>
    <mergeCell ref="D165:E165"/>
    <mergeCell ref="D166:E166"/>
    <mergeCell ref="D167:E167"/>
    <mergeCell ref="D169:E169"/>
    <mergeCell ref="A1:E1"/>
    <mergeCell ref="A2:E2"/>
    <mergeCell ref="A7:E7"/>
    <mergeCell ref="C81:E81"/>
    <mergeCell ref="A83:E83"/>
    <mergeCell ref="D164:E164"/>
    <mergeCell ref="D163:E163"/>
    <mergeCell ref="C93:E93"/>
    <mergeCell ref="A95:E95"/>
    <mergeCell ref="A125:E125"/>
    <mergeCell ref="D162:E162"/>
    <mergeCell ref="A141:E141"/>
    <mergeCell ref="A156:B156"/>
    <mergeCell ref="A159:E159"/>
    <mergeCell ref="D160:E160"/>
    <mergeCell ref="D161:E161"/>
  </mergeCells>
  <phoneticPr fontId="11" type="noConversion"/>
  <conditionalFormatting sqref="B161:B1048576 B127:B141 B97:B124 B85:B95 B1:B83 B143:B159">
    <cfRule type="duplicateValues" dxfId="33" priority="68"/>
  </conditionalFormatting>
  <conditionalFormatting sqref="E16:E19">
    <cfRule type="duplicateValues" dxfId="32" priority="36"/>
  </conditionalFormatting>
  <conditionalFormatting sqref="E16:E19">
    <cfRule type="duplicateValues" dxfId="31" priority="37"/>
  </conditionalFormatting>
  <conditionalFormatting sqref="E35:E37">
    <cfRule type="duplicateValues" dxfId="30" priority="34"/>
  </conditionalFormatting>
  <conditionalFormatting sqref="E35:E37">
    <cfRule type="duplicateValues" dxfId="29" priority="35"/>
  </conditionalFormatting>
  <conditionalFormatting sqref="E48">
    <cfRule type="duplicateValues" dxfId="28" priority="32"/>
  </conditionalFormatting>
  <conditionalFormatting sqref="E48">
    <cfRule type="duplicateValues" dxfId="27" priority="33"/>
  </conditionalFormatting>
  <conditionalFormatting sqref="E63">
    <cfRule type="duplicateValues" dxfId="26" priority="30"/>
  </conditionalFormatting>
  <conditionalFormatting sqref="E63">
    <cfRule type="duplicateValues" dxfId="25" priority="31"/>
  </conditionalFormatting>
  <conditionalFormatting sqref="E131:E133">
    <cfRule type="duplicateValues" dxfId="24" priority="27"/>
  </conditionalFormatting>
  <conditionalFormatting sqref="E111">
    <cfRule type="duplicateValues" dxfId="23" priority="24"/>
  </conditionalFormatting>
  <conditionalFormatting sqref="E118:E122">
    <cfRule type="duplicateValues" dxfId="22" priority="22"/>
  </conditionalFormatting>
  <conditionalFormatting sqref="E118:E122">
    <cfRule type="duplicateValues" dxfId="21" priority="23"/>
  </conditionalFormatting>
  <conditionalFormatting sqref="E117">
    <cfRule type="duplicateValues" dxfId="20" priority="19"/>
  </conditionalFormatting>
  <conditionalFormatting sqref="E134:E138">
    <cfRule type="duplicateValues" dxfId="19" priority="16"/>
  </conditionalFormatting>
  <conditionalFormatting sqref="E134:E138">
    <cfRule type="duplicateValues" dxfId="18" priority="17"/>
  </conditionalFormatting>
  <conditionalFormatting sqref="E49:E51">
    <cfRule type="duplicateValues" dxfId="17" priority="14"/>
  </conditionalFormatting>
  <conditionalFormatting sqref="E114">
    <cfRule type="duplicateValues" dxfId="16" priority="12"/>
  </conditionalFormatting>
  <conditionalFormatting sqref="E179:E1048576 E139:E141 E1:E15 E123:E124 E67:E69 E20:E34 E38:E47 E52:E62 E127:E130 E85:E95 E97:E104 E143:E166 E72:E83">
    <cfRule type="duplicateValues" dxfId="15" priority="292"/>
  </conditionalFormatting>
  <conditionalFormatting sqref="E105:E110 E64:E65">
    <cfRule type="duplicateValues" dxfId="14" priority="311"/>
  </conditionalFormatting>
  <conditionalFormatting sqref="E125">
    <cfRule type="duplicateValues" dxfId="13" priority="9"/>
  </conditionalFormatting>
  <conditionalFormatting sqref="E125">
    <cfRule type="duplicateValues" dxfId="12" priority="8"/>
  </conditionalFormatting>
  <conditionalFormatting sqref="E125">
    <cfRule type="duplicateValues" dxfId="11" priority="10"/>
  </conditionalFormatting>
  <conditionalFormatting sqref="E70">
    <cfRule type="duplicateValues" dxfId="10" priority="6"/>
  </conditionalFormatting>
  <conditionalFormatting sqref="E70">
    <cfRule type="duplicateValues" dxfId="9" priority="7"/>
  </conditionalFormatting>
  <conditionalFormatting sqref="E71">
    <cfRule type="duplicateValues" dxfId="8" priority="5"/>
  </conditionalFormatting>
  <conditionalFormatting sqref="E115:E116">
    <cfRule type="duplicateValues" dxfId="7" priority="425"/>
  </conditionalFormatting>
  <conditionalFormatting sqref="E112:E113 E66">
    <cfRule type="duplicateValues" dxfId="6" priority="521"/>
  </conditionalFormatting>
  <conditionalFormatting sqref="E169 E173:E178">
    <cfRule type="duplicateValues" dxfId="5" priority="4"/>
  </conditionalFormatting>
  <conditionalFormatting sqref="E167:E168">
    <cfRule type="duplicateValues" dxfId="4" priority="530"/>
  </conditionalFormatting>
  <conditionalFormatting sqref="E131:E133">
    <cfRule type="duplicateValues" dxfId="3" priority="537"/>
  </conditionalFormatting>
  <conditionalFormatting sqref="E170">
    <cfRule type="duplicateValues" dxfId="2" priority="3"/>
  </conditionalFormatting>
  <conditionalFormatting sqref="E171">
    <cfRule type="duplicateValues" dxfId="1" priority="2"/>
  </conditionalFormatting>
  <conditionalFormatting sqref="E1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74"/>
  <sheetViews>
    <sheetView workbookViewId="0">
      <selection activeCell="F2" sqref="F2"/>
    </sheetView>
  </sheetViews>
  <sheetFormatPr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70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70 3 835 980 231 117 283 540                                                      </v>
      </c>
    </row>
    <row r="3" spans="2:6" x14ac:dyDescent="0.25">
      <c r="B3" s="24">
        <v>3</v>
      </c>
      <c r="C3" s="25" t="s">
        <v>18</v>
      </c>
    </row>
    <row r="4" spans="2:6" x14ac:dyDescent="0.25">
      <c r="B4" s="24">
        <v>835</v>
      </c>
      <c r="C4" s="25" t="s">
        <v>18</v>
      </c>
    </row>
    <row r="5" spans="2:6" x14ac:dyDescent="0.25">
      <c r="B5" s="24">
        <v>980</v>
      </c>
      <c r="C5" s="25" t="s">
        <v>18</v>
      </c>
    </row>
    <row r="6" spans="2:6" x14ac:dyDescent="0.25">
      <c r="B6" s="24">
        <v>231</v>
      </c>
      <c r="C6" s="25" t="s">
        <v>18</v>
      </c>
    </row>
    <row r="7" spans="2:6" x14ac:dyDescent="0.25">
      <c r="B7" s="24">
        <v>117</v>
      </c>
      <c r="C7" s="25" t="s">
        <v>18</v>
      </c>
    </row>
    <row r="8" spans="2:6" x14ac:dyDescent="0.25">
      <c r="B8" s="24">
        <v>283</v>
      </c>
      <c r="C8" s="25" t="s">
        <v>18</v>
      </c>
    </row>
    <row r="9" spans="2:6" x14ac:dyDescent="0.25">
      <c r="B9" s="24">
        <v>540</v>
      </c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Victor Manuel Peguero Solano</cp:lastModifiedBy>
  <dcterms:created xsi:type="dcterms:W3CDTF">2020-12-19T20:17:28Z</dcterms:created>
  <dcterms:modified xsi:type="dcterms:W3CDTF">2021-04-19T22:36:42Z</dcterms:modified>
</cp:coreProperties>
</file>