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0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Hoja1!$A$71:$E$71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1" l="1"/>
  <c r="C78" i="1"/>
  <c r="A77" i="1"/>
  <c r="A78" i="1"/>
  <c r="C45" i="1"/>
  <c r="A45" i="1"/>
  <c r="C44" i="1"/>
  <c r="A44" i="1"/>
  <c r="C43" i="1"/>
  <c r="A43" i="1"/>
  <c r="C42" i="1"/>
  <c r="A42" i="1"/>
  <c r="C41" i="1"/>
  <c r="A41" i="1"/>
  <c r="C50" i="1"/>
  <c r="A50" i="1"/>
  <c r="C49" i="1"/>
  <c r="A49" i="1"/>
  <c r="C48" i="1"/>
  <c r="A48" i="1"/>
  <c r="C47" i="1"/>
  <c r="A47" i="1"/>
  <c r="C46" i="1"/>
  <c r="A46" i="1"/>
  <c r="B68" i="1"/>
  <c r="C66" i="1"/>
  <c r="A66" i="1"/>
  <c r="A64" i="1"/>
  <c r="C64" i="1"/>
  <c r="A65" i="1"/>
  <c r="C65" i="1"/>
  <c r="A67" i="1"/>
  <c r="C67" i="1"/>
  <c r="B96" i="1" l="1"/>
  <c r="C95" i="1"/>
  <c r="C94" i="1"/>
  <c r="A95" i="1"/>
  <c r="A94" i="1"/>
  <c r="B51" i="1" l="1"/>
  <c r="B11" i="1"/>
  <c r="C15" i="1"/>
  <c r="B16" i="1"/>
  <c r="A15" i="1"/>
  <c r="A36" i="1" l="1"/>
  <c r="A37" i="1"/>
  <c r="C36" i="1"/>
  <c r="C37" i="1"/>
  <c r="C62" i="1"/>
  <c r="C63" i="1"/>
  <c r="A62" i="1"/>
  <c r="A63" i="1"/>
  <c r="C39" i="1"/>
  <c r="A39" i="1"/>
  <c r="C92" i="1"/>
  <c r="C93" i="1"/>
  <c r="A92" i="1"/>
  <c r="A93" i="1"/>
  <c r="C38" i="1"/>
  <c r="C40" i="1"/>
  <c r="A38" i="1"/>
  <c r="A40" i="1"/>
  <c r="C33" i="1"/>
  <c r="C34" i="1"/>
  <c r="A33" i="1"/>
  <c r="A34" i="1"/>
  <c r="C31" i="1"/>
  <c r="C32" i="1"/>
  <c r="A31" i="1"/>
  <c r="A32" i="1"/>
  <c r="C35" i="1"/>
  <c r="A35" i="1"/>
  <c r="A59" i="1"/>
  <c r="A60" i="1"/>
  <c r="A61" i="1"/>
  <c r="C59" i="1"/>
  <c r="C60" i="1"/>
  <c r="C61" i="1"/>
  <c r="C29" i="1"/>
  <c r="C30" i="1"/>
  <c r="A29" i="1"/>
  <c r="A30" i="1"/>
  <c r="A28" i="1"/>
  <c r="C28" i="1" l="1"/>
  <c r="B80" i="1" l="1"/>
  <c r="A56" i="1" l="1"/>
  <c r="C73" i="1" l="1"/>
  <c r="A73" i="1"/>
  <c r="C27" i="1" l="1"/>
  <c r="A27" i="1"/>
  <c r="C57" i="1"/>
  <c r="A57" i="1"/>
  <c r="C58" i="1"/>
  <c r="A58" i="1"/>
  <c r="C26" i="1"/>
  <c r="A26" i="1"/>
  <c r="C72" i="1"/>
  <c r="A72" i="1"/>
  <c r="C56" i="1"/>
  <c r="C91" i="1" l="1"/>
  <c r="A91" i="1"/>
  <c r="A90" i="1"/>
  <c r="C90" i="1"/>
  <c r="A76" i="1"/>
  <c r="C76" i="1"/>
  <c r="A55" i="1"/>
  <c r="C55" i="1"/>
  <c r="A25" i="1"/>
  <c r="C25" i="1"/>
  <c r="C24" i="1" l="1"/>
  <c r="A24" i="1" l="1"/>
  <c r="C22" i="1"/>
  <c r="C23" i="1"/>
  <c r="A22" i="1"/>
  <c r="A23" i="1"/>
  <c r="C74" i="1"/>
  <c r="C75" i="1"/>
  <c r="A74" i="1"/>
  <c r="A75" i="1"/>
  <c r="C21" i="1"/>
  <c r="A21" i="1"/>
  <c r="A20" i="1" l="1"/>
  <c r="C20" i="1"/>
  <c r="A89" i="1" l="1"/>
  <c r="C89" i="1"/>
  <c r="A88" i="1"/>
  <c r="C88" i="1"/>
  <c r="C87" i="1" l="1"/>
  <c r="A87" i="1"/>
  <c r="A83" i="1" l="1"/>
  <c r="F2" i="3"/>
</calcChain>
</file>

<file path=xl/sharedStrings.xml><?xml version="1.0" encoding="utf-8"?>
<sst xmlns="http://schemas.openxmlformats.org/spreadsheetml/2006/main" count="1015" uniqueCount="59">
  <si>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</si>
  <si>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</si>
  <si>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</si>
  <si>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</si>
  <si>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</si>
  <si>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</si>
  <si>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</si>
  <si>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</si>
  <si>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</si>
  <si>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</si>
  <si>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</si>
  <si>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</si>
  <si>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</si>
  <si>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</si>
  <si>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</si>
  <si>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</si>
  <si>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</si>
  <si>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</si>
  <si>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</si>
  <si>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</si>
  <si>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</si>
  <si>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2 Gavetas vacia  + 1 Fallando</t>
  </si>
  <si>
    <t>GAVETA DE DEPOSITO LLENA</t>
  </si>
  <si>
    <t xml:space="preserve">FUERA DE SERVICIO / GAVETAS VACIAS + GAVETAS FALLANDO </t>
  </si>
  <si>
    <t>335857603</t>
  </si>
  <si>
    <t>335857656</t>
  </si>
  <si>
    <t>335857888</t>
  </si>
  <si>
    <t>335857907</t>
  </si>
  <si>
    <t>335857916</t>
  </si>
  <si>
    <t>335858159</t>
  </si>
  <si>
    <t>335858577</t>
  </si>
  <si>
    <t>335858590</t>
  </si>
  <si>
    <t>335858781</t>
  </si>
  <si>
    <t>335857054</t>
  </si>
  <si>
    <t>335857469</t>
  </si>
  <si>
    <t>335857910</t>
  </si>
  <si>
    <t>335858103</t>
  </si>
  <si>
    <t>335858123</t>
  </si>
  <si>
    <t>335858154</t>
  </si>
  <si>
    <t>335858323</t>
  </si>
  <si>
    <t>335858325</t>
  </si>
  <si>
    <t>335858330</t>
  </si>
  <si>
    <t>335858486</t>
  </si>
  <si>
    <t>335858595</t>
  </si>
  <si>
    <t>335858598</t>
  </si>
  <si>
    <t>335858610</t>
  </si>
  <si>
    <t>335858783</t>
  </si>
  <si>
    <t>335858784</t>
  </si>
  <si>
    <t>335858785</t>
  </si>
  <si>
    <t>335858786</t>
  </si>
  <si>
    <t>335858787</t>
  </si>
  <si>
    <t>335858788</t>
  </si>
  <si>
    <t>335858789</t>
  </si>
  <si>
    <t>335858790</t>
  </si>
  <si>
    <t>335858791</t>
  </si>
  <si>
    <t>335858792</t>
  </si>
  <si>
    <t>335858779</t>
  </si>
  <si>
    <t>GAVETA DE RECHAZO LLENA</t>
  </si>
  <si>
    <t>335857027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</si>
</sst>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4"/>
      <tableStyleElement type="headerRow" dxfId="63"/>
      <tableStyleElement type="totalRow" dxfId="62"/>
      <tableStyleElement type="firstColumn" dxfId="61"/>
      <tableStyleElement type="lastColumn" dxfId="60"/>
      <tableStyleElement type="firstRowStripe" dxfId="59"/>
      <tableStyleElement type="firstColumn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zoomScaleNormal="100" workbookViewId="0">
      <selection sqref="A1:E1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1" bestFit="1" customWidth="1"/>
    <col min="4" max="4" width="39.28515625" bestFit="1" customWidth="1"/>
    <col min="5" max="5" width="14.42578125" bestFit="1" customWidth="1"/>
  </cols>
  <sheetData>
    <row r="1" spans="1:5" ht="22.5" x14ac:dyDescent="0.25">
      <c r="A1" s="58" t="s">
        <v>1</v>
      </c>
      <c r="B1" s="59"/>
      <c r="C1" s="59"/>
      <c r="D1" s="59"/>
      <c r="E1" s="60"/>
    </row>
    <row r="2" spans="1:5" ht="25.5" x14ac:dyDescent="0.25">
      <c r="A2" s="61" t="s">
        <v>0</v>
      </c>
      <c r="B2" s="62"/>
      <c r="C2" s="62"/>
      <c r="D2" s="62"/>
      <c r="E2" s="63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44305.708333333336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44306.25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4" t="s">
        <v>4</v>
      </c>
      <c r="B7" s="65"/>
      <c r="C7" s="65"/>
      <c r="D7" s="65"/>
      <c r="E7" s="66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/>
      <c r="B9" s="28"/>
      <c r="C9" s="42"/>
      <c r="D9" s="16"/>
      <c r="E9" s="28"/>
    </row>
    <row r="10" spans="1:5" ht="18" x14ac:dyDescent="0.25">
      <c r="A10" s="19"/>
      <c r="B10" s="28"/>
      <c r="C10" s="42"/>
      <c r="D10" s="16"/>
      <c r="E10" s="28"/>
    </row>
    <row r="11" spans="1:5" ht="18.75" thickBot="1" x14ac:dyDescent="0.3">
      <c r="A11" s="3" t="s">
        <v>11</v>
      </c>
      <c r="B11" s="35">
        <f>COUNT(#REF!)</f>
        <v>0</v>
      </c>
      <c r="C11" s="67"/>
      <c r="D11" s="68"/>
      <c r="E11" s="69"/>
    </row>
    <row r="12" spans="1:5" x14ac:dyDescent="0.25">
      <c r="B12" s="5"/>
      <c r="E12" s="5"/>
    </row>
    <row r="13" spans="1:5" ht="18" x14ac:dyDescent="0.25">
      <c r="A13" s="64" t="s">
        <v>16</v>
      </c>
      <c r="B13" s="65"/>
      <c r="C13" s="65"/>
      <c r="D13" s="65"/>
      <c r="E13" s="66"/>
    </row>
    <row r="14" spans="1:5" ht="18" x14ac:dyDescent="0.25">
      <c r="A14" s="2" t="s">
        <v>5</v>
      </c>
      <c r="B14" s="2" t="s">
        <v>6</v>
      </c>
      <c r="C14" s="2" t="s">
        <v>7</v>
      </c>
      <c r="D14" s="2" t="s">
        <v>8</v>
      </c>
      <c r="E14" s="2" t="s">
        <v>9</v>
      </c>
    </row>
    <row r="15" spans="1:5" ht="18" x14ac:dyDescent="0.25">
      <c r="A15" s="19" t="e">
        <f>VLOOKUP(B15,'[1]LISTADO ATM'!$A$2:$C$821,3,0)</f>
        <v>#N/A</v>
      </c>
      <c r="B15" s="28"/>
      <c r="C15" s="29" t="e">
        <f>VLOOKUP(B15,'[1]LISTADO ATM'!$A$2:$B$821,2,0)</f>
        <v>#N/A</v>
      </c>
      <c r="D15" s="16" t="s">
        <v>20</v>
      </c>
      <c r="E15" s="41"/>
    </row>
    <row r="16" spans="1:5" ht="18.75" thickBot="1" x14ac:dyDescent="0.3">
      <c r="A16" s="3" t="s">
        <v>11</v>
      </c>
      <c r="B16" s="35">
        <f>COUNT(B15:B15)</f>
        <v>0</v>
      </c>
      <c r="C16" s="45"/>
      <c r="D16" s="46"/>
      <c r="E16" s="47"/>
    </row>
    <row r="17" spans="1:5" ht="15.75" thickBot="1" x14ac:dyDescent="0.3">
      <c r="B17" s="5"/>
      <c r="E17" s="5"/>
    </row>
    <row r="18" spans="1:5" ht="18.75" thickBot="1" x14ac:dyDescent="0.3">
      <c r="A18" s="48" t="s">
        <v>14</v>
      </c>
      <c r="B18" s="49"/>
      <c r="C18" s="49"/>
      <c r="D18" s="49"/>
      <c r="E18" s="50"/>
    </row>
    <row r="19" spans="1:5" ht="18" x14ac:dyDescent="0.25">
      <c r="A19" s="2" t="s">
        <v>5</v>
      </c>
      <c r="B19" s="2" t="s">
        <v>6</v>
      </c>
      <c r="C19" s="2" t="s">
        <v>7</v>
      </c>
      <c r="D19" s="2" t="s">
        <v>8</v>
      </c>
      <c r="E19" s="2" t="s">
        <v>9</v>
      </c>
    </row>
    <row r="20" spans="1:5" ht="18" x14ac:dyDescent="0.25">
      <c r="A20" s="28" t="str">
        <f>VLOOKUP(B20,'[1]LISTADO ATM'!$A$2:$C$821,3,0)</f>
        <v>DISTRITO NACIONAL</v>
      </c>
      <c r="B20" s="28">
        <v>979</v>
      </c>
      <c r="C20" s="29" t="str">
        <f>VLOOKUP(B20,'[1]LISTADO ATM'!$A$2:$B$821,2,0)</f>
        <v xml:space="preserve">ATM Oficina Luperón I </v>
      </c>
      <c r="D20" s="15" t="s">
        <v>10</v>
      </c>
      <c r="E20" s="38">
        <v>335856947</v>
      </c>
    </row>
    <row r="21" spans="1:5" ht="18" x14ac:dyDescent="0.25">
      <c r="A21" s="28" t="str">
        <f>VLOOKUP(B21,'[1]LISTADO ATM'!$A$2:$C$821,3,0)</f>
        <v>DISTRITO NACIONAL</v>
      </c>
      <c r="B21" s="28">
        <v>701</v>
      </c>
      <c r="C21" s="29" t="str">
        <f>VLOOKUP(B21,'[1]LISTADO ATM'!$A$2:$B$821,2,0)</f>
        <v>ATM Autoservicio Los Alcarrizos</v>
      </c>
      <c r="D21" s="15" t="s">
        <v>10</v>
      </c>
      <c r="E21" s="32">
        <v>335856158</v>
      </c>
    </row>
    <row r="22" spans="1:5" ht="17.25" customHeight="1" x14ac:dyDescent="0.25">
      <c r="A22" s="28" t="str">
        <f>VLOOKUP(B22,'[1]LISTADO ATM'!$A$2:$C$821,3,0)</f>
        <v>DISTRITO NACIONAL</v>
      </c>
      <c r="B22" s="28">
        <v>234</v>
      </c>
      <c r="C22" s="28" t="str">
        <f>VLOOKUP(B22,'[1]LISTADO ATM'!$A$2:$B$821,2,0)</f>
        <v xml:space="preserve">ATM Oficina Boca Chica I </v>
      </c>
      <c r="D22" s="15" t="s">
        <v>10</v>
      </c>
      <c r="E22" s="32">
        <v>335856471</v>
      </c>
    </row>
    <row r="23" spans="1:5" ht="18" x14ac:dyDescent="0.25">
      <c r="A23" s="28" t="str">
        <f>VLOOKUP(B23,'[1]LISTADO ATM'!$A$2:$C$821,3,0)</f>
        <v>DISTRITO NACIONAL</v>
      </c>
      <c r="B23" s="28">
        <v>2</v>
      </c>
      <c r="C23" s="28" t="str">
        <f>VLOOKUP(B23,'[1]LISTADO ATM'!$A$2:$B$821,2,0)</f>
        <v>ATM Autoservicio Padre Castellano</v>
      </c>
      <c r="D23" s="15" t="s">
        <v>10</v>
      </c>
      <c r="E23" s="32">
        <v>335856814</v>
      </c>
    </row>
    <row r="24" spans="1:5" ht="18" x14ac:dyDescent="0.25">
      <c r="A24" s="28" t="str">
        <f>VLOOKUP(B24,'[1]LISTADO ATM'!$A$2:$C$821,3,0)</f>
        <v>DISTRITO NACIONAL</v>
      </c>
      <c r="B24" s="28">
        <v>390</v>
      </c>
      <c r="C24" s="28" t="str">
        <f>VLOOKUP(B24,'[1]LISTADO ATM'!$A$2:$B$821,2,0)</f>
        <v xml:space="preserve">ATM Oficina Boca Chica II </v>
      </c>
      <c r="D24" s="15" t="s">
        <v>10</v>
      </c>
      <c r="E24" s="32">
        <v>335856875</v>
      </c>
    </row>
    <row r="25" spans="1:5" ht="18" x14ac:dyDescent="0.25">
      <c r="A25" s="28" t="str">
        <f>VLOOKUP(B25,'[1]LISTADO ATM'!$A$2:$C$821,3,0)</f>
        <v>DISTRITO NACIONAL</v>
      </c>
      <c r="B25" s="28">
        <v>486</v>
      </c>
      <c r="C25" s="28" t="str">
        <f>VLOOKUP(B25,'[1]LISTADO ATM'!$A$2:$B$821,2,0)</f>
        <v xml:space="preserve">ATM Olé La Caleta </v>
      </c>
      <c r="D25" s="15" t="s">
        <v>10</v>
      </c>
      <c r="E25" s="32">
        <v>335856901</v>
      </c>
    </row>
    <row r="26" spans="1:5" ht="18" x14ac:dyDescent="0.25">
      <c r="A26" s="28" t="str">
        <f>VLOOKUP(B26,'[1]LISTADO ATM'!$A$2:$C$821,3,0)</f>
        <v>ESTE</v>
      </c>
      <c r="B26" s="28">
        <v>651</v>
      </c>
      <c r="C26" s="28" t="str">
        <f>VLOOKUP(B26,'[1]LISTADO ATM'!$A$2:$B$821,2,0)</f>
        <v>ATM Eco Petroleo Romana</v>
      </c>
      <c r="D26" s="15" t="s">
        <v>10</v>
      </c>
      <c r="E26" s="32">
        <v>335856978</v>
      </c>
    </row>
    <row r="27" spans="1:5" ht="18" x14ac:dyDescent="0.25">
      <c r="A27" s="28" t="str">
        <f>VLOOKUP(B27,'[1]LISTADO ATM'!$A$2:$C$821,3,0)</f>
        <v>SUR</v>
      </c>
      <c r="B27" s="28">
        <v>783</v>
      </c>
      <c r="C27" s="28" t="str">
        <f>VLOOKUP(B27,'[1]LISTADO ATM'!$A$2:$B$821,2,0)</f>
        <v xml:space="preserve">ATM Autobanco Alfa y Omega (Barahona) </v>
      </c>
      <c r="D27" s="15" t="s">
        <v>10</v>
      </c>
      <c r="E27" s="32" t="s">
        <v>33</v>
      </c>
    </row>
    <row r="28" spans="1:5" ht="18" x14ac:dyDescent="0.25">
      <c r="A28" s="28" t="str">
        <f>VLOOKUP(B28,'[1]LISTADO ATM'!$A$2:$C$821,3,0)</f>
        <v>DISTRITO NACIONAL</v>
      </c>
      <c r="B28" s="28">
        <v>169</v>
      </c>
      <c r="C28" s="28" t="str">
        <f>VLOOKUP(B28,'[1]LISTADO ATM'!$A$2:$B$821,2,0)</f>
        <v xml:space="preserve">ATM Oficina Caonabo </v>
      </c>
      <c r="D28" s="15" t="s">
        <v>10</v>
      </c>
      <c r="E28" s="32" t="s">
        <v>34</v>
      </c>
    </row>
    <row r="29" spans="1:5" ht="18" x14ac:dyDescent="0.25">
      <c r="A29" s="28" t="str">
        <f>VLOOKUP(B29,'[1]LISTADO ATM'!$A$2:$C$821,3,0)</f>
        <v>DISTRITO NACIONAL</v>
      </c>
      <c r="B29" s="28">
        <v>183</v>
      </c>
      <c r="C29" s="28" t="str">
        <f>VLOOKUP(B29,'[1]LISTADO ATM'!$A$2:$B$821,2,0)</f>
        <v>ATM Estación Nativa Km. 22 Aut. Duarte.</v>
      </c>
      <c r="D29" s="15" t="s">
        <v>10</v>
      </c>
      <c r="E29" s="32" t="s">
        <v>35</v>
      </c>
    </row>
    <row r="30" spans="1:5" ht="18" x14ac:dyDescent="0.25">
      <c r="A30" s="28" t="str">
        <f>VLOOKUP(B30,'[1]LISTADO ATM'!$A$2:$C$821,3,0)</f>
        <v>DISTRITO NACIONAL</v>
      </c>
      <c r="B30" s="28">
        <v>243</v>
      </c>
      <c r="C30" s="28" t="str">
        <f>VLOOKUP(B30,'[1]LISTADO ATM'!$A$2:$B$821,2,0)</f>
        <v xml:space="preserve">ATM Autoservicio Plaza Central  </v>
      </c>
      <c r="D30" s="15" t="s">
        <v>10</v>
      </c>
      <c r="E30" s="32" t="s">
        <v>36</v>
      </c>
    </row>
    <row r="31" spans="1:5" ht="18" x14ac:dyDescent="0.25">
      <c r="A31" s="28" t="str">
        <f>VLOOKUP(B31,'[1]LISTADO ATM'!$A$2:$C$821,3,0)</f>
        <v>SUR</v>
      </c>
      <c r="B31" s="28">
        <v>403</v>
      </c>
      <c r="C31" s="28" t="str">
        <f>VLOOKUP(B31,'[1]LISTADO ATM'!$A$2:$B$821,2,0)</f>
        <v xml:space="preserve">ATM Oficina Vicente Noble </v>
      </c>
      <c r="D31" s="15" t="s">
        <v>10</v>
      </c>
      <c r="E31" s="32" t="s">
        <v>37</v>
      </c>
    </row>
    <row r="32" spans="1:5" ht="18" x14ac:dyDescent="0.25">
      <c r="A32" s="28" t="str">
        <f>VLOOKUP(B32,'[1]LISTADO ATM'!$A$2:$C$821,3,0)</f>
        <v>DISTRITO NACIONAL</v>
      </c>
      <c r="B32" s="28">
        <v>441</v>
      </c>
      <c r="C32" s="28" t="str">
        <f>VLOOKUP(B32,'[1]LISTADO ATM'!$A$2:$B$821,2,0)</f>
        <v>ATM Estacion de Servicio Romulo Betancour</v>
      </c>
      <c r="D32" s="15" t="s">
        <v>10</v>
      </c>
      <c r="E32" s="32" t="s">
        <v>38</v>
      </c>
    </row>
    <row r="33" spans="1:5" ht="18" x14ac:dyDescent="0.25">
      <c r="A33" s="28" t="str">
        <f>VLOOKUP(B33,'[1]LISTADO ATM'!$A$2:$C$821,3,0)</f>
        <v>DISTRITO NACIONAL</v>
      </c>
      <c r="B33" s="28">
        <v>629</v>
      </c>
      <c r="C33" s="28" t="str">
        <f>VLOOKUP(B33,'[1]LISTADO ATM'!$A$2:$B$821,2,0)</f>
        <v xml:space="preserve">ATM Oficina Americana Independencia I </v>
      </c>
      <c r="D33" s="15" t="s">
        <v>10</v>
      </c>
      <c r="E33" s="32" t="s">
        <v>39</v>
      </c>
    </row>
    <row r="34" spans="1:5" ht="18" x14ac:dyDescent="0.25">
      <c r="A34" s="28" t="str">
        <f>VLOOKUP(B34,'[1]LISTADO ATM'!$A$2:$C$821,3,0)</f>
        <v>DISTRITO NACIONAL</v>
      </c>
      <c r="B34" s="28">
        <v>231</v>
      </c>
      <c r="C34" s="28" t="str">
        <f>VLOOKUP(B34,'[1]LISTADO ATM'!$A$2:$B$821,2,0)</f>
        <v xml:space="preserve">ATM Oficina Zona Oriental </v>
      </c>
      <c r="D34" s="15" t="s">
        <v>10</v>
      </c>
      <c r="E34" s="32" t="s">
        <v>40</v>
      </c>
    </row>
    <row r="35" spans="1:5" ht="18" x14ac:dyDescent="0.25">
      <c r="A35" s="28" t="str">
        <f>VLOOKUP(B35,'[1]LISTADO ATM'!$A$2:$C$821,3,0)</f>
        <v>DISTRITO NACIONAL</v>
      </c>
      <c r="B35" s="28">
        <v>721</v>
      </c>
      <c r="C35" s="28" t="str">
        <f>VLOOKUP(B35,'[1]LISTADO ATM'!$A$2:$B$821,2,0)</f>
        <v xml:space="preserve">ATM Oficina Charles de Gaulle II </v>
      </c>
      <c r="D35" s="15" t="s">
        <v>10</v>
      </c>
      <c r="E35" s="32" t="s">
        <v>41</v>
      </c>
    </row>
    <row r="36" spans="1:5" ht="18" x14ac:dyDescent="0.25">
      <c r="A36" s="28" t="str">
        <f>VLOOKUP(B36,'[1]LISTADO ATM'!$A$2:$C$821,3,0)</f>
        <v>DISTRITO NACIONAL</v>
      </c>
      <c r="B36" s="28">
        <v>554</v>
      </c>
      <c r="C36" s="28" t="str">
        <f>VLOOKUP(B36,'[1]LISTADO ATM'!$A$2:$B$821,2,0)</f>
        <v xml:space="preserve">ATM Oficina Isabel La Católica I </v>
      </c>
      <c r="D36" s="15" t="s">
        <v>10</v>
      </c>
      <c r="E36" s="32" t="s">
        <v>42</v>
      </c>
    </row>
    <row r="37" spans="1:5" ht="18" x14ac:dyDescent="0.25">
      <c r="A37" s="28" t="str">
        <f>VLOOKUP(B37,'[1]LISTADO ATM'!$A$2:$C$821,3,0)</f>
        <v>DISTRITO NACIONAL</v>
      </c>
      <c r="B37" s="28">
        <v>904</v>
      </c>
      <c r="C37" s="28" t="str">
        <f>VLOOKUP(B37,'[1]LISTADO ATM'!$A$2:$B$821,2,0)</f>
        <v xml:space="preserve">ATM Oficina Multicentro La Sirena Churchill </v>
      </c>
      <c r="D37" s="15" t="s">
        <v>10</v>
      </c>
      <c r="E37" s="32" t="s">
        <v>43</v>
      </c>
    </row>
    <row r="38" spans="1:5" ht="18" x14ac:dyDescent="0.25">
      <c r="A38" s="28" t="str">
        <f>VLOOKUP(B38,'[1]LISTADO ATM'!$A$2:$C$821,3,0)</f>
        <v>DISTRITO NACIONAL</v>
      </c>
      <c r="B38" s="28">
        <v>162</v>
      </c>
      <c r="C38" s="28" t="str">
        <f>VLOOKUP(B38,'[1]LISTADO ATM'!$A$2:$B$821,2,0)</f>
        <v xml:space="preserve">ATM Oficina Tiradentes I </v>
      </c>
      <c r="D38" s="15" t="s">
        <v>10</v>
      </c>
      <c r="E38" s="32" t="s">
        <v>44</v>
      </c>
    </row>
    <row r="39" spans="1:5" ht="18" x14ac:dyDescent="0.25">
      <c r="A39" s="28" t="str">
        <f>VLOOKUP(B39,'[1]LISTADO ATM'!$A$2:$C$821,3,0)</f>
        <v>DISTRITO NACIONAL</v>
      </c>
      <c r="B39" s="28">
        <v>925</v>
      </c>
      <c r="C39" s="28" t="str">
        <f>VLOOKUP(B39,'[1]LISTADO ATM'!$A$2:$B$821,2,0)</f>
        <v xml:space="preserve">ATM Oficina Plaza Lama Av. 27 de Febrero </v>
      </c>
      <c r="D39" s="15" t="s">
        <v>10</v>
      </c>
      <c r="E39" s="32" t="s">
        <v>45</v>
      </c>
    </row>
    <row r="40" spans="1:5" ht="18" x14ac:dyDescent="0.25">
      <c r="A40" s="28" t="str">
        <f>VLOOKUP(B40,'[1]LISTADO ATM'!$A$2:$C$821,3,0)</f>
        <v>DISTRITO NACIONAL</v>
      </c>
      <c r="B40" s="28">
        <v>194</v>
      </c>
      <c r="C40" s="28" t="str">
        <f>VLOOKUP(B40,'[1]LISTADO ATM'!$A$2:$B$821,2,0)</f>
        <v xml:space="preserve">ATM UNP Pantoja </v>
      </c>
      <c r="D40" s="15" t="s">
        <v>10</v>
      </c>
      <c r="E40" s="32" t="s">
        <v>46</v>
      </c>
    </row>
    <row r="41" spans="1:5" ht="18" x14ac:dyDescent="0.25">
      <c r="A41" s="28" t="str">
        <f>VLOOKUP(B41,'[1]LISTADO ATM'!$A$2:$C$821,3,0)</f>
        <v>DISTRITO NACIONAL</v>
      </c>
      <c r="B41" s="28">
        <v>708</v>
      </c>
      <c r="C41" s="28" t="str">
        <f>VLOOKUP(B41,'[1]LISTADO ATM'!$A$2:$B$821,2,0)</f>
        <v xml:space="preserve">ATM El Vestir De Hoy </v>
      </c>
      <c r="D41" s="15" t="s">
        <v>10</v>
      </c>
      <c r="E41" s="28" t="s">
        <v>47</v>
      </c>
    </row>
    <row r="42" spans="1:5" ht="18" x14ac:dyDescent="0.25">
      <c r="A42" s="28" t="str">
        <f>VLOOKUP(B42,'[1]LISTADO ATM'!$A$2:$C$821,3,0)</f>
        <v>NORTE</v>
      </c>
      <c r="B42" s="28">
        <v>432</v>
      </c>
      <c r="C42" s="28" t="str">
        <f>VLOOKUP(B42,'[1]LISTADO ATM'!$A$2:$B$821,2,0)</f>
        <v xml:space="preserve">ATM Oficina Puerto Plata II </v>
      </c>
      <c r="D42" s="15" t="s">
        <v>10</v>
      </c>
      <c r="E42" s="28" t="s">
        <v>48</v>
      </c>
    </row>
    <row r="43" spans="1:5" ht="18" x14ac:dyDescent="0.25">
      <c r="A43" s="28" t="str">
        <f>VLOOKUP(B43,'[1]LISTADO ATM'!$A$2:$C$821,3,0)</f>
        <v>DISTRITO NACIONAL</v>
      </c>
      <c r="B43" s="28">
        <v>725</v>
      </c>
      <c r="C43" s="28" t="str">
        <f>VLOOKUP(B43,'[1]LISTADO ATM'!$A$2:$B$821,2,0)</f>
        <v xml:space="preserve">ATM El Huacal II  </v>
      </c>
      <c r="D43" s="15" t="s">
        <v>10</v>
      </c>
      <c r="E43" s="28" t="s">
        <v>49</v>
      </c>
    </row>
    <row r="44" spans="1:5" ht="18" x14ac:dyDescent="0.25">
      <c r="A44" s="28" t="str">
        <f>VLOOKUP(B44,'[1]LISTADO ATM'!$A$2:$C$821,3,0)</f>
        <v>DISTRITO NACIONAL</v>
      </c>
      <c r="B44" s="28">
        <v>525</v>
      </c>
      <c r="C44" s="28" t="str">
        <f>VLOOKUP(B44,'[1]LISTADO ATM'!$A$2:$B$821,2,0)</f>
        <v>ATM S/M Bravo Las Americas</v>
      </c>
      <c r="D44" s="15" t="s">
        <v>10</v>
      </c>
      <c r="E44" s="28" t="s">
        <v>50</v>
      </c>
    </row>
    <row r="45" spans="1:5" ht="18" x14ac:dyDescent="0.25">
      <c r="A45" s="28" t="str">
        <f>VLOOKUP(B45,'[1]LISTADO ATM'!$A$2:$C$821,3,0)</f>
        <v>ESTE</v>
      </c>
      <c r="B45" s="28">
        <v>608</v>
      </c>
      <c r="C45" s="28" t="str">
        <f>VLOOKUP(B45,'[1]LISTADO ATM'!$A$2:$B$821,2,0)</f>
        <v xml:space="preserve">ATM Oficina Jumbo (San Pedro) </v>
      </c>
      <c r="D45" s="15" t="s">
        <v>10</v>
      </c>
      <c r="E45" s="28" t="s">
        <v>51</v>
      </c>
    </row>
    <row r="46" spans="1:5" ht="18" x14ac:dyDescent="0.25">
      <c r="A46" s="28" t="str">
        <f>VLOOKUP(B46,'[1]LISTADO ATM'!$A$2:$C$821,3,0)</f>
        <v>DISTRITO NACIONAL</v>
      </c>
      <c r="B46" s="28">
        <v>516</v>
      </c>
      <c r="C46" s="28" t="str">
        <f>VLOOKUP(B46,'[1]LISTADO ATM'!$A$2:$B$821,2,0)</f>
        <v xml:space="preserve">ATM Oficina Gascue </v>
      </c>
      <c r="D46" s="15" t="s">
        <v>10</v>
      </c>
      <c r="E46" s="28" t="s">
        <v>52</v>
      </c>
    </row>
    <row r="47" spans="1:5" ht="18" x14ac:dyDescent="0.25">
      <c r="A47" s="28" t="str">
        <f>VLOOKUP(B47,'[1]LISTADO ATM'!$A$2:$C$821,3,0)</f>
        <v>DISTRITO NACIONAL</v>
      </c>
      <c r="B47" s="28">
        <v>713</v>
      </c>
      <c r="C47" s="28" t="str">
        <f>VLOOKUP(B47,'[1]LISTADO ATM'!$A$2:$B$821,2,0)</f>
        <v xml:space="preserve">ATM Oficina Las Américas </v>
      </c>
      <c r="D47" s="15" t="s">
        <v>10</v>
      </c>
      <c r="E47" s="28" t="s">
        <v>53</v>
      </c>
    </row>
    <row r="48" spans="1:5" ht="18" x14ac:dyDescent="0.25">
      <c r="A48" s="28" t="str">
        <f>VLOOKUP(B48,'[1]LISTADO ATM'!$A$2:$C$821,3,0)</f>
        <v>ESTE</v>
      </c>
      <c r="B48" s="28">
        <v>844</v>
      </c>
      <c r="C48" s="28" t="str">
        <f>VLOOKUP(B48,'[1]LISTADO ATM'!$A$2:$B$821,2,0)</f>
        <v xml:space="preserve">ATM San Juan Shopping Center (Bávaro) </v>
      </c>
      <c r="D48" s="15" t="s">
        <v>10</v>
      </c>
      <c r="E48" s="28" t="s">
        <v>54</v>
      </c>
    </row>
    <row r="49" spans="1:5" ht="18" x14ac:dyDescent="0.25">
      <c r="A49" s="28" t="str">
        <f>VLOOKUP(B49,'[1]LISTADO ATM'!$A$2:$C$821,3,0)</f>
        <v>ESTE</v>
      </c>
      <c r="B49" s="28">
        <v>188</v>
      </c>
      <c r="C49" s="28" t="str">
        <f>VLOOKUP(B49,'[1]LISTADO ATM'!$A$2:$B$821,2,0)</f>
        <v xml:space="preserve">ATM UNP Miches </v>
      </c>
      <c r="D49" s="15" t="s">
        <v>10</v>
      </c>
      <c r="E49" s="28" t="s">
        <v>55</v>
      </c>
    </row>
    <row r="50" spans="1:5" ht="18" x14ac:dyDescent="0.25">
      <c r="A50" s="28" t="str">
        <f>VLOOKUP(B50,'[1]LISTADO ATM'!$A$2:$C$821,3,0)</f>
        <v>NORTE</v>
      </c>
      <c r="B50" s="28">
        <v>119</v>
      </c>
      <c r="C50" s="28" t="str">
        <f>VLOOKUP(B50,'[1]LISTADO ATM'!$A$2:$B$821,2,0)</f>
        <v>ATM Oficina La Barranquita</v>
      </c>
      <c r="D50" s="15" t="s">
        <v>10</v>
      </c>
      <c r="E50" s="28" t="s">
        <v>56</v>
      </c>
    </row>
    <row r="51" spans="1:5" ht="18.75" thickBot="1" x14ac:dyDescent="0.3">
      <c r="A51" s="3" t="s">
        <v>11</v>
      </c>
      <c r="B51" s="35">
        <f>COUNT(B20:B50)</f>
        <v>31</v>
      </c>
      <c r="C51" s="14"/>
      <c r="D51" s="14"/>
      <c r="E51" s="14"/>
    </row>
    <row r="52" spans="1:5" ht="15.75" thickBot="1" x14ac:dyDescent="0.3">
      <c r="B52" s="5"/>
      <c r="E52" s="5"/>
    </row>
    <row r="53" spans="1:5" ht="18" customHeight="1" thickBot="1" x14ac:dyDescent="0.3">
      <c r="A53" s="48" t="s">
        <v>23</v>
      </c>
      <c r="B53" s="49"/>
      <c r="C53" s="49"/>
      <c r="D53" s="49"/>
      <c r="E53" s="50"/>
    </row>
    <row r="54" spans="1:5" ht="18" x14ac:dyDescent="0.25">
      <c r="A54" s="2" t="s">
        <v>5</v>
      </c>
      <c r="B54" s="2" t="s">
        <v>6</v>
      </c>
      <c r="C54" s="2" t="s">
        <v>7</v>
      </c>
      <c r="D54" s="2" t="s">
        <v>8</v>
      </c>
      <c r="E54" s="2" t="s">
        <v>9</v>
      </c>
    </row>
    <row r="55" spans="1:5" ht="18" x14ac:dyDescent="0.25">
      <c r="A55" s="19" t="str">
        <f>VLOOKUP(B55,'[1]LISTADO ATM'!$A$2:$C$821,3,0)</f>
        <v>SUR</v>
      </c>
      <c r="B55" s="28">
        <v>5</v>
      </c>
      <c r="C55" s="28" t="str">
        <f>VLOOKUP(B55,'[1]LISTADO ATM'!$A$2:$B$821,2,0)</f>
        <v>ATM Oficina Autoservicio Villa Ofelia (San Juan)</v>
      </c>
      <c r="D55" s="29" t="s">
        <v>19</v>
      </c>
      <c r="E55" s="39" t="s">
        <v>24</v>
      </c>
    </row>
    <row r="56" spans="1:5" ht="18" x14ac:dyDescent="0.25">
      <c r="A56" s="19" t="str">
        <f>VLOOKUP(B56,'[1]LISTADO ATM'!$A$2:$C$821,3,0)</f>
        <v>DISTRITO NACIONAL</v>
      </c>
      <c r="B56" s="28">
        <v>147</v>
      </c>
      <c r="C56" s="28" t="str">
        <f>VLOOKUP(B56,'[1]LISTADO ATM'!$A$2:$B$821,2,0)</f>
        <v xml:space="preserve">ATM Kiosco Megacentro I </v>
      </c>
      <c r="D56" s="29" t="s">
        <v>19</v>
      </c>
      <c r="E56" s="39" t="s">
        <v>25</v>
      </c>
    </row>
    <row r="57" spans="1:5" ht="18" x14ac:dyDescent="0.25">
      <c r="A57" s="19" t="str">
        <f>VLOOKUP(B57,'[1]LISTADO ATM'!$A$2:$C$821,3,0)</f>
        <v>DISTRITO NACIONAL</v>
      </c>
      <c r="B57" s="28">
        <v>490</v>
      </c>
      <c r="C57" s="28" t="str">
        <f>VLOOKUP(B57,'[1]LISTADO ATM'!$A$2:$B$821,2,0)</f>
        <v xml:space="preserve">ATM Hospital Ney Arias Lora </v>
      </c>
      <c r="D57" s="29" t="s">
        <v>19</v>
      </c>
      <c r="E57" s="39">
        <v>335856019</v>
      </c>
    </row>
    <row r="58" spans="1:5" ht="18" x14ac:dyDescent="0.25">
      <c r="A58" s="19" t="str">
        <f>VLOOKUP(B58,'[1]LISTADO ATM'!$A$2:$C$821,3,0)</f>
        <v>DISTRITO NACIONAL</v>
      </c>
      <c r="B58" s="28">
        <v>577</v>
      </c>
      <c r="C58" s="28" t="str">
        <f>VLOOKUP(B58,'[1]LISTADO ATM'!$A$2:$B$821,2,0)</f>
        <v xml:space="preserve">ATM Olé Ave. Duarte </v>
      </c>
      <c r="D58" s="29" t="s">
        <v>19</v>
      </c>
      <c r="E58" s="39">
        <v>335856929</v>
      </c>
    </row>
    <row r="59" spans="1:5" ht="18" x14ac:dyDescent="0.25">
      <c r="A59" s="19" t="str">
        <f>VLOOKUP(B59,'[1]LISTADO ATM'!$A$2:$C$821,3,0)</f>
        <v>DISTRITO NACIONAL</v>
      </c>
      <c r="B59" s="28">
        <v>180</v>
      </c>
      <c r="C59" s="28" t="str">
        <f>VLOOKUP(B59,'[1]LISTADO ATM'!$A$2:$B$821,2,0)</f>
        <v xml:space="preserve">ATM Megacentro II </v>
      </c>
      <c r="D59" s="29" t="s">
        <v>19</v>
      </c>
      <c r="E59" s="39">
        <v>335856931</v>
      </c>
    </row>
    <row r="60" spans="1:5" ht="18" x14ac:dyDescent="0.25">
      <c r="A60" s="19" t="str">
        <f>VLOOKUP(B60,'[1]LISTADO ATM'!$A$2:$C$821,3,0)</f>
        <v>DISTRITO NACIONAL</v>
      </c>
      <c r="B60" s="28">
        <v>938</v>
      </c>
      <c r="C60" s="28" t="str">
        <f>VLOOKUP(B60,'[1]LISTADO ATM'!$A$2:$B$821,2,0)</f>
        <v xml:space="preserve">ATM Autobanco Oficina Filadelfia Plaza </v>
      </c>
      <c r="D60" s="29" t="s">
        <v>19</v>
      </c>
      <c r="E60" s="39">
        <v>335856964</v>
      </c>
    </row>
    <row r="61" spans="1:5" ht="18" x14ac:dyDescent="0.25">
      <c r="A61" s="19" t="str">
        <f>VLOOKUP(B61,'[1]LISTADO ATM'!$A$2:$C$821,3,0)</f>
        <v>ESTE</v>
      </c>
      <c r="B61" s="28">
        <v>612</v>
      </c>
      <c r="C61" s="28" t="str">
        <f>VLOOKUP(B61,'[1]LISTADO ATM'!$A$2:$B$821,2,0)</f>
        <v xml:space="preserve">ATM Plaza Orense (La Romana) </v>
      </c>
      <c r="D61" s="29" t="s">
        <v>19</v>
      </c>
      <c r="E61" s="39" t="s">
        <v>26</v>
      </c>
    </row>
    <row r="62" spans="1:5" ht="18" x14ac:dyDescent="0.25">
      <c r="A62" s="19" t="str">
        <f>VLOOKUP(B62,'[1]LISTADO ATM'!$A$2:$C$821,3,0)</f>
        <v>DISTRITO NACIONAL</v>
      </c>
      <c r="B62" s="28">
        <v>566</v>
      </c>
      <c r="C62" s="28" t="str">
        <f>VLOOKUP(B62,'[1]LISTADO ATM'!$A$2:$B$821,2,0)</f>
        <v xml:space="preserve">ATM Hiper Olé Aut. Duarte </v>
      </c>
      <c r="D62" s="29" t="s">
        <v>19</v>
      </c>
      <c r="E62" s="39" t="s">
        <v>27</v>
      </c>
    </row>
    <row r="63" spans="1:5" ht="18" x14ac:dyDescent="0.25">
      <c r="A63" s="19" t="str">
        <f>VLOOKUP(B63,'[1]LISTADO ATM'!$A$2:$C$821,3,0)</f>
        <v>DISTRITO NACIONAL</v>
      </c>
      <c r="B63" s="28">
        <v>60</v>
      </c>
      <c r="C63" s="28" t="str">
        <f>VLOOKUP(B63,'[1]LISTADO ATM'!$A$2:$B$821,2,0)</f>
        <v xml:space="preserve">ATM Autobanco 27 de Febrero </v>
      </c>
      <c r="D63" s="29" t="s">
        <v>19</v>
      </c>
      <c r="E63" s="39" t="s">
        <v>28</v>
      </c>
    </row>
    <row r="64" spans="1:5" ht="18" x14ac:dyDescent="0.25">
      <c r="A64" s="19" t="str">
        <f>VLOOKUP(B64,'[1]LISTADO ATM'!$A$2:$C$821,3,0)</f>
        <v>DISTRITO NACIONAL</v>
      </c>
      <c r="B64" s="28">
        <v>836</v>
      </c>
      <c r="C64" s="28" t="str">
        <f>VLOOKUP(B64,'[1]LISTADO ATM'!$A$2:$B$821,2,0)</f>
        <v xml:space="preserve">ATM UNP Plaza Luperón </v>
      </c>
      <c r="D64" s="29" t="s">
        <v>19</v>
      </c>
      <c r="E64" s="39" t="s">
        <v>29</v>
      </c>
    </row>
    <row r="65" spans="1:5" ht="18" x14ac:dyDescent="0.25">
      <c r="A65" s="19" t="str">
        <f>VLOOKUP(B65,'[1]LISTADO ATM'!$A$2:$C$821,3,0)</f>
        <v>SUR</v>
      </c>
      <c r="B65" s="28">
        <v>537</v>
      </c>
      <c r="C65" s="28" t="str">
        <f>VLOOKUP(B65,'[1]LISTADO ATM'!$A$2:$B$821,2,0)</f>
        <v xml:space="preserve">ATM Estación Texaco Enriquillo (Barahona) </v>
      </c>
      <c r="D65" s="29" t="s">
        <v>19</v>
      </c>
      <c r="E65" s="39" t="s">
        <v>30</v>
      </c>
    </row>
    <row r="66" spans="1:5" ht="18" x14ac:dyDescent="0.25">
      <c r="A66" s="19" t="str">
        <f>VLOOKUP(B66,'[1]LISTADO ATM'!$A$2:$C$821,3,0)</f>
        <v>NORTE</v>
      </c>
      <c r="B66" s="28">
        <v>756</v>
      </c>
      <c r="C66" s="28" t="str">
        <f>VLOOKUP(B66,'[1]LISTADO ATM'!$A$2:$B$821,2,0)</f>
        <v xml:space="preserve">ATM UNP Villa La Mata (Cotuí) </v>
      </c>
      <c r="D66" s="29" t="s">
        <v>19</v>
      </c>
      <c r="E66" s="39" t="s">
        <v>31</v>
      </c>
    </row>
    <row r="67" spans="1:5" ht="18" x14ac:dyDescent="0.25">
      <c r="A67" s="19" t="str">
        <f>VLOOKUP(B67,'[1]LISTADO ATM'!$A$2:$C$821,3,0)</f>
        <v>SUR</v>
      </c>
      <c r="B67" s="28">
        <v>873</v>
      </c>
      <c r="C67" s="28" t="str">
        <f>VLOOKUP(B67,'[1]LISTADO ATM'!$A$2:$B$821,2,0)</f>
        <v xml:space="preserve">ATM Centro de Caja San Cristóbal II </v>
      </c>
      <c r="D67" s="29" t="s">
        <v>19</v>
      </c>
      <c r="E67" s="39" t="s">
        <v>32</v>
      </c>
    </row>
    <row r="68" spans="1:5" ht="18.75" thickBot="1" x14ac:dyDescent="0.3">
      <c r="A68" s="3" t="s">
        <v>11</v>
      </c>
      <c r="B68" s="35">
        <f>COUNT(B55:B67)</f>
        <v>13</v>
      </c>
      <c r="C68" s="14"/>
      <c r="D68" s="36"/>
      <c r="E68" s="37"/>
    </row>
    <row r="69" spans="1:5" ht="15.75" thickBot="1" x14ac:dyDescent="0.3">
      <c r="B69" s="5"/>
      <c r="E69" s="5"/>
    </row>
    <row r="70" spans="1:5" ht="18" x14ac:dyDescent="0.25">
      <c r="A70" s="51" t="s">
        <v>13</v>
      </c>
      <c r="B70" s="52"/>
      <c r="C70" s="52"/>
      <c r="D70" s="52"/>
      <c r="E70" s="53"/>
    </row>
    <row r="71" spans="1:5" ht="18" x14ac:dyDescent="0.25">
      <c r="A71" s="2" t="s">
        <v>5</v>
      </c>
      <c r="B71" s="2" t="s">
        <v>6</v>
      </c>
      <c r="C71" s="4" t="s">
        <v>7</v>
      </c>
      <c r="D71" s="18" t="s">
        <v>8</v>
      </c>
      <c r="E71" s="2" t="s">
        <v>9</v>
      </c>
    </row>
    <row r="72" spans="1:5" ht="18.75" customHeight="1" x14ac:dyDescent="0.25">
      <c r="A72" s="19" t="str">
        <f>VLOOKUP(B72,'[1]LISTADO ATM'!$A$2:$C$821,3,0)</f>
        <v>DISTRITO NACIONAL</v>
      </c>
      <c r="B72" s="28">
        <v>231</v>
      </c>
      <c r="C72" s="28" t="str">
        <f>VLOOKUP(B72,'[1]LISTADO ATM'!$A$2:$B$821,2,0)</f>
        <v xml:space="preserve">ATM Oficina Zona Oriental </v>
      </c>
      <c r="D72" s="28" t="s">
        <v>22</v>
      </c>
      <c r="E72" s="38">
        <v>335856981</v>
      </c>
    </row>
    <row r="73" spans="1:5" ht="18.75" customHeight="1" x14ac:dyDescent="0.25">
      <c r="A73" s="19" t="str">
        <f>VLOOKUP(B73,'[1]LISTADO ATM'!$A$2:$C$821,3,0)</f>
        <v>DISTRITO NACIONAL</v>
      </c>
      <c r="B73" s="28">
        <v>540</v>
      </c>
      <c r="C73" s="28" t="str">
        <f>VLOOKUP(B73,'[1]LISTADO ATM'!$A$2:$B$821,2,0)</f>
        <v xml:space="preserve">ATM Autoservicio Sambil I </v>
      </c>
      <c r="D73" s="28" t="s">
        <v>22</v>
      </c>
      <c r="E73" s="39">
        <v>335856986</v>
      </c>
    </row>
    <row r="74" spans="1:5" ht="18.75" customHeight="1" x14ac:dyDescent="0.25">
      <c r="A74" s="19" t="str">
        <f>VLOOKUP(B74,'[1]LISTADO ATM'!$A$2:$C$821,3,0)</f>
        <v>SUR</v>
      </c>
      <c r="B74" s="28">
        <v>5</v>
      </c>
      <c r="C74" s="28" t="str">
        <f>VLOOKUP(B74,'[1]LISTADO ATM'!$A$2:$B$821,2,0)</f>
        <v>ATM Oficina Autoservicio Villa Ofelia (San Juan)</v>
      </c>
      <c r="D74" s="28" t="s">
        <v>57</v>
      </c>
      <c r="E74" s="28">
        <v>335856611</v>
      </c>
    </row>
    <row r="75" spans="1:5" ht="18.75" customHeight="1" x14ac:dyDescent="0.25">
      <c r="A75" s="19" t="str">
        <f>VLOOKUP(B75,'[1]LISTADO ATM'!$A$2:$C$821,3,0)</f>
        <v>NORTE</v>
      </c>
      <c r="B75" s="28">
        <v>291</v>
      </c>
      <c r="C75" s="28" t="str">
        <f>VLOOKUP(B75,'[1]LISTADO ATM'!$A$2:$B$821,2,0)</f>
        <v xml:space="preserve">ATM S/M Jumbo Las Colinas </v>
      </c>
      <c r="D75" s="28" t="s">
        <v>57</v>
      </c>
      <c r="E75" s="28">
        <v>335856803</v>
      </c>
    </row>
    <row r="76" spans="1:5" ht="18.75" customHeight="1" x14ac:dyDescent="0.25">
      <c r="A76" s="19" t="str">
        <f>VLOOKUP(B76,'[1]LISTADO ATM'!$A$2:$C$821,3,0)</f>
        <v>DISTRITO NACIONAL</v>
      </c>
      <c r="B76" s="28">
        <v>900</v>
      </c>
      <c r="C76" s="28" t="str">
        <f>VLOOKUP(B76,'[1]LISTADO ATM'!$A$2:$B$821,2,0)</f>
        <v xml:space="preserve">ATM UNP Merca Santo Domingo </v>
      </c>
      <c r="D76" s="28" t="s">
        <v>57</v>
      </c>
      <c r="E76" s="28">
        <v>335856881</v>
      </c>
    </row>
    <row r="77" spans="1:5" ht="18.75" customHeight="1" x14ac:dyDescent="0.25">
      <c r="A77" s="19" t="str">
        <f>VLOOKUP(B77,'[1]LISTADO ATM'!$A$2:$C$821,3,0)</f>
        <v>NORTE</v>
      </c>
      <c r="B77" s="28">
        <v>965</v>
      </c>
      <c r="C77" s="28" t="str">
        <f>VLOOKUP(B77,'[1]LISTADO ATM'!$A$2:$B$821,2,0)</f>
        <v xml:space="preserve">ATM S/M La Fuente FUN (Santiago) </v>
      </c>
      <c r="D77" s="28" t="s">
        <v>57</v>
      </c>
      <c r="E77" s="28">
        <v>335856894</v>
      </c>
    </row>
    <row r="78" spans="1:5" ht="18.75" customHeight="1" x14ac:dyDescent="0.25">
      <c r="A78" s="19" t="str">
        <f>VLOOKUP(B78,'[1]LISTADO ATM'!$A$2:$C$821,3,0)</f>
        <v>NORTE</v>
      </c>
      <c r="B78" s="28">
        <v>282</v>
      </c>
      <c r="C78" s="28" t="str">
        <f>VLOOKUP(B78,'[1]LISTADO ATM'!$A$2:$B$821,2,0)</f>
        <v xml:space="preserve">ATM Autobanco Nibaje </v>
      </c>
      <c r="D78" s="28" t="s">
        <v>57</v>
      </c>
      <c r="E78" s="28" t="s">
        <v>58</v>
      </c>
    </row>
    <row r="79" spans="1:5" ht="18.75" customHeight="1" x14ac:dyDescent="0.25">
      <c r="A79" s="19"/>
      <c r="B79" s="28"/>
      <c r="C79" s="32"/>
      <c r="D79" s="28"/>
      <c r="E79" s="28"/>
    </row>
    <row r="80" spans="1:5" ht="18.75" thickBot="1" x14ac:dyDescent="0.3">
      <c r="A80" s="3" t="s">
        <v>11</v>
      </c>
      <c r="B80" s="35">
        <f>COUNT(B72:B76)</f>
        <v>5</v>
      </c>
      <c r="C80" s="14"/>
      <c r="D80" s="17"/>
      <c r="E80" s="17"/>
    </row>
    <row r="81" spans="1:5" ht="15.75" thickBot="1" x14ac:dyDescent="0.3">
      <c r="B81" s="5"/>
      <c r="E81" s="5"/>
    </row>
    <row r="82" spans="1:5" ht="18.75" thickBot="1" x14ac:dyDescent="0.3">
      <c r="A82" s="54" t="s">
        <v>12</v>
      </c>
      <c r="B82" s="55"/>
      <c r="D82" s="5"/>
      <c r="E82" s="5"/>
    </row>
    <row r="83" spans="1:5" ht="18.75" thickBot="1" x14ac:dyDescent="0.3">
      <c r="A83" s="33">
        <f>+B51+B68+B80</f>
        <v>49</v>
      </c>
      <c r="B83" s="34"/>
    </row>
    <row r="84" spans="1:5" ht="15.75" thickBot="1" x14ac:dyDescent="0.3">
      <c r="B84" s="5"/>
      <c r="E84" s="5"/>
    </row>
    <row r="85" spans="1:5" ht="18.75" thickBot="1" x14ac:dyDescent="0.3">
      <c r="A85" s="48" t="s">
        <v>15</v>
      </c>
      <c r="B85" s="49"/>
      <c r="C85" s="49"/>
      <c r="D85" s="49"/>
      <c r="E85" s="50"/>
    </row>
    <row r="86" spans="1:5" ht="18" x14ac:dyDescent="0.25">
      <c r="A86" s="6" t="s">
        <v>5</v>
      </c>
      <c r="B86" s="2" t="s">
        <v>6</v>
      </c>
      <c r="C86" s="4" t="s">
        <v>7</v>
      </c>
      <c r="D86" s="56" t="s">
        <v>8</v>
      </c>
      <c r="E86" s="57"/>
    </row>
    <row r="87" spans="1:5" ht="18" x14ac:dyDescent="0.25">
      <c r="A87" s="28" t="str">
        <f>VLOOKUP(B87,'[1]LISTADO ATM'!$A$2:$C$821,3,0)</f>
        <v>DISTRITO NACIONAL</v>
      </c>
      <c r="B87" s="28">
        <v>810</v>
      </c>
      <c r="C87" s="28" t="str">
        <f>VLOOKUP(B87,'[1]LISTADO ATM'!$A$2:$B$821,2,0)</f>
        <v xml:space="preserve">ATM UNP Multicentro La Sirena José Contreras </v>
      </c>
      <c r="D87" s="43" t="s">
        <v>17</v>
      </c>
      <c r="E87" s="44"/>
    </row>
    <row r="88" spans="1:5" ht="18" x14ac:dyDescent="0.25">
      <c r="A88" s="28" t="str">
        <f>VLOOKUP(B88,'[1]LISTADO ATM'!$A$2:$C$821,3,0)</f>
        <v>DISTRITO NACIONAL</v>
      </c>
      <c r="B88" s="28">
        <v>578</v>
      </c>
      <c r="C88" s="28" t="str">
        <f>VLOOKUP(B88,'[1]LISTADO ATM'!$A$2:$B$821,2,0)</f>
        <v xml:space="preserve">ATM Procuraduría General de la República </v>
      </c>
      <c r="D88" s="43" t="s">
        <v>17</v>
      </c>
      <c r="E88" s="44"/>
    </row>
    <row r="89" spans="1:5" ht="18" x14ac:dyDescent="0.25">
      <c r="A89" s="28" t="str">
        <f>VLOOKUP(B89,'[1]LISTADO ATM'!$A$2:$C$821,3,0)</f>
        <v>DISTRITO NACIONAL</v>
      </c>
      <c r="B89" s="28">
        <v>655</v>
      </c>
      <c r="C89" s="28" t="str">
        <f>VLOOKUP(B89,'[1]LISTADO ATM'!$A$2:$B$821,2,0)</f>
        <v>ATM Farmacia Sandra</v>
      </c>
      <c r="D89" s="43" t="s">
        <v>21</v>
      </c>
      <c r="E89" s="44"/>
    </row>
    <row r="90" spans="1:5" ht="18" x14ac:dyDescent="0.25">
      <c r="A90" s="28" t="str">
        <f>VLOOKUP(B90,'[1]LISTADO ATM'!$A$2:$C$821,3,0)</f>
        <v>DISTRITO NACIONAL</v>
      </c>
      <c r="B90" s="28">
        <v>561</v>
      </c>
      <c r="C90" s="28" t="str">
        <f>VLOOKUP(B90,'[1]LISTADO ATM'!$A$2:$B$821,2,0)</f>
        <v xml:space="preserve">ATM Comando Regional P.N. S.D. Este </v>
      </c>
      <c r="D90" s="43" t="s">
        <v>21</v>
      </c>
      <c r="E90" s="44"/>
    </row>
    <row r="91" spans="1:5" ht="18" x14ac:dyDescent="0.25">
      <c r="A91" s="28" t="str">
        <f>VLOOKUP(B91,'[1]LISTADO ATM'!$A$2:$C$821,3,0)</f>
        <v>DISTRITO NACIONAL</v>
      </c>
      <c r="B91" s="28">
        <v>600</v>
      </c>
      <c r="C91" s="28" t="str">
        <f>VLOOKUP(B91,'[1]LISTADO ATM'!$A$2:$B$821,2,0)</f>
        <v>ATM S/M Bravo Hipica</v>
      </c>
      <c r="D91" s="43" t="s">
        <v>17</v>
      </c>
      <c r="E91" s="44"/>
    </row>
    <row r="92" spans="1:5" ht="18" x14ac:dyDescent="0.25">
      <c r="A92" s="28" t="str">
        <f>VLOOKUP(B92,'[1]LISTADO ATM'!$A$2:$C$821,3,0)</f>
        <v>ESTE</v>
      </c>
      <c r="B92" s="28">
        <v>513</v>
      </c>
      <c r="C92" s="28" t="str">
        <f>VLOOKUP(B92,'[1]LISTADO ATM'!$A$2:$B$821,2,0)</f>
        <v xml:space="preserve">ATM UNP Lagunas de Nisibón </v>
      </c>
      <c r="D92" s="43" t="s">
        <v>17</v>
      </c>
      <c r="E92" s="44"/>
    </row>
    <row r="93" spans="1:5" ht="18" x14ac:dyDescent="0.25">
      <c r="A93" s="28" t="str">
        <f>VLOOKUP(B93,'[1]LISTADO ATM'!$A$2:$C$821,3,0)</f>
        <v>SUR</v>
      </c>
      <c r="B93" s="28">
        <v>592</v>
      </c>
      <c r="C93" s="28" t="str">
        <f>VLOOKUP(B93,'[1]LISTADO ATM'!$A$2:$B$821,2,0)</f>
        <v xml:space="preserve">ATM Centro de Caja San Cristóbal I </v>
      </c>
      <c r="D93" s="43" t="s">
        <v>17</v>
      </c>
      <c r="E93" s="44"/>
    </row>
    <row r="94" spans="1:5" ht="18" x14ac:dyDescent="0.25">
      <c r="A94" s="28" t="str">
        <f>VLOOKUP(B94,'[1]LISTADO ATM'!$A$2:$C$821,3,0)</f>
        <v>DISTRITO NACIONAL</v>
      </c>
      <c r="B94" s="28">
        <v>800</v>
      </c>
      <c r="C94" s="28" t="str">
        <f>VLOOKUP(B94,'[1]LISTADO ATM'!$A$2:$B$821,2,0)</f>
        <v xml:space="preserve">ATM Estación Next Dipsa Pedro Livio Cedeño </v>
      </c>
      <c r="D94" s="43" t="s">
        <v>21</v>
      </c>
      <c r="E94" s="44"/>
    </row>
    <row r="95" spans="1:5" ht="18" x14ac:dyDescent="0.25">
      <c r="A95" s="28" t="str">
        <f>VLOOKUP(B95,'[1]LISTADO ATM'!$A$2:$C$821,3,0)</f>
        <v>DISTRITO NACIONAL</v>
      </c>
      <c r="B95" s="28">
        <v>883</v>
      </c>
      <c r="C95" s="28" t="str">
        <f>VLOOKUP(B95,'[1]LISTADO ATM'!$A$2:$B$821,2,0)</f>
        <v xml:space="preserve">ATM Oficina Filadelfia Plaza </v>
      </c>
      <c r="D95" s="43" t="s">
        <v>17</v>
      </c>
      <c r="E95" s="44"/>
    </row>
    <row r="96" spans="1:5" ht="18.75" thickBot="1" x14ac:dyDescent="0.3">
      <c r="A96" s="3" t="s">
        <v>11</v>
      </c>
      <c r="B96" s="35">
        <f>COUNT(B87:B95)</f>
        <v>9</v>
      </c>
      <c r="C96" s="30"/>
      <c r="D96" s="30"/>
      <c r="E96" s="31"/>
    </row>
    <row r="97" spans="2:2" x14ac:dyDescent="0.25">
      <c r="B97" s="40"/>
    </row>
    <row r="98" spans="2:2" x14ac:dyDescent="0.25">
      <c r="B98" s="40"/>
    </row>
    <row r="99" spans="2:2" x14ac:dyDescent="0.25">
      <c r="B99" s="40"/>
    </row>
    <row r="100" spans="2:2" x14ac:dyDescent="0.25">
      <c r="B100" s="40"/>
    </row>
    <row r="101" spans="2:2" x14ac:dyDescent="0.25">
      <c r="B101" s="40"/>
    </row>
    <row r="102" spans="2:2" x14ac:dyDescent="0.25">
      <c r="B102" s="40"/>
    </row>
    <row r="103" spans="2:2" x14ac:dyDescent="0.25">
      <c r="B103" s="40"/>
    </row>
    <row r="104" spans="2:2" x14ac:dyDescent="0.25">
      <c r="B104" s="40"/>
    </row>
  </sheetData>
  <mergeCells count="21">
    <mergeCell ref="D94:E94"/>
    <mergeCell ref="D95:E95"/>
    <mergeCell ref="D92:E92"/>
    <mergeCell ref="D90:E90"/>
    <mergeCell ref="D91:E91"/>
    <mergeCell ref="D93:E93"/>
    <mergeCell ref="A1:E1"/>
    <mergeCell ref="A2:E2"/>
    <mergeCell ref="A7:E7"/>
    <mergeCell ref="C11:E11"/>
    <mergeCell ref="A13:E13"/>
    <mergeCell ref="D89:E89"/>
    <mergeCell ref="D88:E88"/>
    <mergeCell ref="C16:E16"/>
    <mergeCell ref="A18:E18"/>
    <mergeCell ref="A53:E53"/>
    <mergeCell ref="A70:E70"/>
    <mergeCell ref="A82:B82"/>
    <mergeCell ref="A85:E85"/>
    <mergeCell ref="D86:E86"/>
    <mergeCell ref="D87:E87"/>
  </mergeCells>
  <phoneticPr fontId="11" type="noConversion"/>
  <conditionalFormatting sqref="B87:B1048576 B15:B18 B72:B85 B68:B70 B20:B40 B51:B52 B1:B13">
    <cfRule type="duplicateValues" dxfId="57" priority="114"/>
  </conditionalFormatting>
  <conditionalFormatting sqref="E34">
    <cfRule type="duplicateValues" dxfId="56" priority="70"/>
  </conditionalFormatting>
  <conditionalFormatting sqref="E40">
    <cfRule type="duplicateValues" dxfId="55" priority="65"/>
  </conditionalFormatting>
  <conditionalFormatting sqref="E37">
    <cfRule type="duplicateValues" dxfId="54" priority="58"/>
  </conditionalFormatting>
  <conditionalFormatting sqref="E96:E1048576 E68:E70 E51:E52 E15:E18 E20:E27 E72:E91 E1:E13">
    <cfRule type="duplicateValues" dxfId="53" priority="338"/>
  </conditionalFormatting>
  <conditionalFormatting sqref="E28:E33">
    <cfRule type="duplicateValues" dxfId="52" priority="357"/>
  </conditionalFormatting>
  <conditionalFormatting sqref="E53">
    <cfRule type="duplicateValues" dxfId="51" priority="55"/>
  </conditionalFormatting>
  <conditionalFormatting sqref="E53">
    <cfRule type="duplicateValues" dxfId="50" priority="54"/>
  </conditionalFormatting>
  <conditionalFormatting sqref="E53">
    <cfRule type="duplicateValues" dxfId="49" priority="56"/>
  </conditionalFormatting>
  <conditionalFormatting sqref="E38:E39">
    <cfRule type="duplicateValues" dxfId="48" priority="471"/>
  </conditionalFormatting>
  <conditionalFormatting sqref="E35:E36">
    <cfRule type="duplicateValues" dxfId="47" priority="567"/>
  </conditionalFormatting>
  <conditionalFormatting sqref="E94">
    <cfRule type="duplicateValues" dxfId="46" priority="49"/>
  </conditionalFormatting>
  <conditionalFormatting sqref="E95">
    <cfRule type="duplicateValues" dxfId="45" priority="47"/>
  </conditionalFormatting>
  <conditionalFormatting sqref="E92">
    <cfRule type="duplicateValues" dxfId="44" priority="605"/>
  </conditionalFormatting>
  <conditionalFormatting sqref="B55:B58">
    <cfRule type="duplicateValues" dxfId="43" priority="43"/>
  </conditionalFormatting>
  <conditionalFormatting sqref="B59:B67">
    <cfRule type="duplicateValues" dxfId="42" priority="42"/>
  </conditionalFormatting>
  <conditionalFormatting sqref="B59:B67">
    <cfRule type="duplicateValues" dxfId="41" priority="40"/>
    <cfRule type="duplicateValues" dxfId="40" priority="41"/>
  </conditionalFormatting>
  <conditionalFormatting sqref="B55:B58">
    <cfRule type="duplicateValues" dxfId="39" priority="39"/>
  </conditionalFormatting>
  <conditionalFormatting sqref="B55:B58">
    <cfRule type="duplicateValues" dxfId="38" priority="37"/>
    <cfRule type="duplicateValues" dxfId="37" priority="38"/>
  </conditionalFormatting>
  <conditionalFormatting sqref="E55:E58">
    <cfRule type="duplicateValues" dxfId="36" priority="36"/>
  </conditionalFormatting>
  <conditionalFormatting sqref="E55:E58">
    <cfRule type="duplicateValues" dxfId="35" priority="35"/>
  </conditionalFormatting>
  <conditionalFormatting sqref="E55:E58">
    <cfRule type="duplicateValues" dxfId="34" priority="33"/>
    <cfRule type="duplicateValues" dxfId="33" priority="34"/>
  </conditionalFormatting>
  <conditionalFormatting sqref="E55:E58">
    <cfRule type="duplicateValues" dxfId="32" priority="32"/>
  </conditionalFormatting>
  <conditionalFormatting sqref="E55:E58">
    <cfRule type="duplicateValues" dxfId="31" priority="30"/>
    <cfRule type="duplicateValues" dxfId="30" priority="31"/>
  </conditionalFormatting>
  <conditionalFormatting sqref="E55:E58">
    <cfRule type="duplicateValues" dxfId="29" priority="29"/>
  </conditionalFormatting>
  <conditionalFormatting sqref="E55:E58">
    <cfRule type="duplicateValues" dxfId="28" priority="28"/>
  </conditionalFormatting>
  <conditionalFormatting sqref="E55:E58">
    <cfRule type="duplicateValues" dxfId="27" priority="27"/>
  </conditionalFormatting>
  <conditionalFormatting sqref="E55:E58">
    <cfRule type="duplicateValues" dxfId="26" priority="25"/>
    <cfRule type="duplicateValues" dxfId="25" priority="26"/>
  </conditionalFormatting>
  <conditionalFormatting sqref="E55:E58">
    <cfRule type="duplicateValues" dxfId="24" priority="24"/>
  </conditionalFormatting>
  <conditionalFormatting sqref="E55:E58">
    <cfRule type="duplicateValues" dxfId="23" priority="23"/>
  </conditionalFormatting>
  <conditionalFormatting sqref="E55:E58">
    <cfRule type="duplicateValues" dxfId="22" priority="22"/>
  </conditionalFormatting>
  <conditionalFormatting sqref="E55:E58">
    <cfRule type="duplicateValues" dxfId="21" priority="21"/>
  </conditionalFormatting>
  <conditionalFormatting sqref="E55:E58">
    <cfRule type="duplicateValues" dxfId="20" priority="19"/>
    <cfRule type="duplicateValues" dxfId="19" priority="20"/>
  </conditionalFormatting>
  <conditionalFormatting sqref="E55:E58">
    <cfRule type="duplicateValues" dxfId="18" priority="18"/>
  </conditionalFormatting>
  <conditionalFormatting sqref="E55:E58">
    <cfRule type="duplicateValues" dxfId="17" priority="17"/>
  </conditionalFormatting>
  <conditionalFormatting sqref="E55:E58">
    <cfRule type="duplicateValues" dxfId="16" priority="16"/>
  </conditionalFormatting>
  <conditionalFormatting sqref="E55:E58">
    <cfRule type="duplicateValues" dxfId="15" priority="14"/>
    <cfRule type="duplicateValues" dxfId="14" priority="15"/>
  </conditionalFormatting>
  <conditionalFormatting sqref="E55:E58">
    <cfRule type="duplicateValues" dxfId="13" priority="13"/>
  </conditionalFormatting>
  <conditionalFormatting sqref="E55:E58">
    <cfRule type="duplicateValues" dxfId="12" priority="11"/>
    <cfRule type="duplicateValues" dxfId="11" priority="12"/>
  </conditionalFormatting>
  <conditionalFormatting sqref="E55:E58">
    <cfRule type="duplicateValues" dxfId="10" priority="10"/>
  </conditionalFormatting>
  <conditionalFormatting sqref="E59:E67">
    <cfRule type="duplicateValues" dxfId="9" priority="9"/>
  </conditionalFormatting>
  <conditionalFormatting sqref="E59:E67">
    <cfRule type="duplicateValues" dxfId="8" priority="7"/>
    <cfRule type="duplicateValues" dxfId="7" priority="8"/>
  </conditionalFormatting>
  <conditionalFormatting sqref="B46:B50">
    <cfRule type="duplicateValues" dxfId="6" priority="6"/>
  </conditionalFormatting>
  <conditionalFormatting sqref="E46:E50">
    <cfRule type="duplicateValues" dxfId="5" priority="4"/>
  </conditionalFormatting>
  <conditionalFormatting sqref="E46:E50">
    <cfRule type="duplicateValues" dxfId="4" priority="5"/>
  </conditionalFormatting>
  <conditionalFormatting sqref="B41:B45">
    <cfRule type="duplicateValues" dxfId="3" priority="3"/>
  </conditionalFormatting>
  <conditionalFormatting sqref="E41:E45">
    <cfRule type="duplicateValues" dxfId="2" priority="1"/>
  </conditionalFormatting>
  <conditionalFormatting sqref="E41:E45">
    <cfRule type="duplicateValues" dxfId="1" priority="2"/>
  </conditionalFormatting>
  <conditionalFormatting sqref="E93">
    <cfRule type="duplicateValues" dxfId="0" priority="62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70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70 3 835 980 231 117 283 540                                                      </v>
      </c>
    </row>
    <row r="3" spans="2:6" x14ac:dyDescent="0.25">
      <c r="B3" s="24">
        <v>3</v>
      </c>
      <c r="C3" s="25" t="s">
        <v>18</v>
      </c>
    </row>
    <row r="4" spans="2:6" x14ac:dyDescent="0.25">
      <c r="B4" s="24">
        <v>835</v>
      </c>
      <c r="C4" s="25" t="s">
        <v>18</v>
      </c>
    </row>
    <row r="5" spans="2:6" x14ac:dyDescent="0.25">
      <c r="B5" s="24">
        <v>980</v>
      </c>
      <c r="C5" s="25" t="s">
        <v>18</v>
      </c>
    </row>
    <row r="6" spans="2:6" x14ac:dyDescent="0.25">
      <c r="B6" s="24">
        <v>231</v>
      </c>
      <c r="C6" s="25" t="s">
        <v>18</v>
      </c>
    </row>
    <row r="7" spans="2:6" x14ac:dyDescent="0.25">
      <c r="B7" s="24">
        <v>117</v>
      </c>
      <c r="C7" s="25" t="s">
        <v>18</v>
      </c>
    </row>
    <row r="8" spans="2:6" x14ac:dyDescent="0.25">
      <c r="B8" s="24">
        <v>283</v>
      </c>
      <c r="C8" s="25" t="s">
        <v>18</v>
      </c>
    </row>
    <row r="9" spans="2:6" x14ac:dyDescent="0.25">
      <c r="B9" s="24">
        <v>540</v>
      </c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2021-04-20T10:01:42Z</dcterms:modified>
</cp:coreProperties>
</file>