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1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Hoja1!$A$109:$E$109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5" i="1" l="1"/>
  <c r="C105" i="1"/>
  <c r="B106" i="1"/>
  <c r="C104" i="1"/>
  <c r="A103" i="1"/>
  <c r="A104" i="1"/>
  <c r="C103" i="1"/>
  <c r="B93" i="1"/>
  <c r="C92" i="1"/>
  <c r="A91" i="1"/>
  <c r="A92" i="1"/>
  <c r="C91" i="1"/>
  <c r="C90" i="1"/>
  <c r="A89" i="1"/>
  <c r="A90" i="1"/>
  <c r="C89" i="1"/>
  <c r="A88" i="1"/>
  <c r="C88" i="1"/>
  <c r="A87" i="1"/>
  <c r="C87" i="1"/>
  <c r="B112" i="1" l="1"/>
  <c r="A111" i="1"/>
  <c r="C111" i="1"/>
  <c r="A86" i="1"/>
  <c r="C86" i="1"/>
  <c r="A102" i="1" l="1"/>
  <c r="C102" i="1"/>
  <c r="A85" i="1"/>
  <c r="C85" i="1"/>
  <c r="B133" i="1"/>
  <c r="B60" i="1"/>
  <c r="B70" i="1"/>
  <c r="A130" i="1"/>
  <c r="A131" i="1"/>
  <c r="A132" i="1"/>
  <c r="C130" i="1"/>
  <c r="C131" i="1"/>
  <c r="C132" i="1"/>
  <c r="A82" i="1"/>
  <c r="A83" i="1"/>
  <c r="A84" i="1"/>
  <c r="C82" i="1"/>
  <c r="C83" i="1"/>
  <c r="C84" i="1"/>
  <c r="C126" i="1" l="1"/>
  <c r="C127" i="1"/>
  <c r="A126" i="1"/>
  <c r="A127" i="1"/>
  <c r="A66" i="1"/>
  <c r="A67" i="1"/>
  <c r="C66" i="1"/>
  <c r="C67" i="1"/>
  <c r="C41" i="1"/>
  <c r="C42" i="1"/>
  <c r="C43" i="1"/>
  <c r="C44" i="1"/>
  <c r="A41" i="1"/>
  <c r="A42" i="1"/>
  <c r="A43" i="1"/>
  <c r="A44" i="1"/>
  <c r="C40" i="1"/>
  <c r="C45" i="1"/>
  <c r="C46" i="1"/>
  <c r="C47" i="1"/>
  <c r="A40" i="1"/>
  <c r="A45" i="1"/>
  <c r="A46" i="1"/>
  <c r="A47" i="1"/>
  <c r="C30" i="1"/>
  <c r="C31" i="1"/>
  <c r="C32" i="1"/>
  <c r="C33" i="1"/>
  <c r="C34" i="1"/>
  <c r="C35" i="1"/>
  <c r="C36" i="1"/>
  <c r="C37" i="1"/>
  <c r="C38" i="1"/>
  <c r="A30" i="1"/>
  <c r="A31" i="1"/>
  <c r="A32" i="1"/>
  <c r="A33" i="1"/>
  <c r="A34" i="1"/>
  <c r="A35" i="1"/>
  <c r="A36" i="1"/>
  <c r="A37" i="1"/>
  <c r="A38" i="1"/>
  <c r="C25" i="1"/>
  <c r="C26" i="1"/>
  <c r="C27" i="1"/>
  <c r="C28" i="1"/>
  <c r="C29" i="1"/>
  <c r="A25" i="1"/>
  <c r="A26" i="1"/>
  <c r="A27" i="1"/>
  <c r="A28" i="1"/>
  <c r="A29" i="1"/>
  <c r="C56" i="1"/>
  <c r="A56" i="1"/>
  <c r="C125" i="1"/>
  <c r="A125" i="1"/>
  <c r="C124" i="1"/>
  <c r="A124" i="1"/>
  <c r="C123" i="1"/>
  <c r="A123" i="1"/>
  <c r="C79" i="1"/>
  <c r="C80" i="1"/>
  <c r="A79" i="1"/>
  <c r="A80" i="1"/>
  <c r="C122" i="1"/>
  <c r="A122" i="1"/>
  <c r="A121" i="1"/>
  <c r="A128" i="1"/>
  <c r="A129" i="1"/>
  <c r="C121" i="1"/>
  <c r="C128" i="1"/>
  <c r="C129" i="1"/>
  <c r="C110" i="1"/>
  <c r="A110" i="1"/>
  <c r="C65" i="1"/>
  <c r="A65" i="1"/>
  <c r="C39" i="1"/>
  <c r="C48" i="1"/>
  <c r="A39" i="1"/>
  <c r="A48" i="1"/>
  <c r="C50" i="1"/>
  <c r="C49" i="1"/>
  <c r="C81" i="1"/>
  <c r="A50" i="1"/>
  <c r="A49" i="1"/>
  <c r="A81" i="1"/>
  <c r="C101" i="1"/>
  <c r="A101" i="1"/>
  <c r="C77" i="1"/>
  <c r="A77" i="1"/>
  <c r="C57" i="1"/>
  <c r="A57" i="1"/>
  <c r="C18" i="1"/>
  <c r="C19" i="1"/>
  <c r="C20" i="1"/>
  <c r="C21" i="1"/>
  <c r="C22" i="1"/>
  <c r="C23" i="1"/>
  <c r="C24" i="1"/>
  <c r="A18" i="1"/>
  <c r="A19" i="1"/>
  <c r="A20" i="1"/>
  <c r="A21" i="1"/>
  <c r="A22" i="1"/>
  <c r="A23" i="1"/>
  <c r="A24" i="1"/>
  <c r="C10" i="1"/>
  <c r="C11" i="1"/>
  <c r="C12" i="1"/>
  <c r="C13" i="1"/>
  <c r="C14" i="1"/>
  <c r="C15" i="1"/>
  <c r="C16" i="1"/>
  <c r="C17" i="1"/>
  <c r="A10" i="1"/>
  <c r="A11" i="1"/>
  <c r="A12" i="1"/>
  <c r="A13" i="1"/>
  <c r="A14" i="1"/>
  <c r="A15" i="1"/>
  <c r="A16" i="1"/>
  <c r="A17" i="1"/>
  <c r="C9" i="1"/>
  <c r="A9" i="1"/>
  <c r="C68" i="1"/>
  <c r="C69" i="1"/>
  <c r="A68" i="1"/>
  <c r="A69" i="1"/>
  <c r="A78" i="1"/>
  <c r="C78" i="1"/>
  <c r="C58" i="1"/>
  <c r="A58" i="1"/>
  <c r="C100" i="1"/>
  <c r="C59" i="1"/>
  <c r="A100" i="1"/>
  <c r="A59" i="1"/>
  <c r="A99" i="1" l="1"/>
  <c r="C99" i="1"/>
  <c r="A76" i="1"/>
  <c r="A53" i="1"/>
  <c r="A52" i="1"/>
  <c r="A51" i="1"/>
  <c r="C76" i="1"/>
  <c r="C53" i="1"/>
  <c r="C52" i="1"/>
  <c r="C51" i="1"/>
  <c r="A98" i="1"/>
  <c r="C98" i="1"/>
  <c r="C54" i="1"/>
  <c r="A54" i="1"/>
  <c r="A64" i="1"/>
  <c r="C64" i="1"/>
  <c r="C120" i="1" l="1"/>
  <c r="A120" i="1"/>
  <c r="C55" i="1" l="1"/>
  <c r="A55" i="1" l="1"/>
  <c r="C75" i="1"/>
  <c r="A75" i="1"/>
  <c r="C74" i="1"/>
  <c r="A74" i="1"/>
  <c r="A97" i="1" l="1"/>
  <c r="C97" i="1"/>
  <c r="A119" i="1" l="1"/>
  <c r="C119" i="1"/>
  <c r="A115" i="1" l="1"/>
  <c r="F2" i="3"/>
</calcChain>
</file>

<file path=xl/sharedStrings.xml><?xml version="1.0" encoding="utf-8"?>
<sst xmlns="http://schemas.openxmlformats.org/spreadsheetml/2006/main" count="1030" uniqueCount="30">
  <si>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</si>
  <si>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</si>
  <si>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</si>
  <si>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</si>
  <si>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</si>
  <si>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</si>
  <si>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</si>
  <si>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</si>
  <si>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</si>
  <si>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</si>
  <si>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</si>
  <si>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</si>
  <si>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</si>
  <si>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</si>
  <si>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</si>
  <si>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</si>
  <si>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</si>
  <si>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</si>
  <si>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</si>
  <si>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</si>
  <si>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</si>
  <si>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2 Gavetas vacia  + 1 Fallando</t>
  </si>
  <si>
    <t xml:space="preserve">FUERA DE SERVICIO / GAVETAS VACIAS + GAVETAS FALLANDO </t>
  </si>
  <si>
    <t>GAVETA DE RECHAZO LLENA</t>
  </si>
  <si>
    <t>Abastecido</t>
  </si>
  <si>
    <t>GAVETA DE DEPOSITO LLENA</t>
  </si>
  <si>
    <t>M</t>
  </si>
  <si>
    <t>1 Gavetas vacia  + 2 Fallando</t>
  </si>
  <si>
    <t>335861444 </t>
  </si>
  <si>
    <t>335861600 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</si>
</sst>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2"/>
      <tableStyleElement type="headerRow" dxfId="351"/>
      <tableStyleElement type="totalRow" dxfId="350"/>
      <tableStyleElement type="firstColumn" dxfId="349"/>
      <tableStyleElement type="lastColumn" dxfId="348"/>
      <tableStyleElement type="firstRowStripe" dxfId="347"/>
      <tableStyleElement type="firstColumnStripe" dxfId="3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topLeftCell="A88" zoomScale="90" zoomScaleNormal="90" workbookViewId="0">
      <selection activeCell="F104" sqref="F104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39.28515625" bestFit="1" customWidth="1"/>
    <col min="5" max="5" width="14.42578125" bestFit="1" customWidth="1"/>
  </cols>
  <sheetData>
    <row r="1" spans="1:6" ht="22.5" x14ac:dyDescent="0.25">
      <c r="A1" s="47" t="s">
        <v>1</v>
      </c>
      <c r="B1" s="48"/>
      <c r="C1" s="48"/>
      <c r="D1" s="48"/>
      <c r="E1" s="49"/>
    </row>
    <row r="2" spans="1:6" ht="25.5" x14ac:dyDescent="0.25">
      <c r="A2" s="50" t="s">
        <v>0</v>
      </c>
      <c r="B2" s="51"/>
      <c r="C2" s="51"/>
      <c r="D2" s="51"/>
      <c r="E2" s="52"/>
    </row>
    <row r="3" spans="1:6" ht="18" x14ac:dyDescent="0.25">
      <c r="B3" s="1"/>
      <c r="C3" s="1"/>
      <c r="D3" s="1"/>
      <c r="E3" s="10"/>
    </row>
    <row r="4" spans="1:6" ht="18.75" thickBot="1" x14ac:dyDescent="0.3">
      <c r="A4" s="7" t="s">
        <v>2</v>
      </c>
      <c r="B4" s="9">
        <v>44307.25</v>
      </c>
      <c r="C4" s="1"/>
      <c r="D4" s="1"/>
      <c r="E4" s="11"/>
    </row>
    <row r="5" spans="1:6" ht="18.75" thickBot="1" x14ac:dyDescent="0.3">
      <c r="A5" s="7" t="s">
        <v>3</v>
      </c>
      <c r="B5" s="9">
        <v>44307.708333333336</v>
      </c>
      <c r="C5" s="8"/>
      <c r="D5" s="1"/>
      <c r="E5" s="11"/>
    </row>
    <row r="6" spans="1:6" ht="18" x14ac:dyDescent="0.25">
      <c r="B6" s="1"/>
      <c r="C6" s="1"/>
      <c r="D6" s="1"/>
      <c r="E6" s="13"/>
    </row>
    <row r="7" spans="1:6" ht="18" x14ac:dyDescent="0.25">
      <c r="A7" s="53" t="s">
        <v>4</v>
      </c>
      <c r="B7" s="54"/>
      <c r="C7" s="54"/>
      <c r="D7" s="54"/>
      <c r="E7" s="55"/>
    </row>
    <row r="8" spans="1:6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6" ht="18" x14ac:dyDescent="0.25">
      <c r="A9" s="19" t="str">
        <f>VLOOKUP(B9,'[1]LISTADO ATM'!$A$2:$C$821,3,0)</f>
        <v>DISTRITO NACIONAL</v>
      </c>
      <c r="B9" s="28">
        <v>904</v>
      </c>
      <c r="C9" s="28" t="str">
        <f>VLOOKUP(B9,'[1]LISTADO ATM'!$A$2:$B$821,2,0)</f>
        <v xml:space="preserve">ATM Oficina Multicentro La Sirena Churchill </v>
      </c>
      <c r="D9" s="16" t="s">
        <v>24</v>
      </c>
      <c r="E9" s="37">
        <v>335858595</v>
      </c>
    </row>
    <row r="10" spans="1:6" ht="18" x14ac:dyDescent="0.25">
      <c r="A10" s="19" t="str">
        <f>VLOOKUP(B10,'[1]LISTADO ATM'!$A$2:$C$821,3,0)</f>
        <v>DISTRITO NACIONAL</v>
      </c>
      <c r="B10" s="28">
        <v>697</v>
      </c>
      <c r="C10" s="28" t="str">
        <f>VLOOKUP(B10,'[1]LISTADO ATM'!$A$2:$B$821,2,0)</f>
        <v>ATM Hipermercado Olé Ciudad Juan Bosch</v>
      </c>
      <c r="D10" s="16" t="s">
        <v>24</v>
      </c>
      <c r="E10" s="28">
        <v>335859618</v>
      </c>
    </row>
    <row r="11" spans="1:6" ht="18" x14ac:dyDescent="0.25">
      <c r="A11" s="19" t="str">
        <f>VLOOKUP(B11,'[1]LISTADO ATM'!$A$2:$C$821,3,0)</f>
        <v>DISTRITO NACIONAL</v>
      </c>
      <c r="B11" s="28">
        <v>724</v>
      </c>
      <c r="C11" s="28" t="str">
        <f>VLOOKUP(B11,'[1]LISTADO ATM'!$A$2:$B$821,2,0)</f>
        <v xml:space="preserve">ATM El Huacal I </v>
      </c>
      <c r="D11" s="16" t="s">
        <v>24</v>
      </c>
      <c r="E11" s="32">
        <v>335860056</v>
      </c>
    </row>
    <row r="12" spans="1:6" ht="18" customHeight="1" x14ac:dyDescent="0.25">
      <c r="A12" s="19" t="str">
        <f>VLOOKUP(B12,'[1]LISTADO ATM'!$A$2:$C$821,3,0)</f>
        <v>NORTE</v>
      </c>
      <c r="B12" s="28">
        <v>649</v>
      </c>
      <c r="C12" s="28" t="str">
        <f>VLOOKUP(B12,'[1]LISTADO ATM'!$A$2:$B$821,2,0)</f>
        <v xml:space="preserve">ATM Oficina Galería 56 (San Francisco de Macorís) </v>
      </c>
      <c r="D12" s="16" t="s">
        <v>24</v>
      </c>
      <c r="E12" s="32">
        <v>335860255</v>
      </c>
      <c r="F12" t="s">
        <v>26</v>
      </c>
    </row>
    <row r="13" spans="1:6" ht="18" x14ac:dyDescent="0.25">
      <c r="A13" s="19" t="str">
        <f>VLOOKUP(B13,'[1]LISTADO ATM'!$A$2:$C$821,3,0)</f>
        <v>DISTRITO NACIONAL</v>
      </c>
      <c r="B13" s="28">
        <v>85</v>
      </c>
      <c r="C13" s="28" t="str">
        <f>VLOOKUP(B13,'[1]LISTADO ATM'!$A$2:$B$821,2,0)</f>
        <v xml:space="preserve">ATM Oficina San Isidro (Fuerza Aérea) </v>
      </c>
      <c r="D13" s="16" t="s">
        <v>24</v>
      </c>
      <c r="E13" s="32">
        <v>335860256</v>
      </c>
      <c r="F13" t="s">
        <v>26</v>
      </c>
    </row>
    <row r="14" spans="1:6" ht="18" x14ac:dyDescent="0.25">
      <c r="A14" s="19" t="str">
        <f>VLOOKUP(B14,'[1]LISTADO ATM'!$A$2:$C$821,3,0)</f>
        <v>ESTE</v>
      </c>
      <c r="B14" s="28">
        <v>912</v>
      </c>
      <c r="C14" s="28" t="str">
        <f>VLOOKUP(B14,'[1]LISTADO ATM'!$A$2:$B$821,2,0)</f>
        <v xml:space="preserve">ATM Oficina San Pedro II </v>
      </c>
      <c r="D14" s="16" t="s">
        <v>24</v>
      </c>
      <c r="E14" s="32">
        <v>335860264</v>
      </c>
    </row>
    <row r="15" spans="1:6" ht="18" x14ac:dyDescent="0.25">
      <c r="A15" s="19" t="str">
        <f>VLOOKUP(B15,'[1]LISTADO ATM'!$A$2:$C$821,3,0)</f>
        <v>NORTE</v>
      </c>
      <c r="B15" s="28">
        <v>288</v>
      </c>
      <c r="C15" s="28" t="str">
        <f>VLOOKUP(B15,'[1]LISTADO ATM'!$A$2:$B$821,2,0)</f>
        <v xml:space="preserve">ATM Oficina Camino Real II (Puerto Plata) </v>
      </c>
      <c r="D15" s="16" t="s">
        <v>24</v>
      </c>
      <c r="E15" s="32">
        <v>335860456</v>
      </c>
      <c r="F15" t="s">
        <v>26</v>
      </c>
    </row>
    <row r="16" spans="1:6" ht="18" x14ac:dyDescent="0.25">
      <c r="A16" s="19" t="str">
        <f>VLOOKUP(B16,'[1]LISTADO ATM'!$A$2:$C$821,3,0)</f>
        <v>ESTE</v>
      </c>
      <c r="B16" s="28">
        <v>963</v>
      </c>
      <c r="C16" s="28" t="str">
        <f>VLOOKUP(B16,'[1]LISTADO ATM'!$A$2:$B$821,2,0)</f>
        <v xml:space="preserve">ATM Multiplaza La Romana </v>
      </c>
      <c r="D16" s="16" t="s">
        <v>24</v>
      </c>
      <c r="E16" s="32">
        <v>335860390</v>
      </c>
    </row>
    <row r="17" spans="1:6" ht="18" x14ac:dyDescent="0.25">
      <c r="A17" s="19" t="str">
        <f>VLOOKUP(B17,'[1]LISTADO ATM'!$A$2:$C$821,3,0)</f>
        <v>DISTRITO NACIONAL</v>
      </c>
      <c r="B17" s="28">
        <v>569</v>
      </c>
      <c r="C17" s="28" t="str">
        <f>VLOOKUP(B17,'[1]LISTADO ATM'!$A$2:$B$821,2,0)</f>
        <v xml:space="preserve">ATM Superintendencia de Seguros </v>
      </c>
      <c r="D17" s="16" t="s">
        <v>24</v>
      </c>
      <c r="E17" s="32">
        <v>335860608</v>
      </c>
    </row>
    <row r="18" spans="1:6" ht="18" x14ac:dyDescent="0.25">
      <c r="A18" s="19" t="str">
        <f>VLOOKUP(B18,'[1]LISTADO ATM'!$A$2:$C$821,3,0)</f>
        <v>ESTE</v>
      </c>
      <c r="B18" s="28">
        <v>776</v>
      </c>
      <c r="C18" s="28" t="str">
        <f>VLOOKUP(B18,'[1]LISTADO ATM'!$A$2:$B$821,2,0)</f>
        <v xml:space="preserve">ATM Oficina Monte Plata </v>
      </c>
      <c r="D18" s="16" t="s">
        <v>24</v>
      </c>
      <c r="E18" s="28">
        <v>335859704</v>
      </c>
      <c r="F18" t="s">
        <v>26</v>
      </c>
    </row>
    <row r="19" spans="1:6" ht="18" x14ac:dyDescent="0.25">
      <c r="A19" s="19" t="str">
        <f>VLOOKUP(B19,'[1]LISTADO ATM'!$A$2:$C$821,3,0)</f>
        <v>NORTE</v>
      </c>
      <c r="B19" s="28">
        <v>75</v>
      </c>
      <c r="C19" s="28" t="str">
        <f>VLOOKUP(B19,'[1]LISTADO ATM'!$A$2:$B$821,2,0)</f>
        <v xml:space="preserve">ATM Oficina Gaspar Hernández </v>
      </c>
      <c r="D19" s="16" t="s">
        <v>24</v>
      </c>
      <c r="E19" s="32">
        <v>335860630</v>
      </c>
      <c r="F19" t="s">
        <v>26</v>
      </c>
    </row>
    <row r="20" spans="1:6" ht="18" x14ac:dyDescent="0.25">
      <c r="A20" s="19" t="str">
        <f>VLOOKUP(B20,'[1]LISTADO ATM'!$A$2:$C$821,3,0)</f>
        <v>SUR</v>
      </c>
      <c r="B20" s="28">
        <v>252</v>
      </c>
      <c r="C20" s="28" t="str">
        <f>VLOOKUP(B20,'[1]LISTADO ATM'!$A$2:$B$821,2,0)</f>
        <v xml:space="preserve">ATM Banco Agrícola (Barahona) </v>
      </c>
      <c r="D20" s="16" t="s">
        <v>24</v>
      </c>
      <c r="E20" s="38">
        <v>335859224</v>
      </c>
    </row>
    <row r="21" spans="1:6" ht="18" x14ac:dyDescent="0.25">
      <c r="A21" s="19" t="str">
        <f>VLOOKUP(B21,'[1]LISTADO ATM'!$A$2:$C$821,3,0)</f>
        <v>SUR</v>
      </c>
      <c r="B21" s="28">
        <v>616</v>
      </c>
      <c r="C21" s="28" t="str">
        <f>VLOOKUP(B21,'[1]LISTADO ATM'!$A$2:$B$821,2,0)</f>
        <v xml:space="preserve">ATM 5ta. Brigada Barahona </v>
      </c>
      <c r="D21" s="16" t="s">
        <v>24</v>
      </c>
      <c r="E21" s="38">
        <v>335859484</v>
      </c>
    </row>
    <row r="22" spans="1:6" ht="18" x14ac:dyDescent="0.25">
      <c r="A22" s="19" t="str">
        <f>VLOOKUP(B22,'[1]LISTADO ATM'!$A$2:$C$821,3,0)</f>
        <v>DISTRITO NACIONAL</v>
      </c>
      <c r="B22" s="28">
        <v>624</v>
      </c>
      <c r="C22" s="28" t="str">
        <f>VLOOKUP(B22,'[1]LISTADO ATM'!$A$2:$B$821,2,0)</f>
        <v xml:space="preserve">ATM Policía Nacional I </v>
      </c>
      <c r="D22" s="16" t="s">
        <v>24</v>
      </c>
      <c r="E22" s="38">
        <v>335860269</v>
      </c>
    </row>
    <row r="23" spans="1:6" ht="18" x14ac:dyDescent="0.25">
      <c r="A23" s="19" t="str">
        <f>VLOOKUP(B23,'[1]LISTADO ATM'!$A$2:$C$821,3,0)</f>
        <v>DISTRITO NACIONAL</v>
      </c>
      <c r="B23" s="28">
        <v>735</v>
      </c>
      <c r="C23" s="28" t="str">
        <f>VLOOKUP(B23,'[1]LISTADO ATM'!$A$2:$B$821,2,0)</f>
        <v xml:space="preserve">ATM Oficina Independencia II  </v>
      </c>
      <c r="D23" s="16" t="s">
        <v>24</v>
      </c>
      <c r="E23" s="38">
        <v>335860270</v>
      </c>
    </row>
    <row r="24" spans="1:6" ht="18" x14ac:dyDescent="0.25">
      <c r="A24" s="19" t="str">
        <f>VLOOKUP(B24,'[1]LISTADO ATM'!$A$2:$C$821,3,0)</f>
        <v>NORTE</v>
      </c>
      <c r="B24" s="28">
        <v>888</v>
      </c>
      <c r="C24" s="28" t="str">
        <f>VLOOKUP(B24,'[1]LISTADO ATM'!$A$2:$B$821,2,0)</f>
        <v>ATM Oficina galeria 56 II (SFM)</v>
      </c>
      <c r="D24" s="16" t="s">
        <v>24</v>
      </c>
      <c r="E24" s="38">
        <v>335860271</v>
      </c>
    </row>
    <row r="25" spans="1:6" ht="18" x14ac:dyDescent="0.25">
      <c r="A25" s="19" t="str">
        <f>VLOOKUP(B25,'[1]LISTADO ATM'!$A$2:$C$821,3,0)</f>
        <v>DISTRITO NACIONAL</v>
      </c>
      <c r="B25" s="28">
        <v>486</v>
      </c>
      <c r="C25" s="28" t="str">
        <f>VLOOKUP(B25,'[1]LISTADO ATM'!$A$2:$B$821,2,0)</f>
        <v xml:space="preserve">ATM Olé La Caleta </v>
      </c>
      <c r="D25" s="16" t="s">
        <v>24</v>
      </c>
      <c r="E25" s="28">
        <v>335856901</v>
      </c>
    </row>
    <row r="26" spans="1:6" ht="18" x14ac:dyDescent="0.25">
      <c r="A26" s="19" t="str">
        <f>VLOOKUP(B26,'[1]LISTADO ATM'!$A$2:$C$821,3,0)</f>
        <v>DISTRITO NACIONAL</v>
      </c>
      <c r="B26" s="28">
        <v>24</v>
      </c>
      <c r="C26" s="28" t="str">
        <f>VLOOKUP(B26,'[1]LISTADO ATM'!$A$2:$B$821,2,0)</f>
        <v xml:space="preserve">ATM Oficina Eusebio Manzueta </v>
      </c>
      <c r="D26" s="16" t="s">
        <v>24</v>
      </c>
      <c r="E26" s="32">
        <v>335860046</v>
      </c>
    </row>
    <row r="27" spans="1:6" ht="18" x14ac:dyDescent="0.25">
      <c r="A27" s="19" t="str">
        <f>VLOOKUP(B27,'[1]LISTADO ATM'!$A$2:$C$821,3,0)</f>
        <v>DISTRITO NACIONAL</v>
      </c>
      <c r="B27" s="28">
        <v>884</v>
      </c>
      <c r="C27" s="28" t="str">
        <f>VLOOKUP(B27,'[1]LISTADO ATM'!$A$2:$B$821,2,0)</f>
        <v xml:space="preserve">ATM UNP Olé Sabana Perdida </v>
      </c>
      <c r="D27" s="16" t="s">
        <v>24</v>
      </c>
      <c r="E27" s="32">
        <v>335860093</v>
      </c>
    </row>
    <row r="28" spans="1:6" ht="18" x14ac:dyDescent="0.25">
      <c r="A28" s="19" t="str">
        <f>VLOOKUP(B28,'[1]LISTADO ATM'!$A$2:$C$821,3,0)</f>
        <v>NORTE</v>
      </c>
      <c r="B28" s="28">
        <v>950</v>
      </c>
      <c r="C28" s="28" t="str">
        <f>VLOOKUP(B28,'[1]LISTADO ATM'!$A$2:$B$821,2,0)</f>
        <v xml:space="preserve">ATM Oficina Monterrico </v>
      </c>
      <c r="D28" s="16" t="s">
        <v>24</v>
      </c>
      <c r="E28" s="32">
        <v>335860101</v>
      </c>
    </row>
    <row r="29" spans="1:6" ht="18" x14ac:dyDescent="0.25">
      <c r="A29" s="19" t="str">
        <f>VLOOKUP(B29,'[1]LISTADO ATM'!$A$2:$C$821,3,0)</f>
        <v>NORTE</v>
      </c>
      <c r="B29" s="28">
        <v>687</v>
      </c>
      <c r="C29" s="28" t="str">
        <f>VLOOKUP(B29,'[1]LISTADO ATM'!$A$2:$B$821,2,0)</f>
        <v>ATM Oficina Monterrico II</v>
      </c>
      <c r="D29" s="16" t="s">
        <v>24</v>
      </c>
      <c r="E29" s="32">
        <v>335860251</v>
      </c>
    </row>
    <row r="30" spans="1:6" ht="18" x14ac:dyDescent="0.25">
      <c r="A30" s="19" t="str">
        <f>VLOOKUP(B30,'[1]LISTADO ATM'!$A$2:$C$821,3,0)</f>
        <v>SUR</v>
      </c>
      <c r="B30" s="28">
        <v>584</v>
      </c>
      <c r="C30" s="28" t="str">
        <f>VLOOKUP(B30,'[1]LISTADO ATM'!$A$2:$B$821,2,0)</f>
        <v xml:space="preserve">ATM Oficina San Cristóbal I </v>
      </c>
      <c r="D30" s="16" t="s">
        <v>24</v>
      </c>
      <c r="E30" s="32">
        <v>335860253</v>
      </c>
    </row>
    <row r="31" spans="1:6" ht="18" x14ac:dyDescent="0.25">
      <c r="A31" s="19" t="str">
        <f>VLOOKUP(B31,'[1]LISTADO ATM'!$A$2:$C$821,3,0)</f>
        <v>DISTRITO NACIONAL</v>
      </c>
      <c r="B31" s="28">
        <v>235</v>
      </c>
      <c r="C31" s="28" t="str">
        <f>VLOOKUP(B31,'[1]LISTADO ATM'!$A$2:$B$821,2,0)</f>
        <v xml:space="preserve">ATM Oficina Multicentro La Sirena San Isidro </v>
      </c>
      <c r="D31" s="16" t="s">
        <v>24</v>
      </c>
      <c r="E31" s="32">
        <v>335860258</v>
      </c>
    </row>
    <row r="32" spans="1:6" ht="18" x14ac:dyDescent="0.25">
      <c r="A32" s="19" t="str">
        <f>VLOOKUP(B32,'[1]LISTADO ATM'!$A$2:$C$821,3,0)</f>
        <v>DISTRITO NACIONAL</v>
      </c>
      <c r="B32" s="28">
        <v>562</v>
      </c>
      <c r="C32" s="28" t="str">
        <f>VLOOKUP(B32,'[1]LISTADO ATM'!$A$2:$B$821,2,0)</f>
        <v xml:space="preserve">ATM S/M Jumbo Carretera Mella </v>
      </c>
      <c r="D32" s="16" t="s">
        <v>24</v>
      </c>
      <c r="E32" s="32">
        <v>335860260</v>
      </c>
    </row>
    <row r="33" spans="1:5" ht="18" x14ac:dyDescent="0.25">
      <c r="A33" s="19" t="str">
        <f>VLOOKUP(B33,'[1]LISTADO ATM'!$A$2:$C$821,3,0)</f>
        <v>ESTE</v>
      </c>
      <c r="B33" s="28">
        <v>634</v>
      </c>
      <c r="C33" s="28" t="str">
        <f>VLOOKUP(B33,'[1]LISTADO ATM'!$A$2:$B$821,2,0)</f>
        <v xml:space="preserve">ATM Ayuntamiento Los Llanos (SPM) </v>
      </c>
      <c r="D33" s="16" t="s">
        <v>24</v>
      </c>
      <c r="E33" s="32">
        <v>335860262</v>
      </c>
    </row>
    <row r="34" spans="1:5" ht="18" x14ac:dyDescent="0.25">
      <c r="A34" s="19" t="str">
        <f>VLOOKUP(B34,'[1]LISTADO ATM'!$A$2:$C$821,3,0)</f>
        <v>DISTRITO NACIONAL</v>
      </c>
      <c r="B34" s="28">
        <v>887</v>
      </c>
      <c r="C34" s="28" t="str">
        <f>VLOOKUP(B34,'[1]LISTADO ATM'!$A$2:$B$821,2,0)</f>
        <v>ATM S/M Bravo Los Proceres</v>
      </c>
      <c r="D34" s="16" t="s">
        <v>24</v>
      </c>
      <c r="E34" s="32">
        <v>335860263</v>
      </c>
    </row>
    <row r="35" spans="1:5" ht="18" x14ac:dyDescent="0.25">
      <c r="A35" s="19" t="str">
        <f>VLOOKUP(B35,'[1]LISTADO ATM'!$A$2:$C$821,3,0)</f>
        <v>DISTRITO NACIONAL</v>
      </c>
      <c r="B35" s="28">
        <v>32</v>
      </c>
      <c r="C35" s="28" t="str">
        <f>VLOOKUP(B35,'[1]LISTADO ATM'!$A$2:$B$821,2,0)</f>
        <v xml:space="preserve">ATM Oficina San Martín II </v>
      </c>
      <c r="D35" s="16" t="s">
        <v>24</v>
      </c>
      <c r="E35" s="32">
        <v>335860621</v>
      </c>
    </row>
    <row r="36" spans="1:5" ht="18" x14ac:dyDescent="0.25">
      <c r="A36" s="19" t="str">
        <f>VLOOKUP(B36,'[1]LISTADO ATM'!$A$2:$C$821,3,0)</f>
        <v>DISTRITO NACIONAL</v>
      </c>
      <c r="B36" s="28">
        <v>387</v>
      </c>
      <c r="C36" s="28" t="str">
        <f>VLOOKUP(B36,'[1]LISTADO ATM'!$A$2:$B$821,2,0)</f>
        <v xml:space="preserve">ATM S/M La Cadena San Vicente de Paul </v>
      </c>
      <c r="D36" s="16" t="s">
        <v>24</v>
      </c>
      <c r="E36" s="32">
        <v>335860626</v>
      </c>
    </row>
    <row r="37" spans="1:5" ht="18" x14ac:dyDescent="0.25">
      <c r="A37" s="19" t="str">
        <f>VLOOKUP(B37,'[1]LISTADO ATM'!$A$2:$C$821,3,0)</f>
        <v>NORTE</v>
      </c>
      <c r="B37" s="28">
        <v>138</v>
      </c>
      <c r="C37" s="28" t="str">
        <f>VLOOKUP(B37,'[1]LISTADO ATM'!$A$2:$B$821,2,0)</f>
        <v xml:space="preserve">ATM UNP Fantino </v>
      </c>
      <c r="D37" s="16" t="s">
        <v>24</v>
      </c>
      <c r="E37" s="32">
        <v>335860634</v>
      </c>
    </row>
    <row r="38" spans="1:5" ht="18" x14ac:dyDescent="0.25">
      <c r="A38" s="19" t="str">
        <f>VLOOKUP(B38,'[1]LISTADO ATM'!$A$2:$C$821,3,0)</f>
        <v>DISTRITO NACIONAL</v>
      </c>
      <c r="B38" s="28">
        <v>139</v>
      </c>
      <c r="C38" s="28" t="str">
        <f>VLOOKUP(B38,'[1]LISTADO ATM'!$A$2:$B$821,2,0)</f>
        <v xml:space="preserve">ATM Oficina Plaza Lama Zona Oriental I </v>
      </c>
      <c r="D38" s="16" t="s">
        <v>24</v>
      </c>
      <c r="E38" s="32">
        <v>335860854</v>
      </c>
    </row>
    <row r="39" spans="1:5" ht="18" x14ac:dyDescent="0.25">
      <c r="A39" s="19" t="str">
        <f>VLOOKUP(B39,'[1]LISTADO ATM'!$A$2:$C$821,3,0)</f>
        <v>DISTRITO NACIONAL</v>
      </c>
      <c r="B39" s="28">
        <v>26</v>
      </c>
      <c r="C39" s="28" t="str">
        <f>VLOOKUP(B39,'[1]LISTADO ATM'!$A$2:$B$821,2,0)</f>
        <v>ATM S/M Jumbo San Isidro</v>
      </c>
      <c r="D39" s="16" t="s">
        <v>24</v>
      </c>
      <c r="E39" s="32">
        <v>335860896</v>
      </c>
    </row>
    <row r="40" spans="1:5" ht="18" x14ac:dyDescent="0.25">
      <c r="A40" s="19" t="str">
        <f>VLOOKUP(B40,'[1]LISTADO ATM'!$A$2:$C$821,3,0)</f>
        <v>DISTRITO NACIONAL</v>
      </c>
      <c r="B40" s="28">
        <v>655</v>
      </c>
      <c r="C40" s="28" t="str">
        <f>VLOOKUP(B40,'[1]LISTADO ATM'!$A$2:$B$821,2,0)</f>
        <v>ATM Farmacia Sandra</v>
      </c>
      <c r="D40" s="16" t="s">
        <v>24</v>
      </c>
      <c r="E40" s="32">
        <v>335861045</v>
      </c>
    </row>
    <row r="41" spans="1:5" ht="18" x14ac:dyDescent="0.25">
      <c r="A41" s="19" t="str">
        <f>VLOOKUP(B41,'[1]LISTADO ATM'!$A$2:$C$821,3,0)</f>
        <v>NORTE</v>
      </c>
      <c r="B41" s="28">
        <v>413</v>
      </c>
      <c r="C41" s="28" t="str">
        <f>VLOOKUP(B41,'[1]LISTADO ATM'!$A$2:$B$821,2,0)</f>
        <v xml:space="preserve">ATM UNP Las Galeras Samaná </v>
      </c>
      <c r="D41" s="16" t="s">
        <v>24</v>
      </c>
      <c r="E41" s="38">
        <v>335859633</v>
      </c>
    </row>
    <row r="42" spans="1:5" ht="18" x14ac:dyDescent="0.25">
      <c r="A42" s="19" t="str">
        <f>VLOOKUP(B42,'[1]LISTADO ATM'!$A$2:$C$821,3,0)</f>
        <v>DISTRITO NACIONAL</v>
      </c>
      <c r="B42" s="28">
        <v>642</v>
      </c>
      <c r="C42" s="28" t="str">
        <f>VLOOKUP(B42,'[1]LISTADO ATM'!$A$2:$B$821,2,0)</f>
        <v xml:space="preserve">ATM OMSA Sto. Dgo. </v>
      </c>
      <c r="D42" s="16" t="s">
        <v>24</v>
      </c>
      <c r="E42" s="38">
        <v>335860266</v>
      </c>
    </row>
    <row r="43" spans="1:5" ht="18" x14ac:dyDescent="0.25">
      <c r="A43" s="19" t="str">
        <f>VLOOKUP(B43,'[1]LISTADO ATM'!$A$2:$C$821,3,0)</f>
        <v>DISTRITO NACIONAL</v>
      </c>
      <c r="B43" s="28">
        <v>911</v>
      </c>
      <c r="C43" s="28" t="str">
        <f>VLOOKUP(B43,'[1]LISTADO ATM'!$A$2:$B$821,2,0)</f>
        <v xml:space="preserve">ATM Oficina Venezuela II </v>
      </c>
      <c r="D43" s="16" t="s">
        <v>24</v>
      </c>
      <c r="E43" s="38">
        <v>335860272</v>
      </c>
    </row>
    <row r="44" spans="1:5" ht="18" x14ac:dyDescent="0.25">
      <c r="A44" s="19" t="str">
        <f>VLOOKUP(B44,'[1]LISTADO ATM'!$A$2:$C$821,3,0)</f>
        <v>DISTRITO NACIONAL</v>
      </c>
      <c r="B44" s="28">
        <v>272</v>
      </c>
      <c r="C44" s="28" t="str">
        <f>VLOOKUP(B44,'[1]LISTADO ATM'!$A$2:$B$821,2,0)</f>
        <v xml:space="preserve">ATM Cámara de Diputados </v>
      </c>
      <c r="D44" s="16" t="s">
        <v>24</v>
      </c>
      <c r="E44" s="38">
        <v>335860339</v>
      </c>
    </row>
    <row r="45" spans="1:5" ht="18" x14ac:dyDescent="0.25">
      <c r="A45" s="19" t="str">
        <f>VLOOKUP(B45,'[1]LISTADO ATM'!$A$2:$C$821,3,0)</f>
        <v>DISTRITO NACIONAL</v>
      </c>
      <c r="B45" s="28">
        <v>18</v>
      </c>
      <c r="C45" s="28" t="str">
        <f>VLOOKUP(B45,'[1]LISTADO ATM'!$A$2:$B$821,2,0)</f>
        <v xml:space="preserve">ATM Oficina Haina Occidental I </v>
      </c>
      <c r="D45" s="16" t="s">
        <v>24</v>
      </c>
      <c r="E45" s="38">
        <v>335860867</v>
      </c>
    </row>
    <row r="46" spans="1:5" ht="18" x14ac:dyDescent="0.25">
      <c r="A46" s="19" t="str">
        <f>VLOOKUP(B46,'[1]LISTADO ATM'!$A$2:$C$821,3,0)</f>
        <v>NORTE</v>
      </c>
      <c r="B46" s="28">
        <v>528</v>
      </c>
      <c r="C46" s="28" t="str">
        <f>VLOOKUP(B46,'[1]LISTADO ATM'!$A$2:$B$821,2,0)</f>
        <v xml:space="preserve">ATM Ferretería Ochoa (Santiago) </v>
      </c>
      <c r="D46" s="16" t="s">
        <v>24</v>
      </c>
      <c r="E46" s="38">
        <v>335860927</v>
      </c>
    </row>
    <row r="47" spans="1:5" ht="18" x14ac:dyDescent="0.25">
      <c r="A47" s="19" t="str">
        <f>VLOOKUP(B47,'[1]LISTADO ATM'!$A$2:$C$821,3,0)</f>
        <v>DISTRITO NACIONAL</v>
      </c>
      <c r="B47" s="28">
        <v>406</v>
      </c>
      <c r="C47" s="28" t="str">
        <f>VLOOKUP(B47,'[1]LISTADO ATM'!$A$2:$B$821,2,0)</f>
        <v xml:space="preserve">ATM UNP Plaza Lama Máximo Gómez </v>
      </c>
      <c r="D47" s="16" t="s">
        <v>24</v>
      </c>
      <c r="E47" s="38">
        <v>335861074</v>
      </c>
    </row>
    <row r="48" spans="1:5" ht="18" x14ac:dyDescent="0.25">
      <c r="A48" s="19" t="str">
        <f>VLOOKUP(B48,'[1]LISTADO ATM'!$A$2:$C$821,3,0)</f>
        <v>DISTRITO NACIONAL</v>
      </c>
      <c r="B48" s="28">
        <v>745</v>
      </c>
      <c r="C48" s="28" t="str">
        <f>VLOOKUP(B48,'[1]LISTADO ATM'!$A$2:$B$821,2,0)</f>
        <v xml:space="preserve">ATM Oficina Ave. Duarte </v>
      </c>
      <c r="D48" s="16" t="s">
        <v>24</v>
      </c>
      <c r="E48" s="38">
        <v>335861086</v>
      </c>
    </row>
    <row r="49" spans="1:5" ht="18" customHeight="1" x14ac:dyDescent="0.25">
      <c r="A49" s="28" t="str">
        <f>VLOOKUP(B49,'[1]LISTADO ATM'!$A$2:$C$821,3,0)</f>
        <v>DISTRITO NACIONAL</v>
      </c>
      <c r="B49" s="28">
        <v>706</v>
      </c>
      <c r="C49" s="28" t="str">
        <f>VLOOKUP(B49,'[1]LISTADO ATM'!$A$2:$B$821,2,0)</f>
        <v xml:space="preserve">ATM S/M Pristine </v>
      </c>
      <c r="D49" s="16" t="s">
        <v>24</v>
      </c>
      <c r="E49" s="32">
        <v>335861019</v>
      </c>
    </row>
    <row r="50" spans="1:5" ht="18" customHeight="1" x14ac:dyDescent="0.25">
      <c r="A50" s="28" t="str">
        <f>VLOOKUP(B50,'[1]LISTADO ATM'!$A$2:$C$821,3,0)</f>
        <v>DISTRITO NACIONAL</v>
      </c>
      <c r="B50" s="28">
        <v>696</v>
      </c>
      <c r="C50" s="28" t="str">
        <f>VLOOKUP(B50,'[1]LISTADO ATM'!$A$2:$B$821,2,0)</f>
        <v>ATM Olé Jacobo Majluta</v>
      </c>
      <c r="D50" s="16" t="s">
        <v>24</v>
      </c>
      <c r="E50" s="32">
        <v>335860936</v>
      </c>
    </row>
    <row r="51" spans="1:5" ht="18" customHeight="1" x14ac:dyDescent="0.25">
      <c r="A51" s="28" t="str">
        <f>VLOOKUP(B51,'[1]LISTADO ATM'!$A$2:$C$821,3,0)</f>
        <v>DISTRITO NACIONAL</v>
      </c>
      <c r="B51" s="28">
        <v>967</v>
      </c>
      <c r="C51" s="28" t="str">
        <f>VLOOKUP(B51,'[1]LISTADO ATM'!$A$2:$B$821,2,0)</f>
        <v xml:space="preserve">ATM UNP Hiper Olé Autopista Duarte </v>
      </c>
      <c r="D51" s="16" t="s">
        <v>24</v>
      </c>
      <c r="E51" s="32">
        <v>335860265</v>
      </c>
    </row>
    <row r="52" spans="1:5" ht="18" customHeight="1" x14ac:dyDescent="0.25">
      <c r="A52" s="28" t="str">
        <f>VLOOKUP(B52,'[1]LISTADO ATM'!$A$2:$C$821,3,0)</f>
        <v>NORTE</v>
      </c>
      <c r="B52" s="28">
        <v>632</v>
      </c>
      <c r="C52" s="28" t="str">
        <f>VLOOKUP(B52,'[1]LISTADO ATM'!$A$2:$B$821,2,0)</f>
        <v xml:space="preserve">ATM Autobanco Gurabo </v>
      </c>
      <c r="D52" s="16" t="s">
        <v>24</v>
      </c>
      <c r="E52" s="32">
        <v>335860261</v>
      </c>
    </row>
    <row r="53" spans="1:5" ht="18" customHeight="1" x14ac:dyDescent="0.25">
      <c r="A53" s="28" t="str">
        <f>VLOOKUP(B53,'[1]LISTADO ATM'!$A$2:$C$821,3,0)</f>
        <v>SUR</v>
      </c>
      <c r="B53" s="28">
        <v>512</v>
      </c>
      <c r="C53" s="28" t="str">
        <f>VLOOKUP(B53,'[1]LISTADO ATM'!$A$2:$B$821,2,0)</f>
        <v>ATM Plaza Jesús Ferreira</v>
      </c>
      <c r="D53" s="16" t="s">
        <v>24</v>
      </c>
      <c r="E53" s="32">
        <v>335860259</v>
      </c>
    </row>
    <row r="54" spans="1:5" ht="18" x14ac:dyDescent="0.25">
      <c r="A54" s="28" t="str">
        <f>VLOOKUP(B54,'[1]LISTADO ATM'!$A$2:$C$821,3,0)</f>
        <v>SUR</v>
      </c>
      <c r="B54" s="28">
        <v>750</v>
      </c>
      <c r="C54" s="28" t="str">
        <f>VLOOKUP(B54,'[1]LISTADO ATM'!$A$2:$B$821,2,0)</f>
        <v xml:space="preserve">ATM UNP Duvergé </v>
      </c>
      <c r="D54" s="16" t="s">
        <v>24</v>
      </c>
      <c r="E54" s="32">
        <v>335860252</v>
      </c>
    </row>
    <row r="55" spans="1:5" ht="18" x14ac:dyDescent="0.25">
      <c r="A55" s="28" t="str">
        <f>VLOOKUP(B55,'[1]LISTADO ATM'!$A$2:$C$821,3,0)</f>
        <v>DISTRITO NACIONAL</v>
      </c>
      <c r="B55" s="28">
        <v>621</v>
      </c>
      <c r="C55" s="28" t="str">
        <f>VLOOKUP(B55,'[1]LISTADO ATM'!$A$2:$B$821,2,0)</f>
        <v xml:space="preserve">ATM CESAC  </v>
      </c>
      <c r="D55" s="16" t="s">
        <v>24</v>
      </c>
      <c r="E55" s="28">
        <v>335859839</v>
      </c>
    </row>
    <row r="56" spans="1:5" ht="18" x14ac:dyDescent="0.25">
      <c r="A56" s="19" t="str">
        <f>VLOOKUP(B56,'[1]LISTADO ATM'!$A$2:$C$821,3,0)</f>
        <v>SUR</v>
      </c>
      <c r="B56" s="28">
        <v>766</v>
      </c>
      <c r="C56" s="28" t="str">
        <f>VLOOKUP(B56,'[1]LISTADO ATM'!$A$2:$B$821,2,0)</f>
        <v xml:space="preserve">ATM Oficina Azua II </v>
      </c>
      <c r="D56" s="16" t="s">
        <v>24</v>
      </c>
      <c r="E56" s="38">
        <v>335861198</v>
      </c>
    </row>
    <row r="57" spans="1:5" ht="18" x14ac:dyDescent="0.25">
      <c r="A57" s="19" t="str">
        <f>VLOOKUP(B57,'[1]LISTADO ATM'!$A$2:$C$821,3,0)</f>
        <v>DISTRITO NACIONAL</v>
      </c>
      <c r="B57" s="28">
        <v>580</v>
      </c>
      <c r="C57" s="28" t="str">
        <f>VLOOKUP(B57,'[1]LISTADO ATM'!$A$2:$B$821,2,0)</f>
        <v xml:space="preserve">ATM Edificio Propagas </v>
      </c>
      <c r="D57" s="16" t="s">
        <v>24</v>
      </c>
      <c r="E57" s="38">
        <v>335860881</v>
      </c>
    </row>
    <row r="58" spans="1:5" ht="18" x14ac:dyDescent="0.25">
      <c r="A58" s="19" t="str">
        <f>VLOOKUP(B58,'[1]LISTADO ATM'!$A$2:$C$821,3,0)</f>
        <v>DISTRITO NACIONAL</v>
      </c>
      <c r="B58" s="28">
        <v>507</v>
      </c>
      <c r="C58" s="28" t="str">
        <f>VLOOKUP(B58,'[1]LISTADO ATM'!$A$2:$B$821,2,0)</f>
        <v>ATM Estación Sigma Boca Chica</v>
      </c>
      <c r="D58" s="16" t="s">
        <v>24</v>
      </c>
      <c r="E58" s="38">
        <v>335860638</v>
      </c>
    </row>
    <row r="59" spans="1:5" ht="18" x14ac:dyDescent="0.25">
      <c r="A59" s="19" t="str">
        <f>VLOOKUP(B59,'[1]LISTADO ATM'!$A$2:$C$821,3,0)</f>
        <v>DISTRITO NACIONAL</v>
      </c>
      <c r="B59" s="28">
        <v>678</v>
      </c>
      <c r="C59" s="28" t="str">
        <f>VLOOKUP(B59,'[1]LISTADO ATM'!$A$2:$B$821,2,0)</f>
        <v>ATM Eco Petroleo San Isidro</v>
      </c>
      <c r="D59" s="16" t="s">
        <v>24</v>
      </c>
      <c r="E59" s="38">
        <v>335860445</v>
      </c>
    </row>
    <row r="60" spans="1:5" ht="18.75" thickBot="1" x14ac:dyDescent="0.3">
      <c r="A60" s="3" t="s">
        <v>11</v>
      </c>
      <c r="B60" s="41">
        <f>COUNT(B9:B59)</f>
        <v>51</v>
      </c>
      <c r="C60" s="56"/>
      <c r="D60" s="57"/>
      <c r="E60" s="58"/>
    </row>
    <row r="61" spans="1:5" x14ac:dyDescent="0.25">
      <c r="B61" s="5"/>
      <c r="E61" s="5"/>
    </row>
    <row r="62" spans="1:5" ht="18" x14ac:dyDescent="0.25">
      <c r="A62" s="53" t="s">
        <v>16</v>
      </c>
      <c r="B62" s="54"/>
      <c r="C62" s="54"/>
      <c r="D62" s="54"/>
      <c r="E62" s="55"/>
    </row>
    <row r="63" spans="1:5" ht="18" x14ac:dyDescent="0.25">
      <c r="A63" s="2" t="s">
        <v>5</v>
      </c>
      <c r="B63" s="2" t="s">
        <v>6</v>
      </c>
      <c r="C63" s="2" t="s">
        <v>7</v>
      </c>
      <c r="D63" s="2" t="s">
        <v>8</v>
      </c>
      <c r="E63" s="2" t="s">
        <v>9</v>
      </c>
    </row>
    <row r="64" spans="1:5" ht="18" x14ac:dyDescent="0.25">
      <c r="A64" s="19" t="str">
        <f>VLOOKUP(B64,'[1]LISTADO ATM'!$A$2:$C$821,3,0)</f>
        <v>DISTRITO NACIONAL</v>
      </c>
      <c r="B64" s="28">
        <v>527</v>
      </c>
      <c r="C64" s="28" t="str">
        <f>VLOOKUP(B64,'[1]LISTADO ATM'!$A$2:$B$821,2,0)</f>
        <v>ATM Oficina Zona Oriental II</v>
      </c>
      <c r="D64" s="16" t="s">
        <v>20</v>
      </c>
      <c r="E64" s="28">
        <v>335859033</v>
      </c>
    </row>
    <row r="65" spans="1:6" ht="18" x14ac:dyDescent="0.25">
      <c r="A65" s="19" t="str">
        <f>VLOOKUP(B65,'[1]LISTADO ATM'!$A$2:$C$821,3,0)</f>
        <v>ESTE</v>
      </c>
      <c r="B65" s="28">
        <v>293</v>
      </c>
      <c r="C65" s="28" t="str">
        <f>VLOOKUP(B65,'[1]LISTADO ATM'!$A$2:$B$821,2,0)</f>
        <v xml:space="preserve">ATM S/M Nueva Visión (San Pedro) </v>
      </c>
      <c r="D65" s="16" t="s">
        <v>20</v>
      </c>
      <c r="E65" s="28">
        <v>335860521</v>
      </c>
    </row>
    <row r="66" spans="1:6" ht="18" x14ac:dyDescent="0.25">
      <c r="A66" s="19" t="str">
        <f>VLOOKUP(B66,'[1]LISTADO ATM'!$A$2:$C$821,3,0)</f>
        <v>NORTE</v>
      </c>
      <c r="B66" s="28">
        <v>304</v>
      </c>
      <c r="C66" s="28" t="str">
        <f>VLOOKUP(B66,'[1]LISTADO ATM'!$A$2:$B$821,2,0)</f>
        <v xml:space="preserve">ATM Multicentro La Sirena Estrella Sadhala </v>
      </c>
      <c r="D66" s="16" t="s">
        <v>20</v>
      </c>
      <c r="E66" s="28">
        <v>335860071</v>
      </c>
    </row>
    <row r="67" spans="1:6" ht="18" x14ac:dyDescent="0.25">
      <c r="A67" s="19" t="str">
        <f>VLOOKUP(B67,'[1]LISTADO ATM'!$A$2:$C$821,3,0)</f>
        <v>NORTE</v>
      </c>
      <c r="B67" s="28">
        <v>291</v>
      </c>
      <c r="C67" s="28" t="str">
        <f>VLOOKUP(B67,'[1]LISTADO ATM'!$A$2:$B$821,2,0)</f>
        <v xml:space="preserve">ATM S/M Jumbo Las Colinas </v>
      </c>
      <c r="D67" s="16" t="s">
        <v>20</v>
      </c>
      <c r="E67" s="38">
        <v>335860273</v>
      </c>
    </row>
    <row r="68" spans="1:6" ht="18.75" customHeight="1" x14ac:dyDescent="0.25">
      <c r="A68" s="19" t="str">
        <f>VLOOKUP(B68,'[1]LISTADO ATM'!$A$2:$C$821,3,0)</f>
        <v>DISTRITO NACIONAL</v>
      </c>
      <c r="B68" s="28">
        <v>908</v>
      </c>
      <c r="C68" s="28" t="str">
        <f>VLOOKUP(B68,'[1]LISTADO ATM'!$A$2:$B$821,2,0)</f>
        <v xml:space="preserve">ATM Oficina Plaza Botánika </v>
      </c>
      <c r="D68" s="16" t="s">
        <v>20</v>
      </c>
      <c r="E68" s="38">
        <v>335860873</v>
      </c>
    </row>
    <row r="69" spans="1:6" ht="18.75" customHeight="1" x14ac:dyDescent="0.25">
      <c r="A69" s="19" t="str">
        <f>VLOOKUP(B69,'[1]LISTADO ATM'!$A$2:$C$821,3,0)</f>
        <v>DISTRITO NACIONAL</v>
      </c>
      <c r="B69" s="28">
        <v>416</v>
      </c>
      <c r="C69" s="28" t="str">
        <f>VLOOKUP(B69,'[1]LISTADO ATM'!$A$2:$B$821,2,0)</f>
        <v xml:space="preserve">ATM Autobanco San Martín II </v>
      </c>
      <c r="D69" s="16" t="s">
        <v>20</v>
      </c>
      <c r="E69" s="38">
        <v>335861067</v>
      </c>
    </row>
    <row r="70" spans="1:6" ht="18.75" thickBot="1" x14ac:dyDescent="0.3">
      <c r="A70" s="3" t="s">
        <v>11</v>
      </c>
      <c r="B70" s="41">
        <f>COUNT(B64:B69)</f>
        <v>6</v>
      </c>
      <c r="C70" s="56"/>
      <c r="D70" s="57"/>
      <c r="E70" s="58"/>
    </row>
    <row r="71" spans="1:6" ht="15.75" thickBot="1" x14ac:dyDescent="0.3">
      <c r="B71" s="5"/>
      <c r="E71" s="5"/>
    </row>
    <row r="72" spans="1:6" ht="18.75" thickBot="1" x14ac:dyDescent="0.3">
      <c r="A72" s="59" t="s">
        <v>14</v>
      </c>
      <c r="B72" s="60"/>
      <c r="C72" s="60"/>
      <c r="D72" s="60"/>
      <c r="E72" s="61"/>
    </row>
    <row r="73" spans="1:6" ht="18" x14ac:dyDescent="0.25">
      <c r="A73" s="2" t="s">
        <v>5</v>
      </c>
      <c r="B73" s="2" t="s">
        <v>6</v>
      </c>
      <c r="C73" s="2" t="s">
        <v>7</v>
      </c>
      <c r="D73" s="2" t="s">
        <v>8</v>
      </c>
      <c r="E73" s="2" t="s">
        <v>9</v>
      </c>
    </row>
    <row r="74" spans="1:6" ht="18" x14ac:dyDescent="0.25">
      <c r="A74" s="28" t="str">
        <f>VLOOKUP(B74,'[1]LISTADO ATM'!$A$2:$C$821,3,0)</f>
        <v>SUR</v>
      </c>
      <c r="B74" s="28">
        <v>592</v>
      </c>
      <c r="C74" s="28" t="str">
        <f>VLOOKUP(B74,'[1]LISTADO ATM'!$A$2:$B$821,2,0)</f>
        <v xml:space="preserve">ATM Centro de Caja San Cristóbal I </v>
      </c>
      <c r="D74" s="15" t="s">
        <v>10</v>
      </c>
      <c r="E74" s="28">
        <v>335859532</v>
      </c>
    </row>
    <row r="75" spans="1:6" ht="18" x14ac:dyDescent="0.25">
      <c r="A75" s="28" t="str">
        <f>VLOOKUP(B75,'[1]LISTADO ATM'!$A$2:$C$821,3,0)</f>
        <v>DISTRITO NACIONAL</v>
      </c>
      <c r="B75" s="28">
        <v>563</v>
      </c>
      <c r="C75" s="28" t="str">
        <f>VLOOKUP(B75,'[1]LISTADO ATM'!$A$2:$B$821,2,0)</f>
        <v xml:space="preserve">ATM Base Aérea San Isidro </v>
      </c>
      <c r="D75" s="15" t="s">
        <v>10</v>
      </c>
      <c r="E75" s="28">
        <v>335859548</v>
      </c>
    </row>
    <row r="76" spans="1:6" ht="18" customHeight="1" x14ac:dyDescent="0.25">
      <c r="A76" s="28" t="str">
        <f>VLOOKUP(B76,'[1]LISTADO ATM'!$A$2:$C$821,3,0)</f>
        <v>DISTRITO NACIONAL</v>
      </c>
      <c r="B76" s="28">
        <v>227</v>
      </c>
      <c r="C76" s="28" t="str">
        <f>VLOOKUP(B76,'[1]LISTADO ATM'!$A$2:$B$821,2,0)</f>
        <v xml:space="preserve">ATM S/M Bravo Av. Enriquillo </v>
      </c>
      <c r="D76" s="15" t="s">
        <v>10</v>
      </c>
      <c r="E76" s="32">
        <v>335860257</v>
      </c>
    </row>
    <row r="77" spans="1:6" ht="18" customHeight="1" x14ac:dyDescent="0.25">
      <c r="A77" s="28" t="str">
        <f>VLOOKUP(B77,'[1]LISTADO ATM'!$A$2:$C$821,3,0)</f>
        <v>SUR</v>
      </c>
      <c r="B77" s="28">
        <v>984</v>
      </c>
      <c r="C77" s="28" t="str">
        <f>VLOOKUP(B77,'[1]LISTADO ATM'!$A$2:$B$821,2,0)</f>
        <v xml:space="preserve">ATM Oficina Neiba II </v>
      </c>
      <c r="D77" s="15" t="s">
        <v>10</v>
      </c>
      <c r="E77" s="32">
        <v>335860890</v>
      </c>
    </row>
    <row r="78" spans="1:6" ht="18" customHeight="1" x14ac:dyDescent="0.25">
      <c r="A78" s="28" t="str">
        <f>VLOOKUP(B78,'[1]LISTADO ATM'!$A$2:$C$821,3,0)</f>
        <v>DISTRITO NACIONAL</v>
      </c>
      <c r="B78" s="28">
        <v>514</v>
      </c>
      <c r="C78" s="28" t="str">
        <f>VLOOKUP(B78,'[1]LISTADO ATM'!$A$2:$B$821,2,0)</f>
        <v>ATM Autoservicio Charles de Gaulle</v>
      </c>
      <c r="D78" s="15" t="s">
        <v>10</v>
      </c>
      <c r="E78" s="32">
        <v>335860907</v>
      </c>
      <c r="F78" t="s">
        <v>26</v>
      </c>
    </row>
    <row r="79" spans="1:6" ht="18" customHeight="1" x14ac:dyDescent="0.25">
      <c r="A79" s="28" t="str">
        <f>VLOOKUP(B79,'[1]LISTADO ATM'!$A$2:$C$821,3,0)</f>
        <v>SUR</v>
      </c>
      <c r="B79" s="28">
        <v>249</v>
      </c>
      <c r="C79" s="28" t="str">
        <f>VLOOKUP(B79,'[1]LISTADO ATM'!$A$2:$B$821,2,0)</f>
        <v xml:space="preserve">ATM Banco Agrícola Neiba </v>
      </c>
      <c r="D79" s="15" t="s">
        <v>10</v>
      </c>
      <c r="E79" s="32">
        <v>335861022</v>
      </c>
    </row>
    <row r="80" spans="1:6" ht="18" customHeight="1" x14ac:dyDescent="0.25">
      <c r="A80" s="28" t="str">
        <f>VLOOKUP(B80,'[1]LISTADO ATM'!$A$2:$C$821,3,0)</f>
        <v>SUR</v>
      </c>
      <c r="B80" s="28">
        <v>783</v>
      </c>
      <c r="C80" s="28" t="str">
        <f>VLOOKUP(B80,'[1]LISTADO ATM'!$A$2:$B$821,2,0)</f>
        <v xml:space="preserve">ATM Autobanco Alfa y Omega (Barahona) </v>
      </c>
      <c r="D80" s="15" t="s">
        <v>10</v>
      </c>
      <c r="E80" s="32">
        <v>335861401</v>
      </c>
    </row>
    <row r="81" spans="1:5" ht="18" customHeight="1" x14ac:dyDescent="0.25">
      <c r="A81" s="28" t="str">
        <f>VLOOKUP(B81,'[1]LISTADO ATM'!$A$2:$C$821,3,0)</f>
        <v>SUR</v>
      </c>
      <c r="B81" s="28">
        <v>829</v>
      </c>
      <c r="C81" s="28" t="str">
        <f>VLOOKUP(B81,'[1]LISTADO ATM'!$A$2:$B$821,2,0)</f>
        <v xml:space="preserve">ATM UNP Multicentro Sirena Baní </v>
      </c>
      <c r="D81" s="15" t="s">
        <v>10</v>
      </c>
      <c r="E81" s="32">
        <v>335861406</v>
      </c>
    </row>
    <row r="82" spans="1:5" ht="18" customHeight="1" x14ac:dyDescent="0.25">
      <c r="A82" s="28" t="str">
        <f>VLOOKUP(B82,'[1]LISTADO ATM'!$A$2:$C$821,3,0)</f>
        <v>DISTRITO NACIONAL</v>
      </c>
      <c r="B82" s="28">
        <v>628</v>
      </c>
      <c r="C82" s="28" t="str">
        <f>VLOOKUP(B82,'[1]LISTADO ATM'!$A$2:$B$821,2,0)</f>
        <v xml:space="preserve">ATM Autobanco San Isidro </v>
      </c>
      <c r="D82" s="15" t="s">
        <v>10</v>
      </c>
      <c r="E82" s="32">
        <v>335861412</v>
      </c>
    </row>
    <row r="83" spans="1:5" ht="18" customHeight="1" x14ac:dyDescent="0.25">
      <c r="A83" s="28" t="str">
        <f>VLOOKUP(B83,'[1]LISTADO ATM'!$A$2:$C$821,3,0)</f>
        <v>SUR</v>
      </c>
      <c r="B83" s="28">
        <v>677</v>
      </c>
      <c r="C83" s="28" t="str">
        <f>VLOOKUP(B83,'[1]LISTADO ATM'!$A$2:$B$821,2,0)</f>
        <v>ATM PBG Villa Jaragua</v>
      </c>
      <c r="D83" s="15" t="s">
        <v>10</v>
      </c>
      <c r="E83" s="32" t="s">
        <v>28</v>
      </c>
    </row>
    <row r="84" spans="1:5" ht="18" customHeight="1" x14ac:dyDescent="0.25">
      <c r="A84" s="28" t="str">
        <f>VLOOKUP(B84,'[1]LISTADO ATM'!$A$2:$C$821,3,0)</f>
        <v>SUR</v>
      </c>
      <c r="B84" s="28">
        <v>767</v>
      </c>
      <c r="C84" s="28" t="str">
        <f>VLOOKUP(B84,'[1]LISTADO ATM'!$A$2:$B$821,2,0)</f>
        <v xml:space="preserve">ATM S/M Diverso (Azua) </v>
      </c>
      <c r="D84" s="15" t="s">
        <v>10</v>
      </c>
      <c r="E84" s="32">
        <v>335861450</v>
      </c>
    </row>
    <row r="85" spans="1:5" ht="18" customHeight="1" x14ac:dyDescent="0.25">
      <c r="A85" s="28" t="str">
        <f>VLOOKUP(B85,'[1]LISTADO ATM'!$A$2:$C$821,3,0)</f>
        <v>NORTE</v>
      </c>
      <c r="B85" s="28">
        <v>8</v>
      </c>
      <c r="C85" s="28" t="str">
        <f>VLOOKUP(B85,'[1]LISTADO ATM'!$A$2:$B$821,2,0)</f>
        <v>ATM Autoservicio Yaque</v>
      </c>
      <c r="D85" s="15" t="s">
        <v>10</v>
      </c>
      <c r="E85" s="32">
        <v>335861490</v>
      </c>
    </row>
    <row r="86" spans="1:5" ht="18" customHeight="1" x14ac:dyDescent="0.25">
      <c r="A86" s="28" t="str">
        <f>VLOOKUP(B86,'[1]LISTADO ATM'!$A$2:$C$821,3,0)</f>
        <v>DISTRITO NACIONAL</v>
      </c>
      <c r="B86" s="28">
        <v>560</v>
      </c>
      <c r="C86" s="28" t="str">
        <f>VLOOKUP(B86,'[1]LISTADO ATM'!$A$2:$B$821,2,0)</f>
        <v xml:space="preserve">ATM Junta Central Electoral </v>
      </c>
      <c r="D86" s="15" t="s">
        <v>10</v>
      </c>
      <c r="E86" s="32">
        <v>335861565</v>
      </c>
    </row>
    <row r="87" spans="1:5" ht="18" customHeight="1" x14ac:dyDescent="0.25">
      <c r="A87" s="28" t="str">
        <f>VLOOKUP(B87,'[1]LISTADO ATM'!$A$2:$C$821,3,0)</f>
        <v>SUR</v>
      </c>
      <c r="B87" s="28">
        <v>615</v>
      </c>
      <c r="C87" s="28" t="str">
        <f>VLOOKUP(B87,'[1]LISTADO ATM'!$A$2:$B$821,2,0)</f>
        <v xml:space="preserve">ATM Estación Sunix Cabral (Barahona) </v>
      </c>
      <c r="D87" s="15" t="s">
        <v>10</v>
      </c>
      <c r="E87" s="32">
        <v>335861593</v>
      </c>
    </row>
    <row r="88" spans="1:5" ht="18" customHeight="1" x14ac:dyDescent="0.25">
      <c r="A88" s="28" t="str">
        <f>VLOOKUP(B88,'[1]LISTADO ATM'!$A$2:$C$821,3,0)</f>
        <v>NORTE</v>
      </c>
      <c r="B88" s="28">
        <v>716</v>
      </c>
      <c r="C88" s="28" t="str">
        <f>VLOOKUP(B88,'[1]LISTADO ATM'!$A$2:$B$821,2,0)</f>
        <v xml:space="preserve">ATM Oficina Zona Franca (Santiago) </v>
      </c>
      <c r="D88" s="15" t="s">
        <v>10</v>
      </c>
      <c r="E88" s="32">
        <v>335861594</v>
      </c>
    </row>
    <row r="89" spans="1:5" ht="18" customHeight="1" x14ac:dyDescent="0.25">
      <c r="A89" s="28" t="str">
        <f>VLOOKUP(B89,'[1]LISTADO ATM'!$A$2:$C$821,3,0)</f>
        <v>DISTRITO NACIONAL</v>
      </c>
      <c r="B89" s="28">
        <v>993</v>
      </c>
      <c r="C89" s="28" t="str">
        <f>VLOOKUP(B89,'[1]LISTADO ATM'!$A$2:$B$821,2,0)</f>
        <v xml:space="preserve">ATM Centro Medico Integral II </v>
      </c>
      <c r="D89" s="15" t="s">
        <v>10</v>
      </c>
      <c r="E89" s="32">
        <v>335861597</v>
      </c>
    </row>
    <row r="90" spans="1:5" ht="18" customHeight="1" x14ac:dyDescent="0.25">
      <c r="A90" s="28" t="str">
        <f>VLOOKUP(B90,'[1]LISTADO ATM'!$A$2:$C$821,3,0)</f>
        <v>ESTE</v>
      </c>
      <c r="B90" s="28">
        <v>121</v>
      </c>
      <c r="C90" s="28" t="str">
        <f>VLOOKUP(B90,'[1]LISTADO ATM'!$A$2:$B$821,2,0)</f>
        <v xml:space="preserve">ATM Oficina Bayaguana </v>
      </c>
      <c r="D90" s="15" t="s">
        <v>10</v>
      </c>
      <c r="E90" s="32">
        <v>335861598</v>
      </c>
    </row>
    <row r="91" spans="1:5" ht="18" customHeight="1" x14ac:dyDescent="0.25">
      <c r="A91" s="28" t="str">
        <f>VLOOKUP(B91,'[1]LISTADO ATM'!$A$2:$C$821,3,0)</f>
        <v>NORTE</v>
      </c>
      <c r="B91" s="40">
        <v>965</v>
      </c>
      <c r="C91" s="28" t="str">
        <f>VLOOKUP(B91,'[1]LISTADO ATM'!$A$2:$B$821,2,0)</f>
        <v xml:space="preserve">ATM S/M La Fuente FUN (Santiago) </v>
      </c>
      <c r="D91" s="15" t="s">
        <v>10</v>
      </c>
      <c r="E91" s="32">
        <v>335861599</v>
      </c>
    </row>
    <row r="92" spans="1:5" ht="18" customHeight="1" x14ac:dyDescent="0.25">
      <c r="A92" s="28" t="str">
        <f>VLOOKUP(B92,'[1]LISTADO ATM'!$A$2:$C$821,3,0)</f>
        <v>ESTE</v>
      </c>
      <c r="B92" s="40">
        <v>609</v>
      </c>
      <c r="C92" s="28" t="str">
        <f>VLOOKUP(B92,'[1]LISTADO ATM'!$A$2:$B$821,2,0)</f>
        <v xml:space="preserve">ATM S/M Jumbo (San Pedro) </v>
      </c>
      <c r="D92" s="15" t="s">
        <v>10</v>
      </c>
      <c r="E92" s="32">
        <v>335861602</v>
      </c>
    </row>
    <row r="93" spans="1:5" ht="18.75" thickBot="1" x14ac:dyDescent="0.3">
      <c r="A93" s="3" t="s">
        <v>11</v>
      </c>
      <c r="B93" s="41">
        <f>COUNT(B74:B92)</f>
        <v>19</v>
      </c>
      <c r="C93" s="14"/>
      <c r="D93" s="14"/>
      <c r="E93" s="14"/>
    </row>
    <row r="94" spans="1:5" ht="15.75" thickBot="1" x14ac:dyDescent="0.3">
      <c r="B94" s="5"/>
      <c r="E94" s="5"/>
    </row>
    <row r="95" spans="1:5" ht="18" customHeight="1" thickBot="1" x14ac:dyDescent="0.3">
      <c r="A95" s="59" t="s">
        <v>22</v>
      </c>
      <c r="B95" s="60"/>
      <c r="C95" s="60"/>
      <c r="D95" s="60"/>
      <c r="E95" s="61"/>
    </row>
    <row r="96" spans="1:5" ht="18" x14ac:dyDescent="0.25">
      <c r="A96" s="2" t="s">
        <v>5</v>
      </c>
      <c r="B96" s="2" t="s">
        <v>6</v>
      </c>
      <c r="C96" s="2" t="s">
        <v>7</v>
      </c>
      <c r="D96" s="2" t="s">
        <v>8</v>
      </c>
      <c r="E96" s="2" t="s">
        <v>9</v>
      </c>
    </row>
    <row r="97" spans="1:6" ht="18" x14ac:dyDescent="0.25">
      <c r="A97" s="19" t="str">
        <f>VLOOKUP(B97,'[1]LISTADO ATM'!$A$2:$C$821,3,0)</f>
        <v>SUR</v>
      </c>
      <c r="B97" s="28">
        <v>873</v>
      </c>
      <c r="C97" s="28" t="str">
        <f>VLOOKUP(B97,'[1]LISTADO ATM'!$A$2:$B$821,2,0)</f>
        <v xml:space="preserve">ATM Centro de Caja San Cristóbal II </v>
      </c>
      <c r="D97" s="29" t="s">
        <v>19</v>
      </c>
      <c r="E97" s="38">
        <v>335858781</v>
      </c>
    </row>
    <row r="98" spans="1:6" ht="18" x14ac:dyDescent="0.25">
      <c r="A98" s="19" t="str">
        <f>VLOOKUP(B98,'[1]LISTADO ATM'!$A$2:$C$821,3,0)</f>
        <v>DISTRITO NACIONAL</v>
      </c>
      <c r="B98" s="28">
        <v>35</v>
      </c>
      <c r="C98" s="28" t="str">
        <f>VLOOKUP(B98,'[1]LISTADO ATM'!$A$2:$B$821,2,0)</f>
        <v xml:space="preserve">ATM Dirección General de Aduanas I </v>
      </c>
      <c r="D98" s="29" t="s">
        <v>19</v>
      </c>
      <c r="E98" s="38">
        <v>335860267</v>
      </c>
    </row>
    <row r="99" spans="1:6" ht="18" x14ac:dyDescent="0.25">
      <c r="A99" s="19" t="str">
        <f>VLOOKUP(B99,'[1]LISTADO ATM'!$A$2:$C$821,3,0)</f>
        <v>DISTRITO NACIONAL</v>
      </c>
      <c r="B99" s="28">
        <v>225</v>
      </c>
      <c r="C99" s="28" t="str">
        <f>VLOOKUP(B99,'[1]LISTADO ATM'!$A$2:$B$821,2,0)</f>
        <v xml:space="preserve">ATM S/M Nacional Arroyo Hondo </v>
      </c>
      <c r="D99" s="29" t="s">
        <v>19</v>
      </c>
      <c r="E99" s="38">
        <v>335860268</v>
      </c>
    </row>
    <row r="100" spans="1:6" ht="18" x14ac:dyDescent="0.25">
      <c r="A100" s="19" t="str">
        <f>VLOOKUP(B100,'[1]LISTADO ATM'!$A$2:$C$821,3,0)</f>
        <v>DISTRITO NACIONAL</v>
      </c>
      <c r="B100" s="28">
        <v>860</v>
      </c>
      <c r="C100" s="28" t="str">
        <f>VLOOKUP(B100,'[1]LISTADO ATM'!$A$2:$B$821,2,0)</f>
        <v xml:space="preserve">ATM Oficina Bella Vista 27 de Febrero I </v>
      </c>
      <c r="D100" s="29" t="s">
        <v>19</v>
      </c>
      <c r="E100" s="38">
        <v>335860346</v>
      </c>
    </row>
    <row r="101" spans="1:6" ht="18" x14ac:dyDescent="0.25">
      <c r="A101" s="19" t="str">
        <f>VLOOKUP(B101,'[1]LISTADO ATM'!$A$2:$C$821,3,0)</f>
        <v>NORTE</v>
      </c>
      <c r="B101" s="28">
        <v>91</v>
      </c>
      <c r="C101" s="28" t="str">
        <f>VLOOKUP(B101,'[1]LISTADO ATM'!$A$2:$B$821,2,0)</f>
        <v xml:space="preserve">ATM UNP Villa Isabela </v>
      </c>
      <c r="D101" s="29" t="s">
        <v>19</v>
      </c>
      <c r="E101" s="38">
        <v>335860903</v>
      </c>
      <c r="F101" t="s">
        <v>26</v>
      </c>
    </row>
    <row r="102" spans="1:6" ht="18" x14ac:dyDescent="0.25">
      <c r="A102" s="19" t="str">
        <f>VLOOKUP(B102,'[1]LISTADO ATM'!$A$2:$C$821,3,0)</f>
        <v>SUR</v>
      </c>
      <c r="B102" s="28">
        <v>873</v>
      </c>
      <c r="C102" s="28" t="str">
        <f>VLOOKUP(B102,'[1]LISTADO ATM'!$A$2:$B$821,2,0)</f>
        <v xml:space="preserve">ATM Centro de Caja San Cristóbal II </v>
      </c>
      <c r="D102" s="29" t="s">
        <v>19</v>
      </c>
      <c r="E102" s="38">
        <v>335861524</v>
      </c>
    </row>
    <row r="103" spans="1:6" ht="18" x14ac:dyDescent="0.25">
      <c r="A103" s="19" t="str">
        <f>VLOOKUP(B103,'[1]LISTADO ATM'!$A$2:$C$821,3,0)</f>
        <v>ESTE</v>
      </c>
      <c r="B103" s="28">
        <v>385</v>
      </c>
      <c r="C103" s="28" t="str">
        <f>VLOOKUP(B103,'[1]LISTADO ATM'!$A$2:$B$821,2,0)</f>
        <v xml:space="preserve">ATM Plaza Verón I </v>
      </c>
      <c r="D103" s="29" t="s">
        <v>19</v>
      </c>
      <c r="E103" s="38" t="s">
        <v>29</v>
      </c>
    </row>
    <row r="104" spans="1:6" ht="18" x14ac:dyDescent="0.25">
      <c r="A104" s="19" t="str">
        <f>VLOOKUP(B104,'[1]LISTADO ATM'!$A$2:$C$821,3,0)</f>
        <v>SUR</v>
      </c>
      <c r="B104" s="28">
        <v>825</v>
      </c>
      <c r="C104" s="28" t="str">
        <f>VLOOKUP(B104,'[1]LISTADO ATM'!$A$2:$B$821,2,0)</f>
        <v xml:space="preserve">ATM Estacion Eco Cibeles (Las Matas de Farfán) </v>
      </c>
      <c r="D104" s="29" t="s">
        <v>19</v>
      </c>
      <c r="E104" s="38">
        <v>335861609</v>
      </c>
    </row>
    <row r="105" spans="1:6" ht="18" x14ac:dyDescent="0.25">
      <c r="A105" s="19" t="str">
        <f>VLOOKUP(B105,'[1]LISTADO ATM'!$A$2:$C$821,3,0)</f>
        <v>DISTRITO NACIONAL</v>
      </c>
      <c r="B105" s="40">
        <v>561</v>
      </c>
      <c r="C105" s="28" t="str">
        <f>VLOOKUP(B105,'[1]LISTADO ATM'!$A$2:$B$821,2,0)</f>
        <v xml:space="preserve">ATM Comando Regional P.N. S.D. Este </v>
      </c>
      <c r="D105" s="29" t="s">
        <v>19</v>
      </c>
      <c r="E105" s="38">
        <v>335861612</v>
      </c>
    </row>
    <row r="106" spans="1:6" ht="18.75" thickBot="1" x14ac:dyDescent="0.3">
      <c r="A106" s="3"/>
      <c r="B106" s="41">
        <f>COUNT(B97:B105)</f>
        <v>9</v>
      </c>
      <c r="C106" s="14"/>
      <c r="D106" s="35"/>
      <c r="E106" s="36"/>
    </row>
    <row r="107" spans="1:6" ht="15.75" thickBot="1" x14ac:dyDescent="0.3">
      <c r="B107" s="5"/>
      <c r="E107" s="5"/>
    </row>
    <row r="108" spans="1:6" ht="18" x14ac:dyDescent="0.25">
      <c r="A108" s="62" t="s">
        <v>13</v>
      </c>
      <c r="B108" s="63"/>
      <c r="C108" s="63"/>
      <c r="D108" s="63"/>
      <c r="E108" s="64"/>
    </row>
    <row r="109" spans="1:6" ht="18" x14ac:dyDescent="0.25">
      <c r="A109" s="2" t="s">
        <v>5</v>
      </c>
      <c r="B109" s="2" t="s">
        <v>6</v>
      </c>
      <c r="C109" s="4" t="s">
        <v>7</v>
      </c>
      <c r="D109" s="18" t="s">
        <v>8</v>
      </c>
      <c r="E109" s="2" t="s">
        <v>9</v>
      </c>
    </row>
    <row r="110" spans="1:6" ht="18.75" customHeight="1" x14ac:dyDescent="0.25">
      <c r="A110" s="19" t="str">
        <f>VLOOKUP(B110,'[1]LISTADO ATM'!$A$2:$C$821,3,0)</f>
        <v>DISTRITO NACIONAL</v>
      </c>
      <c r="B110" s="28">
        <v>113</v>
      </c>
      <c r="C110" s="28" t="str">
        <f>VLOOKUP(B110,'[1]LISTADO ATM'!$A$2:$B$821,2,0)</f>
        <v xml:space="preserve">ATM Autoservicio Atalaya del Mar </v>
      </c>
      <c r="D110" s="39" t="s">
        <v>25</v>
      </c>
      <c r="E110" s="38">
        <v>335861426</v>
      </c>
    </row>
    <row r="111" spans="1:6" ht="18.75" customHeight="1" x14ac:dyDescent="0.25">
      <c r="A111" s="19" t="str">
        <f>VLOOKUP(B111,'[1]LISTADO ATM'!$A$2:$C$821,3,0)</f>
        <v>ESTE</v>
      </c>
      <c r="B111" s="28">
        <v>386</v>
      </c>
      <c r="C111" s="28" t="str">
        <f>VLOOKUP(B111,'[1]LISTADO ATM'!$A$2:$B$821,2,0)</f>
        <v xml:space="preserve">ATM Plaza Verón II </v>
      </c>
      <c r="D111" s="39" t="s">
        <v>23</v>
      </c>
      <c r="E111" s="38">
        <v>335861566</v>
      </c>
    </row>
    <row r="112" spans="1:6" ht="18.75" thickBot="1" x14ac:dyDescent="0.3">
      <c r="A112" s="3" t="s">
        <v>11</v>
      </c>
      <c r="B112" s="41">
        <f>COUNT(B110:B111)</f>
        <v>2</v>
      </c>
      <c r="C112" s="14"/>
      <c r="D112" s="17"/>
      <c r="E112" s="17"/>
    </row>
    <row r="113" spans="1:5" ht="15.75" thickBot="1" x14ac:dyDescent="0.3">
      <c r="B113" s="5"/>
      <c r="E113" s="5"/>
    </row>
    <row r="114" spans="1:5" ht="18.75" thickBot="1" x14ac:dyDescent="0.3">
      <c r="A114" s="65" t="s">
        <v>12</v>
      </c>
      <c r="B114" s="66"/>
      <c r="C114" t="s">
        <v>18</v>
      </c>
      <c r="D114" s="5"/>
      <c r="E114" s="5"/>
    </row>
    <row r="115" spans="1:5" ht="18.75" thickBot="1" x14ac:dyDescent="0.3">
      <c r="A115" s="33">
        <f>+B93+B106+B112</f>
        <v>30</v>
      </c>
      <c r="B115" s="34"/>
    </row>
    <row r="116" spans="1:5" ht="15.75" thickBot="1" x14ac:dyDescent="0.3">
      <c r="B116" s="5"/>
      <c r="E116" s="5"/>
    </row>
    <row r="117" spans="1:5" ht="18.75" thickBot="1" x14ac:dyDescent="0.3">
      <c r="A117" s="59" t="s">
        <v>15</v>
      </c>
      <c r="B117" s="60"/>
      <c r="C117" s="60"/>
      <c r="D117" s="60"/>
      <c r="E117" s="61"/>
    </row>
    <row r="118" spans="1:5" ht="18" x14ac:dyDescent="0.25">
      <c r="A118" s="6" t="s">
        <v>5</v>
      </c>
      <c r="B118" s="2" t="s">
        <v>6</v>
      </c>
      <c r="C118" s="4" t="s">
        <v>7</v>
      </c>
      <c r="D118" s="45" t="s">
        <v>8</v>
      </c>
      <c r="E118" s="46"/>
    </row>
    <row r="119" spans="1:5" ht="18" x14ac:dyDescent="0.25">
      <c r="A119" s="28" t="str">
        <f>VLOOKUP(B119,'[1]LISTADO ATM'!$A$2:$C$821,3,0)</f>
        <v>DISTRITO NACIONAL</v>
      </c>
      <c r="B119" s="28">
        <v>561</v>
      </c>
      <c r="C119" s="28" t="str">
        <f>VLOOKUP(B119,'[1]LISTADO ATM'!$A$2:$B$821,2,0)</f>
        <v xml:space="preserve">ATM Comando Regional P.N. S.D. Este </v>
      </c>
      <c r="D119" s="43" t="s">
        <v>21</v>
      </c>
      <c r="E119" s="44"/>
    </row>
    <row r="120" spans="1:5" ht="18" x14ac:dyDescent="0.25">
      <c r="A120" s="28" t="str">
        <f>VLOOKUP(B120,'[1]LISTADO ATM'!$A$2:$C$821,3,0)</f>
        <v>DISTRITO NACIONAL</v>
      </c>
      <c r="B120" s="28">
        <v>438</v>
      </c>
      <c r="C120" s="28" t="str">
        <f>VLOOKUP(B120,'[1]LISTADO ATM'!$A$2:$B$821,2,0)</f>
        <v xml:space="preserve">ATM Autobanco Torre IV </v>
      </c>
      <c r="D120" s="43" t="s">
        <v>17</v>
      </c>
      <c r="E120" s="44"/>
    </row>
    <row r="121" spans="1:5" ht="18" x14ac:dyDescent="0.25">
      <c r="A121" s="28" t="str">
        <f>VLOOKUP(B121,'[1]LISTADO ATM'!$A$2:$C$821,3,0)</f>
        <v>DISTRITO NACIONAL</v>
      </c>
      <c r="B121" s="28">
        <v>115</v>
      </c>
      <c r="C121" s="28" t="str">
        <f>VLOOKUP(B121,'[1]LISTADO ATM'!$A$2:$B$821,2,0)</f>
        <v xml:space="preserve">ATM Oficina Megacentro I </v>
      </c>
      <c r="D121" s="43" t="s">
        <v>17</v>
      </c>
      <c r="E121" s="44"/>
    </row>
    <row r="122" spans="1:5" ht="18" x14ac:dyDescent="0.25">
      <c r="A122" s="28" t="str">
        <f>VLOOKUP(B122,'[1]LISTADO ATM'!$A$2:$C$821,3,0)</f>
        <v>SUR</v>
      </c>
      <c r="B122" s="28">
        <v>296</v>
      </c>
      <c r="C122" s="28" t="str">
        <f>VLOOKUP(B122,'[1]LISTADO ATM'!$A$2:$B$821,2,0)</f>
        <v>ATM Estación BANICOMB (Baní)  ECO Petroleo</v>
      </c>
      <c r="D122" s="43" t="s">
        <v>17</v>
      </c>
      <c r="E122" s="44"/>
    </row>
    <row r="123" spans="1:5" ht="18" x14ac:dyDescent="0.25">
      <c r="A123" s="28" t="str">
        <f>VLOOKUP(B123,'[1]LISTADO ATM'!$A$2:$C$821,3,0)</f>
        <v>DISTRITO NACIONAL</v>
      </c>
      <c r="B123" s="28">
        <v>382</v>
      </c>
      <c r="C123" s="28" t="str">
        <f>VLOOKUP(B123,'[1]LISTADO ATM'!$A$2:$B$821,2,0)</f>
        <v>ATM Estación del Metro María Montés</v>
      </c>
      <c r="D123" s="43" t="s">
        <v>17</v>
      </c>
      <c r="E123" s="44"/>
    </row>
    <row r="124" spans="1:5" ht="18" x14ac:dyDescent="0.25">
      <c r="A124" s="28" t="str">
        <f>VLOOKUP(B124,'[1]LISTADO ATM'!$A$2:$C$821,3,0)</f>
        <v>DISTRITO NACIONAL</v>
      </c>
      <c r="B124" s="28">
        <v>715</v>
      </c>
      <c r="C124" s="28" t="str">
        <f>VLOOKUP(B124,'[1]LISTADO ATM'!$A$2:$B$821,2,0)</f>
        <v xml:space="preserve">ATM Oficina 27 de Febrero (Lobby) </v>
      </c>
      <c r="D124" s="43" t="s">
        <v>17</v>
      </c>
      <c r="E124" s="44"/>
    </row>
    <row r="125" spans="1:5" ht="18" x14ac:dyDescent="0.25">
      <c r="A125" s="28" t="str">
        <f>VLOOKUP(B125,'[1]LISTADO ATM'!$A$2:$C$821,3,0)</f>
        <v>SUR</v>
      </c>
      <c r="B125" s="28">
        <v>870</v>
      </c>
      <c r="C125" s="28" t="str">
        <f>VLOOKUP(B125,'[1]LISTADO ATM'!$A$2:$B$821,2,0)</f>
        <v xml:space="preserve">ATM Willbes Dominicana (Barahona) </v>
      </c>
      <c r="D125" s="43" t="s">
        <v>17</v>
      </c>
      <c r="E125" s="44"/>
    </row>
    <row r="126" spans="1:5" ht="18" x14ac:dyDescent="0.25">
      <c r="A126" s="28" t="str">
        <f>VLOOKUP(B126,'[1]LISTADO ATM'!$A$2:$C$821,3,0)</f>
        <v>DISTRITO NACIONAL</v>
      </c>
      <c r="B126" s="28">
        <v>60</v>
      </c>
      <c r="C126" s="28" t="str">
        <f>VLOOKUP(B126,'[1]LISTADO ATM'!$A$2:$B$821,2,0)</f>
        <v xml:space="preserve">ATM Autobanco 27 de Febrero </v>
      </c>
      <c r="D126" s="43" t="s">
        <v>27</v>
      </c>
      <c r="E126" s="44"/>
    </row>
    <row r="127" spans="1:5" ht="18" x14ac:dyDescent="0.25">
      <c r="A127" s="28" t="str">
        <f>VLOOKUP(B127,'[1]LISTADO ATM'!$A$2:$C$821,3,0)</f>
        <v>NORTE</v>
      </c>
      <c r="B127" s="28">
        <v>538</v>
      </c>
      <c r="C127" s="28" t="str">
        <f>VLOOKUP(B127,'[1]LISTADO ATM'!$A$2:$B$821,2,0)</f>
        <v>ATM  Autoservicio San Fco. Macorís</v>
      </c>
      <c r="D127" s="43" t="s">
        <v>17</v>
      </c>
      <c r="E127" s="44"/>
    </row>
    <row r="128" spans="1:5" ht="18" x14ac:dyDescent="0.25">
      <c r="A128" s="28" t="str">
        <f>VLOOKUP(B128,'[1]LISTADO ATM'!$A$2:$C$821,3,0)</f>
        <v>DISTRITO NACIONAL</v>
      </c>
      <c r="B128" s="28">
        <v>560</v>
      </c>
      <c r="C128" s="28" t="str">
        <f>VLOOKUP(B128,'[1]LISTADO ATM'!$A$2:$B$821,2,0)</f>
        <v xml:space="preserve">ATM Junta Central Electoral </v>
      </c>
      <c r="D128" s="43" t="s">
        <v>17</v>
      </c>
      <c r="E128" s="44"/>
    </row>
    <row r="129" spans="1:5" ht="18" x14ac:dyDescent="0.25">
      <c r="A129" s="28" t="str">
        <f>VLOOKUP(B129,'[1]LISTADO ATM'!$A$2:$C$821,3,0)</f>
        <v>DISTRITO NACIONAL</v>
      </c>
      <c r="B129" s="28">
        <v>577</v>
      </c>
      <c r="C129" s="28" t="str">
        <f>VLOOKUP(B129,'[1]LISTADO ATM'!$A$2:$B$821,2,0)</f>
        <v xml:space="preserve">ATM Olé Ave. Duarte </v>
      </c>
      <c r="D129" s="43" t="s">
        <v>27</v>
      </c>
      <c r="E129" s="44"/>
    </row>
    <row r="130" spans="1:5" ht="18" x14ac:dyDescent="0.25">
      <c r="A130" s="28" t="str">
        <f>VLOOKUP(B130,'[1]LISTADO ATM'!$A$2:$C$821,3,0)</f>
        <v>SUR</v>
      </c>
      <c r="B130" s="28">
        <v>619</v>
      </c>
      <c r="C130" s="28" t="str">
        <f>VLOOKUP(B130,'[1]LISTADO ATM'!$A$2:$B$821,2,0)</f>
        <v xml:space="preserve">ATM Academia P.N. Hatillo (San Cristóbal) </v>
      </c>
      <c r="D130" s="43" t="s">
        <v>21</v>
      </c>
      <c r="E130" s="44"/>
    </row>
    <row r="131" spans="1:5" ht="18" x14ac:dyDescent="0.25">
      <c r="A131" s="28" t="str">
        <f>VLOOKUP(B131,'[1]LISTADO ATM'!$A$2:$C$821,3,0)</f>
        <v>DISTRITO NACIONAL</v>
      </c>
      <c r="B131" s="28">
        <v>709</v>
      </c>
      <c r="C131" s="28" t="str">
        <f>VLOOKUP(B131,'[1]LISTADO ATM'!$A$2:$B$821,2,0)</f>
        <v xml:space="preserve">ATM Seguros Maestro SEMMA  </v>
      </c>
      <c r="D131" s="43" t="s">
        <v>27</v>
      </c>
      <c r="E131" s="44"/>
    </row>
    <row r="132" spans="1:5" ht="18" x14ac:dyDescent="0.25">
      <c r="A132" s="28" t="str">
        <f>VLOOKUP(B132,'[1]LISTADO ATM'!$A$2:$C$821,3,0)</f>
        <v>NORTE</v>
      </c>
      <c r="B132" s="28">
        <v>716</v>
      </c>
      <c r="C132" s="28" t="str">
        <f>VLOOKUP(B132,'[1]LISTADO ATM'!$A$2:$B$821,2,0)</f>
        <v xml:space="preserve">ATM Oficina Zona Franca (Santiago) </v>
      </c>
      <c r="D132" s="43" t="s">
        <v>17</v>
      </c>
      <c r="E132" s="44"/>
    </row>
    <row r="133" spans="1:5" ht="18.75" thickBot="1" x14ac:dyDescent="0.3">
      <c r="A133" s="3" t="s">
        <v>11</v>
      </c>
      <c r="B133" s="41">
        <f>COUNT(B119:B132)</f>
        <v>14</v>
      </c>
      <c r="C133" s="30"/>
      <c r="D133" s="30"/>
      <c r="E133" s="31"/>
    </row>
    <row r="134" spans="1:5" x14ac:dyDescent="0.25">
      <c r="B134" s="42"/>
    </row>
    <row r="135" spans="1:5" x14ac:dyDescent="0.25">
      <c r="B135" s="42"/>
    </row>
    <row r="136" spans="1:5" x14ac:dyDescent="0.25">
      <c r="B136" s="42"/>
    </row>
    <row r="137" spans="1:5" x14ac:dyDescent="0.25">
      <c r="B137" s="42"/>
    </row>
    <row r="138" spans="1:5" x14ac:dyDescent="0.25">
      <c r="B138" s="42"/>
    </row>
    <row r="139" spans="1:5" x14ac:dyDescent="0.25">
      <c r="B139" s="42"/>
    </row>
    <row r="140" spans="1:5" x14ac:dyDescent="0.25">
      <c r="B140" s="42"/>
    </row>
    <row r="141" spans="1:5" x14ac:dyDescent="0.25">
      <c r="B141" s="42"/>
    </row>
    <row r="142" spans="1:5" x14ac:dyDescent="0.25">
      <c r="B142" s="42"/>
    </row>
  </sheetData>
  <mergeCells count="26">
    <mergeCell ref="D131:E131"/>
    <mergeCell ref="D132:E132"/>
    <mergeCell ref="D126:E126"/>
    <mergeCell ref="D127:E127"/>
    <mergeCell ref="D128:E128"/>
    <mergeCell ref="D129:E129"/>
    <mergeCell ref="D130:E130"/>
    <mergeCell ref="D118:E118"/>
    <mergeCell ref="D120:E120"/>
    <mergeCell ref="D119:E119"/>
    <mergeCell ref="A1:E1"/>
    <mergeCell ref="A2:E2"/>
    <mergeCell ref="A7:E7"/>
    <mergeCell ref="C60:E60"/>
    <mergeCell ref="A62:E62"/>
    <mergeCell ref="A117:E117"/>
    <mergeCell ref="C70:E70"/>
    <mergeCell ref="A72:E72"/>
    <mergeCell ref="A95:E95"/>
    <mergeCell ref="A108:E108"/>
    <mergeCell ref="A114:B114"/>
    <mergeCell ref="D121:E121"/>
    <mergeCell ref="D122:E122"/>
    <mergeCell ref="D123:E123"/>
    <mergeCell ref="D125:E125"/>
    <mergeCell ref="D124:E124"/>
  </mergeCells>
  <phoneticPr fontId="11" type="noConversion"/>
  <conditionalFormatting sqref="E9">
    <cfRule type="duplicateValues" dxfId="168" priority="602"/>
  </conditionalFormatting>
  <conditionalFormatting sqref="E95">
    <cfRule type="duplicateValues" dxfId="167" priority="599"/>
  </conditionalFormatting>
  <conditionalFormatting sqref="E95">
    <cfRule type="duplicateValues" dxfId="166" priority="598"/>
  </conditionalFormatting>
  <conditionalFormatting sqref="E95">
    <cfRule type="duplicateValues" dxfId="165" priority="600"/>
  </conditionalFormatting>
  <conditionalFormatting sqref="E66:E67">
    <cfRule type="duplicateValues" dxfId="164" priority="1631"/>
  </conditionalFormatting>
  <conditionalFormatting sqref="E21">
    <cfRule type="duplicateValues" dxfId="163" priority="514"/>
  </conditionalFormatting>
  <conditionalFormatting sqref="E21">
    <cfRule type="duplicateValues" dxfId="162" priority="512"/>
    <cfRule type="duplicateValues" dxfId="161" priority="513"/>
  </conditionalFormatting>
  <conditionalFormatting sqref="E74:E75">
    <cfRule type="duplicateValues" dxfId="160" priority="511"/>
  </conditionalFormatting>
  <conditionalFormatting sqref="E18">
    <cfRule type="duplicateValues" dxfId="159" priority="502"/>
  </conditionalFormatting>
  <conditionalFormatting sqref="E133:E1048576 E106:E108 E93:E94 E1:E7 E112:E119 E64 E60:E62 E70:E72">
    <cfRule type="duplicateValues" dxfId="158" priority="1842"/>
  </conditionalFormatting>
  <conditionalFormatting sqref="E55">
    <cfRule type="duplicateValues" dxfId="157" priority="499"/>
  </conditionalFormatting>
  <conditionalFormatting sqref="E10">
    <cfRule type="duplicateValues" dxfId="156" priority="2538"/>
  </conditionalFormatting>
  <conditionalFormatting sqref="E11">
    <cfRule type="duplicateValues" dxfId="155" priority="355"/>
  </conditionalFormatting>
  <conditionalFormatting sqref="E11">
    <cfRule type="duplicateValues" dxfId="154" priority="353"/>
    <cfRule type="duplicateValues" dxfId="153" priority="354"/>
  </conditionalFormatting>
  <conditionalFormatting sqref="E97">
    <cfRule type="duplicateValues" dxfId="152" priority="2861"/>
  </conditionalFormatting>
  <conditionalFormatting sqref="E97">
    <cfRule type="duplicateValues" dxfId="151" priority="2863"/>
    <cfRule type="duplicateValues" dxfId="150" priority="2864"/>
  </conditionalFormatting>
  <conditionalFormatting sqref="E20">
    <cfRule type="duplicateValues" dxfId="149" priority="2898"/>
  </conditionalFormatting>
  <conditionalFormatting sqref="E20">
    <cfRule type="duplicateValues" dxfId="148" priority="2899"/>
    <cfRule type="duplicateValues" dxfId="147" priority="2900"/>
  </conditionalFormatting>
  <conditionalFormatting sqref="E25:E26 E11">
    <cfRule type="duplicateValues" dxfId="146" priority="3176"/>
  </conditionalFormatting>
  <conditionalFormatting sqref="E120">
    <cfRule type="duplicateValues" dxfId="145" priority="240"/>
  </conditionalFormatting>
  <conditionalFormatting sqref="E120">
    <cfRule type="duplicateValues" dxfId="144" priority="238"/>
    <cfRule type="duplicateValues" dxfId="143" priority="239"/>
  </conditionalFormatting>
  <conditionalFormatting sqref="E67">
    <cfRule type="duplicateValues" dxfId="142" priority="226"/>
  </conditionalFormatting>
  <conditionalFormatting sqref="E67">
    <cfRule type="duplicateValues" dxfId="141" priority="227"/>
    <cfRule type="duplicateValues" dxfId="140" priority="228"/>
  </conditionalFormatting>
  <conditionalFormatting sqref="E15">
    <cfRule type="duplicateValues" dxfId="139" priority="171"/>
  </conditionalFormatting>
  <conditionalFormatting sqref="E15">
    <cfRule type="duplicateValues" dxfId="138" priority="169"/>
    <cfRule type="duplicateValues" dxfId="137" priority="170"/>
  </conditionalFormatting>
  <conditionalFormatting sqref="E58">
    <cfRule type="duplicateValues" dxfId="136" priority="164"/>
    <cfRule type="duplicateValues" dxfId="135" priority="165"/>
  </conditionalFormatting>
  <conditionalFormatting sqref="E58">
    <cfRule type="duplicateValues" dxfId="134" priority="166"/>
  </conditionalFormatting>
  <conditionalFormatting sqref="E58">
    <cfRule type="duplicateValues" dxfId="133" priority="167"/>
    <cfRule type="duplicateValues" dxfId="132" priority="168"/>
  </conditionalFormatting>
  <conditionalFormatting sqref="E68">
    <cfRule type="duplicateValues" dxfId="131" priority="134"/>
  </conditionalFormatting>
  <conditionalFormatting sqref="E68">
    <cfRule type="duplicateValues" dxfId="130" priority="131"/>
  </conditionalFormatting>
  <conditionalFormatting sqref="E68">
    <cfRule type="duplicateValues" dxfId="129" priority="132"/>
    <cfRule type="duplicateValues" dxfId="128" priority="133"/>
  </conditionalFormatting>
  <conditionalFormatting sqref="E68">
    <cfRule type="duplicateValues" dxfId="127" priority="135"/>
    <cfRule type="duplicateValues" dxfId="126" priority="136"/>
  </conditionalFormatting>
  <conditionalFormatting sqref="E121">
    <cfRule type="duplicateValues" dxfId="125" priority="127"/>
  </conditionalFormatting>
  <conditionalFormatting sqref="E121">
    <cfRule type="duplicateValues" dxfId="124" priority="125"/>
    <cfRule type="duplicateValues" dxfId="123" priority="126"/>
  </conditionalFormatting>
  <conditionalFormatting sqref="E65">
    <cfRule type="duplicateValues" dxfId="122" priority="113"/>
  </conditionalFormatting>
  <conditionalFormatting sqref="E65">
    <cfRule type="duplicateValues" dxfId="121" priority="114"/>
    <cfRule type="duplicateValues" dxfId="120" priority="115"/>
  </conditionalFormatting>
  <conditionalFormatting sqref="E69">
    <cfRule type="duplicateValues" dxfId="119" priority="110"/>
  </conditionalFormatting>
  <conditionalFormatting sqref="E69">
    <cfRule type="duplicateValues" dxfId="118" priority="107"/>
  </conditionalFormatting>
  <conditionalFormatting sqref="E69">
    <cfRule type="duplicateValues" dxfId="117" priority="108"/>
    <cfRule type="duplicateValues" dxfId="116" priority="109"/>
  </conditionalFormatting>
  <conditionalFormatting sqref="E69">
    <cfRule type="duplicateValues" dxfId="115" priority="111"/>
    <cfRule type="duplicateValues" dxfId="114" priority="112"/>
  </conditionalFormatting>
  <conditionalFormatting sqref="E47">
    <cfRule type="duplicateValues" dxfId="113" priority="102"/>
    <cfRule type="duplicateValues" dxfId="112" priority="103"/>
  </conditionalFormatting>
  <conditionalFormatting sqref="E47">
    <cfRule type="duplicateValues" dxfId="111" priority="104"/>
  </conditionalFormatting>
  <conditionalFormatting sqref="E47">
    <cfRule type="duplicateValues" dxfId="110" priority="105"/>
    <cfRule type="duplicateValues" dxfId="109" priority="106"/>
  </conditionalFormatting>
  <conditionalFormatting sqref="E56">
    <cfRule type="duplicateValues" dxfId="108" priority="92"/>
    <cfRule type="duplicateValues" dxfId="107" priority="93"/>
  </conditionalFormatting>
  <conditionalFormatting sqref="E56">
    <cfRule type="duplicateValues" dxfId="106" priority="94"/>
  </conditionalFormatting>
  <conditionalFormatting sqref="E56">
    <cfRule type="duplicateValues" dxfId="105" priority="95"/>
    <cfRule type="duplicateValues" dxfId="104" priority="96"/>
  </conditionalFormatting>
  <conditionalFormatting sqref="E35:E37 E16:E17 E19">
    <cfRule type="duplicateValues" dxfId="103" priority="5897"/>
  </conditionalFormatting>
  <conditionalFormatting sqref="E35:E37 E16:E17 E19">
    <cfRule type="duplicateValues" dxfId="102" priority="5901"/>
    <cfRule type="duplicateValues" dxfId="101" priority="5902"/>
  </conditionalFormatting>
  <conditionalFormatting sqref="E77:E78 E50 E38:E39">
    <cfRule type="duplicateValues" dxfId="100" priority="6004"/>
  </conditionalFormatting>
  <conditionalFormatting sqref="E77:E78 E50 E38:E39">
    <cfRule type="duplicateValues" dxfId="99" priority="6006"/>
    <cfRule type="duplicateValues" dxfId="98" priority="6007"/>
  </conditionalFormatting>
  <conditionalFormatting sqref="E133:E1048576 E93:E95 E1:E7 E60:E62 E74:E75 E55 E18 E9:E11 E20:E26 E41:E43 E97:E99 E64 E106:E108 E112:E119 E66:E67 E70:E72">
    <cfRule type="duplicateValues" dxfId="97" priority="7267"/>
    <cfRule type="duplicateValues" dxfId="96" priority="7268"/>
  </conditionalFormatting>
  <conditionalFormatting sqref="E98:E99 E41:E43 E22:E24">
    <cfRule type="duplicateValues" dxfId="95" priority="7330"/>
  </conditionalFormatting>
  <conditionalFormatting sqref="E98:E99 E41:E43 E22:E24">
    <cfRule type="duplicateValues" dxfId="94" priority="7335"/>
    <cfRule type="duplicateValues" dxfId="93" priority="7336"/>
  </conditionalFormatting>
  <conditionalFormatting sqref="E100 E59 E44">
    <cfRule type="duplicateValues" dxfId="92" priority="7428"/>
    <cfRule type="duplicateValues" dxfId="91" priority="7429"/>
  </conditionalFormatting>
  <conditionalFormatting sqref="E100 E59 E44">
    <cfRule type="duplicateValues" dxfId="90" priority="7432"/>
  </conditionalFormatting>
  <conditionalFormatting sqref="E80:E81">
    <cfRule type="duplicateValues" dxfId="89" priority="73"/>
  </conditionalFormatting>
  <conditionalFormatting sqref="E80:E81">
    <cfRule type="duplicateValues" dxfId="88" priority="74"/>
    <cfRule type="duplicateValues" dxfId="87" priority="75"/>
  </conditionalFormatting>
  <conditionalFormatting sqref="E126">
    <cfRule type="duplicateValues" dxfId="86" priority="70"/>
  </conditionalFormatting>
  <conditionalFormatting sqref="E126">
    <cfRule type="duplicateValues" dxfId="85" priority="71"/>
    <cfRule type="duplicateValues" dxfId="84" priority="72"/>
  </conditionalFormatting>
  <conditionalFormatting sqref="E127">
    <cfRule type="duplicateValues" dxfId="83" priority="67"/>
  </conditionalFormatting>
  <conditionalFormatting sqref="E127">
    <cfRule type="duplicateValues" dxfId="82" priority="68"/>
    <cfRule type="duplicateValues" dxfId="81" priority="69"/>
  </conditionalFormatting>
  <conditionalFormatting sqref="E128">
    <cfRule type="duplicateValues" dxfId="80" priority="64"/>
  </conditionalFormatting>
  <conditionalFormatting sqref="E128">
    <cfRule type="duplicateValues" dxfId="79" priority="65"/>
    <cfRule type="duplicateValues" dxfId="78" priority="66"/>
  </conditionalFormatting>
  <conditionalFormatting sqref="E129">
    <cfRule type="duplicateValues" dxfId="77" priority="61"/>
  </conditionalFormatting>
  <conditionalFormatting sqref="E129">
    <cfRule type="duplicateValues" dxfId="76" priority="62"/>
    <cfRule type="duplicateValues" dxfId="75" priority="63"/>
  </conditionalFormatting>
  <conditionalFormatting sqref="E130">
    <cfRule type="duplicateValues" dxfId="74" priority="58"/>
  </conditionalFormatting>
  <conditionalFormatting sqref="E130">
    <cfRule type="duplicateValues" dxfId="73" priority="59"/>
    <cfRule type="duplicateValues" dxfId="72" priority="60"/>
  </conditionalFormatting>
  <conditionalFormatting sqref="E131">
    <cfRule type="duplicateValues" dxfId="71" priority="55"/>
  </conditionalFormatting>
  <conditionalFormatting sqref="E131">
    <cfRule type="duplicateValues" dxfId="70" priority="56"/>
    <cfRule type="duplicateValues" dxfId="69" priority="57"/>
  </conditionalFormatting>
  <conditionalFormatting sqref="E132">
    <cfRule type="duplicateValues" dxfId="68" priority="52"/>
  </conditionalFormatting>
  <conditionalFormatting sqref="E132">
    <cfRule type="duplicateValues" dxfId="67" priority="53"/>
    <cfRule type="duplicateValues" dxfId="66" priority="54"/>
  </conditionalFormatting>
  <conditionalFormatting sqref="E110">
    <cfRule type="duplicateValues" dxfId="65" priority="49"/>
  </conditionalFormatting>
  <conditionalFormatting sqref="E110">
    <cfRule type="duplicateValues" dxfId="64" priority="46"/>
  </conditionalFormatting>
  <conditionalFormatting sqref="E110">
    <cfRule type="duplicateValues" dxfId="63" priority="47"/>
    <cfRule type="duplicateValues" dxfId="62" priority="48"/>
  </conditionalFormatting>
  <conditionalFormatting sqref="E110">
    <cfRule type="duplicateValues" dxfId="61" priority="50"/>
    <cfRule type="duplicateValues" dxfId="60" priority="51"/>
  </conditionalFormatting>
  <conditionalFormatting sqref="E82:E84">
    <cfRule type="duplicateValues" dxfId="59" priority="43"/>
  </conditionalFormatting>
  <conditionalFormatting sqref="E82:E84">
    <cfRule type="duplicateValues" dxfId="58" priority="44"/>
    <cfRule type="duplicateValues" dxfId="57" priority="45"/>
  </conditionalFormatting>
  <conditionalFormatting sqref="E79 E49 E40">
    <cfRule type="duplicateValues" dxfId="56" priority="9537"/>
  </conditionalFormatting>
  <conditionalFormatting sqref="E79 E49 E40">
    <cfRule type="duplicateValues" dxfId="55" priority="9540"/>
    <cfRule type="duplicateValues" dxfId="54" priority="9541"/>
  </conditionalFormatting>
  <conditionalFormatting sqref="E76 E51:E54 E12:E14 E27:E34">
    <cfRule type="duplicateValues" dxfId="53" priority="9593"/>
  </conditionalFormatting>
  <conditionalFormatting sqref="E76 E51:E54 E12:E14 E27:E34">
    <cfRule type="duplicateValues" dxfId="52" priority="9598"/>
    <cfRule type="duplicateValues" dxfId="51" priority="9599"/>
  </conditionalFormatting>
  <conditionalFormatting sqref="E101 E57 E45:E46">
    <cfRule type="duplicateValues" dxfId="50" priority="9753"/>
    <cfRule type="duplicateValues" dxfId="49" priority="9754"/>
  </conditionalFormatting>
  <conditionalFormatting sqref="E101 E57 E45:E46">
    <cfRule type="duplicateValues" dxfId="48" priority="9759"/>
  </conditionalFormatting>
  <conditionalFormatting sqref="E122:E125">
    <cfRule type="duplicateValues" dxfId="47" priority="10373"/>
  </conditionalFormatting>
  <conditionalFormatting sqref="E122:E125">
    <cfRule type="duplicateValues" dxfId="46" priority="10374"/>
    <cfRule type="duplicateValues" dxfId="45" priority="10375"/>
  </conditionalFormatting>
  <conditionalFormatting sqref="E85">
    <cfRule type="duplicateValues" dxfId="44" priority="40"/>
  </conditionalFormatting>
  <conditionalFormatting sqref="E85">
    <cfRule type="duplicateValues" dxfId="43" priority="41"/>
    <cfRule type="duplicateValues" dxfId="42" priority="42"/>
  </conditionalFormatting>
  <conditionalFormatting sqref="E48">
    <cfRule type="duplicateValues" dxfId="41" priority="10597"/>
    <cfRule type="duplicateValues" dxfId="40" priority="10598"/>
  </conditionalFormatting>
  <conditionalFormatting sqref="E48">
    <cfRule type="duplicateValues" dxfId="39" priority="10770"/>
  </conditionalFormatting>
  <conditionalFormatting sqref="E102">
    <cfRule type="duplicateValues" dxfId="38" priority="37"/>
    <cfRule type="duplicateValues" dxfId="37" priority="38"/>
  </conditionalFormatting>
  <conditionalFormatting sqref="E102">
    <cfRule type="duplicateValues" dxfId="36" priority="39"/>
  </conditionalFormatting>
  <conditionalFormatting sqref="E86">
    <cfRule type="duplicateValues" dxfId="35" priority="34"/>
  </conditionalFormatting>
  <conditionalFormatting sqref="E86">
    <cfRule type="duplicateValues" dxfId="34" priority="35"/>
    <cfRule type="duplicateValues" dxfId="33" priority="36"/>
  </conditionalFormatting>
  <conditionalFormatting sqref="E111">
    <cfRule type="duplicateValues" dxfId="32" priority="31"/>
  </conditionalFormatting>
  <conditionalFormatting sqref="E111">
    <cfRule type="duplicateValues" dxfId="31" priority="28"/>
  </conditionalFormatting>
  <conditionalFormatting sqref="E111">
    <cfRule type="duplicateValues" dxfId="30" priority="29"/>
    <cfRule type="duplicateValues" dxfId="29" priority="30"/>
  </conditionalFormatting>
  <conditionalFormatting sqref="E111">
    <cfRule type="duplicateValues" dxfId="28" priority="32"/>
    <cfRule type="duplicateValues" dxfId="27" priority="33"/>
  </conditionalFormatting>
  <conditionalFormatting sqref="E87">
    <cfRule type="duplicateValues" dxfId="26" priority="25"/>
  </conditionalFormatting>
  <conditionalFormatting sqref="E87">
    <cfRule type="duplicateValues" dxfId="25" priority="26"/>
    <cfRule type="duplicateValues" dxfId="24" priority="27"/>
  </conditionalFormatting>
  <conditionalFormatting sqref="E88">
    <cfRule type="duplicateValues" dxfId="23" priority="22"/>
  </conditionalFormatting>
  <conditionalFormatting sqref="E88">
    <cfRule type="duplicateValues" dxfId="22" priority="23"/>
    <cfRule type="duplicateValues" dxfId="21" priority="24"/>
  </conditionalFormatting>
  <conditionalFormatting sqref="E89">
    <cfRule type="duplicateValues" dxfId="20" priority="19"/>
  </conditionalFormatting>
  <conditionalFormatting sqref="E89">
    <cfRule type="duplicateValues" dxfId="19" priority="20"/>
    <cfRule type="duplicateValues" dxfId="18" priority="21"/>
  </conditionalFormatting>
  <conditionalFormatting sqref="E90">
    <cfRule type="duplicateValues" dxfId="17" priority="16"/>
  </conditionalFormatting>
  <conditionalFormatting sqref="E90">
    <cfRule type="duplicateValues" dxfId="16" priority="17"/>
    <cfRule type="duplicateValues" dxfId="15" priority="18"/>
  </conditionalFormatting>
  <conditionalFormatting sqref="E91">
    <cfRule type="duplicateValues" dxfId="14" priority="13"/>
  </conditionalFormatting>
  <conditionalFormatting sqref="E91">
    <cfRule type="duplicateValues" dxfId="13" priority="14"/>
    <cfRule type="duplicateValues" dxfId="12" priority="15"/>
  </conditionalFormatting>
  <conditionalFormatting sqref="E103">
    <cfRule type="duplicateValues" dxfId="11" priority="10"/>
    <cfRule type="duplicateValues" dxfId="10" priority="11"/>
  </conditionalFormatting>
  <conditionalFormatting sqref="E103">
    <cfRule type="duplicateValues" dxfId="9" priority="12"/>
  </conditionalFormatting>
  <conditionalFormatting sqref="E92">
    <cfRule type="duplicateValues" dxfId="8" priority="7"/>
  </conditionalFormatting>
  <conditionalFormatting sqref="E92">
    <cfRule type="duplicateValues" dxfId="7" priority="8"/>
    <cfRule type="duplicateValues" dxfId="6" priority="9"/>
  </conditionalFormatting>
  <conditionalFormatting sqref="E104">
    <cfRule type="duplicateValues" dxfId="5" priority="4"/>
    <cfRule type="duplicateValues" dxfId="4" priority="5"/>
  </conditionalFormatting>
  <conditionalFormatting sqref="E104">
    <cfRule type="duplicateValues" dxfId="3" priority="6"/>
  </conditionalFormatting>
  <conditionalFormatting sqref="E105">
    <cfRule type="duplicateValues" dxfId="2" priority="1"/>
    <cfRule type="duplicateValues" dxfId="1" priority="2"/>
  </conditionalFormatting>
  <conditionalFormatting sqref="E105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2021-04-22T02:53:31Z</dcterms:modified>
</cp:coreProperties>
</file>