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21\"/>
    </mc:Choice>
  </mc:AlternateContent>
  <bookViews>
    <workbookView xWindow="0" yWindow="0" windowWidth="19200" windowHeight="81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Hoja1!$A$62:$E$62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" i="1" l="1"/>
  <c r="A83" i="1"/>
  <c r="A84" i="1"/>
  <c r="A85" i="1"/>
  <c r="A86" i="1"/>
  <c r="C83" i="1"/>
  <c r="C84" i="1"/>
  <c r="C85" i="1"/>
  <c r="C86" i="1"/>
  <c r="A54" i="1"/>
  <c r="A55" i="1"/>
  <c r="A56" i="1"/>
  <c r="A57" i="1"/>
  <c r="A58" i="1"/>
  <c r="C54" i="1"/>
  <c r="C55" i="1"/>
  <c r="C56" i="1"/>
  <c r="C57" i="1"/>
  <c r="C58" i="1"/>
  <c r="A35" i="1"/>
  <c r="A36" i="1"/>
  <c r="A37" i="1"/>
  <c r="A38" i="1"/>
  <c r="A39" i="1"/>
  <c r="A40" i="1"/>
  <c r="A41" i="1"/>
  <c r="A42" i="1"/>
  <c r="A43" i="1"/>
  <c r="C35" i="1"/>
  <c r="C36" i="1"/>
  <c r="C37" i="1"/>
  <c r="C38" i="1"/>
  <c r="C39" i="1"/>
  <c r="C40" i="1"/>
  <c r="C41" i="1"/>
  <c r="C42" i="1"/>
  <c r="C43" i="1"/>
  <c r="B44" i="1"/>
  <c r="B87" i="1"/>
  <c r="B59" i="1"/>
  <c r="A65" i="1"/>
  <c r="C65" i="1"/>
  <c r="A34" i="1"/>
  <c r="C34" i="1"/>
  <c r="A53" i="1"/>
  <c r="C53" i="1"/>
  <c r="A52" i="1"/>
  <c r="C52" i="1"/>
  <c r="C30" i="1"/>
  <c r="C31" i="1"/>
  <c r="C32" i="1"/>
  <c r="C33" i="1"/>
  <c r="A30" i="1"/>
  <c r="A31" i="1"/>
  <c r="A32" i="1"/>
  <c r="A33" i="1"/>
  <c r="A14" i="1"/>
  <c r="C14" i="1"/>
  <c r="B10" i="1" l="1"/>
  <c r="C82" i="1" l="1"/>
  <c r="A82" i="1"/>
  <c r="C81" i="1"/>
  <c r="A81" i="1"/>
  <c r="C78" i="1"/>
  <c r="A78" i="1"/>
  <c r="C80" i="1"/>
  <c r="A80" i="1"/>
  <c r="C79" i="1"/>
  <c r="A79" i="1"/>
  <c r="C29" i="1"/>
  <c r="A29" i="1"/>
  <c r="C28" i="1"/>
  <c r="A28" i="1"/>
  <c r="C24" i="1" l="1"/>
  <c r="C25" i="1"/>
  <c r="C26" i="1"/>
  <c r="C27" i="1"/>
  <c r="A26" i="1"/>
  <c r="A27" i="1"/>
  <c r="C23" i="1" l="1"/>
  <c r="A23" i="1"/>
  <c r="A24" i="1"/>
  <c r="B15" i="1"/>
  <c r="C21" i="1"/>
  <c r="C22" i="1"/>
  <c r="A21" i="1"/>
  <c r="A22" i="1"/>
  <c r="C77" i="1"/>
  <c r="A77" i="1"/>
  <c r="C20" i="1"/>
  <c r="A20" i="1"/>
  <c r="A50" i="1"/>
  <c r="C50" i="1"/>
  <c r="C76" i="1"/>
  <c r="A76" i="1"/>
  <c r="C64" i="1"/>
  <c r="A64" i="1"/>
  <c r="A25" i="1" l="1"/>
  <c r="A49" i="1"/>
  <c r="A51" i="1"/>
  <c r="C49" i="1"/>
  <c r="C51" i="1"/>
  <c r="A48" i="1" l="1"/>
  <c r="C48" i="1"/>
  <c r="A19" i="1" l="1"/>
  <c r="C19" i="1"/>
  <c r="A75" i="1" l="1"/>
  <c r="C75" i="1"/>
  <c r="A63" i="1"/>
  <c r="C63" i="1"/>
  <c r="A74" i="1" l="1"/>
  <c r="C74" i="1"/>
  <c r="A73" i="1"/>
  <c r="C73" i="1"/>
  <c r="A69" i="1" l="1"/>
  <c r="F2" i="3"/>
</calcChain>
</file>

<file path=xl/sharedStrings.xml><?xml version="1.0" encoding="utf-8"?>
<sst xmlns="http://schemas.openxmlformats.org/spreadsheetml/2006/main" count="975" uniqueCount="26">
  <si>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</si>
  <si>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</si>
  <si>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</si>
  <si>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</si>
  <si>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</si>
  <si>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</si>
  <si>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</si>
  <si>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</si>
  <si>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</si>
  <si>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</si>
  <si>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</si>
  <si>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</si>
  <si>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</si>
  <si>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</si>
  <si>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</si>
  <si>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</si>
  <si>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</si>
  <si>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</si>
  <si>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</si>
  <si>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</si>
  <si>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</si>
  <si>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2 Gavetas vacia  + 1 Fallando</t>
  </si>
  <si>
    <t xml:space="preserve">FUERA DE SERVICIO / GAVETAS VACIAS + GAVETAS FALLANDO </t>
  </si>
  <si>
    <t>GAVETA DE RECHAZO LLENA</t>
  </si>
  <si>
    <t>Abastecido</t>
  </si>
  <si>
    <t>GAVETA DE DEPOSITO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</si>
</sst>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0"/>
      <tableStyleElement type="headerRow" dxfId="99"/>
      <tableStyleElement type="totalRow" dxfId="98"/>
      <tableStyleElement type="firstColumn" dxfId="97"/>
      <tableStyleElement type="lastColumn" dxfId="96"/>
      <tableStyleElement type="firstRowStripe" dxfId="95"/>
      <tableStyleElement type="firstColumnStripe" dxfId="9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zoomScaleNormal="100" workbookViewId="0">
      <selection activeCell="C4" sqref="C4"/>
    </sheetView>
  </sheetViews>
  <sheetFormatPr baseColWidth="10" defaultColWidth="23.42578125" defaultRowHeight="15" x14ac:dyDescent="0.25"/>
  <cols>
    <col min="1" max="1" width="25.7109375" bestFit="1" customWidth="1"/>
    <col min="2" max="2" width="21.7109375" bestFit="1" customWidth="1"/>
    <col min="3" max="3" width="51" bestFit="1" customWidth="1"/>
    <col min="4" max="4" width="39.28515625" bestFit="1" customWidth="1"/>
    <col min="5" max="5" width="14.42578125" bestFit="1" customWidth="1"/>
  </cols>
  <sheetData>
    <row r="1" spans="1:5" ht="22.5" x14ac:dyDescent="0.25">
      <c r="A1" s="46" t="s">
        <v>1</v>
      </c>
      <c r="B1" s="47"/>
      <c r="C1" s="47"/>
      <c r="D1" s="47"/>
      <c r="E1" s="48"/>
    </row>
    <row r="2" spans="1:5" ht="25.5" x14ac:dyDescent="0.25">
      <c r="A2" s="49" t="s">
        <v>0</v>
      </c>
      <c r="B2" s="50"/>
      <c r="C2" s="50"/>
      <c r="D2" s="50"/>
      <c r="E2" s="51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44306.708333333336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44307.25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2" t="s">
        <v>4</v>
      </c>
      <c r="B7" s="53"/>
      <c r="C7" s="53"/>
      <c r="D7" s="53"/>
      <c r="E7" s="54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.75" thickBot="1" x14ac:dyDescent="0.3">
      <c r="A9" s="19"/>
      <c r="B9" s="28"/>
      <c r="C9" s="28"/>
      <c r="D9" s="16" t="s">
        <v>24</v>
      </c>
      <c r="E9" s="38"/>
    </row>
    <row r="10" spans="1:5" ht="18.75" thickBot="1" x14ac:dyDescent="0.3">
      <c r="A10" s="3" t="s">
        <v>11</v>
      </c>
      <c r="B10" s="40">
        <f>COUNT(B9:B9)</f>
        <v>0</v>
      </c>
      <c r="C10" s="55"/>
      <c r="D10" s="56"/>
      <c r="E10" s="57"/>
    </row>
    <row r="11" spans="1:5" x14ac:dyDescent="0.25">
      <c r="B11" s="5"/>
      <c r="E11" s="5"/>
    </row>
    <row r="12" spans="1:5" ht="18" x14ac:dyDescent="0.25">
      <c r="A12" s="52" t="s">
        <v>16</v>
      </c>
      <c r="B12" s="53"/>
      <c r="C12" s="53"/>
      <c r="D12" s="53"/>
      <c r="E12" s="54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.75" thickBot="1" x14ac:dyDescent="0.3">
      <c r="A14" s="19" t="e">
        <f>VLOOKUP(B14,'[1]LISTADO ATM'!$A$2:$C$821,3,0)</f>
        <v>#N/A</v>
      </c>
      <c r="B14" s="28"/>
      <c r="C14" s="29" t="e">
        <f>VLOOKUP(B14,'[1]LISTADO ATM'!$A$2:$B$821,2,0)</f>
        <v>#N/A</v>
      </c>
      <c r="D14" s="16" t="s">
        <v>20</v>
      </c>
      <c r="E14" s="28"/>
    </row>
    <row r="15" spans="1:5" ht="18.75" thickBot="1" x14ac:dyDescent="0.3">
      <c r="A15" s="3" t="s">
        <v>11</v>
      </c>
      <c r="B15" s="40">
        <f>COUNT(B14:B14)</f>
        <v>0</v>
      </c>
      <c r="C15" s="58"/>
      <c r="D15" s="59"/>
      <c r="E15" s="60"/>
    </row>
    <row r="16" spans="1:5" ht="15.75" thickBot="1" x14ac:dyDescent="0.3">
      <c r="B16" s="5"/>
      <c r="E16" s="5"/>
    </row>
    <row r="17" spans="1:5" ht="18.75" thickBot="1" x14ac:dyDescent="0.3">
      <c r="A17" s="61" t="s">
        <v>14</v>
      </c>
      <c r="B17" s="62"/>
      <c r="C17" s="62"/>
      <c r="D17" s="62"/>
      <c r="E17" s="63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8" t="str">
        <f>VLOOKUP(B19,'[1]LISTADO ATM'!$A$2:$C$821,3,0)</f>
        <v>DISTRITO NACIONAL</v>
      </c>
      <c r="B19" s="28">
        <v>904</v>
      </c>
      <c r="C19" s="28" t="str">
        <f>VLOOKUP(B19,'[1]LISTADO ATM'!$A$2:$B$821,2,0)</f>
        <v xml:space="preserve">ATM Oficina Multicentro La Sirena Churchill </v>
      </c>
      <c r="D19" s="15" t="s">
        <v>10</v>
      </c>
      <c r="E19" s="37">
        <v>335858595</v>
      </c>
    </row>
    <row r="20" spans="1:5" ht="18" x14ac:dyDescent="0.25">
      <c r="A20" s="28" t="str">
        <f>VLOOKUP(B20,'[1]LISTADO ATM'!$A$2:$C$821,3,0)</f>
        <v>SUR</v>
      </c>
      <c r="B20" s="28">
        <v>592</v>
      </c>
      <c r="C20" s="28" t="str">
        <f>VLOOKUP(B20,'[1]LISTADO ATM'!$A$2:$B$821,2,0)</f>
        <v xml:space="preserve">ATM Centro de Caja San Cristóbal I </v>
      </c>
      <c r="D20" s="15" t="s">
        <v>10</v>
      </c>
      <c r="E20" s="28">
        <v>335859532</v>
      </c>
    </row>
    <row r="21" spans="1:5" ht="18" x14ac:dyDescent="0.25">
      <c r="A21" s="28" t="str">
        <f>VLOOKUP(B21,'[1]LISTADO ATM'!$A$2:$C$821,3,0)</f>
        <v>DISTRITO NACIONAL</v>
      </c>
      <c r="B21" s="28">
        <v>563</v>
      </c>
      <c r="C21" s="28" t="str">
        <f>VLOOKUP(B21,'[1]LISTADO ATM'!$A$2:$B$821,2,0)</f>
        <v xml:space="preserve">ATM Base Aérea San Isidro </v>
      </c>
      <c r="D21" s="15" t="s">
        <v>10</v>
      </c>
      <c r="E21" s="28">
        <v>335859548</v>
      </c>
    </row>
    <row r="22" spans="1:5" ht="18" x14ac:dyDescent="0.25">
      <c r="A22" s="28" t="str">
        <f>VLOOKUP(B22,'[1]LISTADO ATM'!$A$2:$C$821,3,0)</f>
        <v>DISTRITO NACIONAL</v>
      </c>
      <c r="B22" s="28">
        <v>697</v>
      </c>
      <c r="C22" s="28" t="str">
        <f>VLOOKUP(B22,'[1]LISTADO ATM'!$A$2:$B$821,2,0)</f>
        <v>ATM Hipermercado Olé Ciudad Juan Bosch</v>
      </c>
      <c r="D22" s="15" t="s">
        <v>10</v>
      </c>
      <c r="E22" s="28">
        <v>335859618</v>
      </c>
    </row>
    <row r="23" spans="1:5" ht="18" x14ac:dyDescent="0.25">
      <c r="A23" s="28" t="str">
        <f>VLOOKUP(B23,'[1]LISTADO ATM'!$A$2:$C$821,3,0)</f>
        <v>ESTE</v>
      </c>
      <c r="B23" s="28">
        <v>776</v>
      </c>
      <c r="C23" s="28" t="str">
        <f>VLOOKUP(B23,'[1]LISTADO ATM'!$A$2:$B$821,2,0)</f>
        <v xml:space="preserve">ATM Oficina Monte Plata </v>
      </c>
      <c r="D23" s="15" t="s">
        <v>10</v>
      </c>
      <c r="E23" s="28">
        <v>335859704</v>
      </c>
    </row>
    <row r="24" spans="1:5" ht="18" x14ac:dyDescent="0.25">
      <c r="A24" s="28" t="str">
        <f>VLOOKUP(B24,'[1]LISTADO ATM'!$A$2:$C$821,3,0)</f>
        <v>DISTRITO NACIONAL</v>
      </c>
      <c r="B24" s="28">
        <v>621</v>
      </c>
      <c r="C24" s="28" t="str">
        <f>VLOOKUP(B24,'[1]LISTADO ATM'!$A$2:$B$821,2,0)</f>
        <v xml:space="preserve">ATM CESAC  </v>
      </c>
      <c r="D24" s="15" t="s">
        <v>10</v>
      </c>
      <c r="E24" s="28">
        <v>335859839</v>
      </c>
    </row>
    <row r="25" spans="1:5" ht="18" x14ac:dyDescent="0.25">
      <c r="A25" s="28" t="str">
        <f>VLOOKUP(B25,'[1]LISTADO ATM'!$A$2:$C$821,3,0)</f>
        <v>DISTRITO NACIONAL</v>
      </c>
      <c r="B25" s="28">
        <v>486</v>
      </c>
      <c r="C25" s="28" t="str">
        <f>VLOOKUP(B25,'[1]LISTADO ATM'!$A$2:$B$821,2,0)</f>
        <v xml:space="preserve">ATM Olé La Caleta </v>
      </c>
      <c r="D25" s="15" t="s">
        <v>10</v>
      </c>
      <c r="E25" s="28">
        <v>335856901</v>
      </c>
    </row>
    <row r="26" spans="1:5" ht="18" x14ac:dyDescent="0.25">
      <c r="A26" s="28" t="str">
        <f>VLOOKUP(B26,'[1]LISTADO ATM'!$A$2:$C$821,3,0)</f>
        <v>DISTRITO NACIONAL</v>
      </c>
      <c r="B26" s="28">
        <v>24</v>
      </c>
      <c r="C26" s="28" t="str">
        <f>VLOOKUP(B26,'[1]LISTADO ATM'!$A$2:$B$821,2,0)</f>
        <v xml:space="preserve">ATM Oficina Eusebio Manzueta </v>
      </c>
      <c r="D26" s="15" t="s">
        <v>10</v>
      </c>
      <c r="E26" s="32">
        <v>335860046</v>
      </c>
    </row>
    <row r="27" spans="1:5" ht="18" x14ac:dyDescent="0.25">
      <c r="A27" s="28" t="str">
        <f>VLOOKUP(B27,'[1]LISTADO ATM'!$A$2:$C$821,3,0)</f>
        <v>DISTRITO NACIONAL</v>
      </c>
      <c r="B27" s="28">
        <v>724</v>
      </c>
      <c r="C27" s="28" t="str">
        <f>VLOOKUP(B27,'[1]LISTADO ATM'!$A$2:$B$821,2,0)</f>
        <v xml:space="preserve">ATM El Huacal I </v>
      </c>
      <c r="D27" s="15" t="s">
        <v>10</v>
      </c>
      <c r="E27" s="32">
        <v>335860056</v>
      </c>
    </row>
    <row r="28" spans="1:5" ht="18" x14ac:dyDescent="0.25">
      <c r="A28" s="28" t="str">
        <f>VLOOKUP(B28,'[1]LISTADO ATM'!$A$2:$C$821,3,0)</f>
        <v>DISTRITO NACIONAL</v>
      </c>
      <c r="B28" s="28">
        <v>884</v>
      </c>
      <c r="C28" s="28" t="str">
        <f>VLOOKUP(B28,'[1]LISTADO ATM'!$A$2:$B$821,2,0)</f>
        <v xml:space="preserve">ATM UNP Olé Sabana Perdida </v>
      </c>
      <c r="D28" s="15" t="s">
        <v>10</v>
      </c>
      <c r="E28" s="32">
        <v>335860093</v>
      </c>
    </row>
    <row r="29" spans="1:5" ht="18" x14ac:dyDescent="0.25">
      <c r="A29" s="28" t="str">
        <f>VLOOKUP(B29,'[1]LISTADO ATM'!$A$2:$C$821,3,0)</f>
        <v>NORTE</v>
      </c>
      <c r="B29" s="28">
        <v>950</v>
      </c>
      <c r="C29" s="28" t="str">
        <f>VLOOKUP(B29,'[1]LISTADO ATM'!$A$2:$B$821,2,0)</f>
        <v xml:space="preserve">ATM Oficina Monterrico </v>
      </c>
      <c r="D29" s="15" t="s">
        <v>10</v>
      </c>
      <c r="E29" s="32">
        <v>335860101</v>
      </c>
    </row>
    <row r="30" spans="1:5" ht="18" x14ac:dyDescent="0.25">
      <c r="A30" s="28" t="str">
        <f>VLOOKUP(B30,'[1]LISTADO ATM'!$A$2:$C$821,3,0)</f>
        <v>NORTE</v>
      </c>
      <c r="B30" s="28">
        <v>687</v>
      </c>
      <c r="C30" s="28" t="str">
        <f>VLOOKUP(B30,'[1]LISTADO ATM'!$A$2:$B$821,2,0)</f>
        <v>ATM Oficina Monterrico II</v>
      </c>
      <c r="D30" s="15" t="s">
        <v>10</v>
      </c>
      <c r="E30" s="32">
        <v>335860251</v>
      </c>
    </row>
    <row r="31" spans="1:5" ht="18" x14ac:dyDescent="0.25">
      <c r="A31" s="28" t="str">
        <f>VLOOKUP(B31,'[1]LISTADO ATM'!$A$2:$C$821,3,0)</f>
        <v>SUR</v>
      </c>
      <c r="B31" s="28">
        <v>750</v>
      </c>
      <c r="C31" s="28" t="str">
        <f>VLOOKUP(B31,'[1]LISTADO ATM'!$A$2:$B$821,2,0)</f>
        <v xml:space="preserve">ATM UNP Duvergé </v>
      </c>
      <c r="D31" s="15" t="s">
        <v>10</v>
      </c>
      <c r="E31" s="32">
        <v>335860252</v>
      </c>
    </row>
    <row r="32" spans="1:5" ht="18" x14ac:dyDescent="0.25">
      <c r="A32" s="28" t="str">
        <f>VLOOKUP(B32,'[1]LISTADO ATM'!$A$2:$C$821,3,0)</f>
        <v>SUR</v>
      </c>
      <c r="B32" s="28">
        <v>584</v>
      </c>
      <c r="C32" s="28" t="str">
        <f>VLOOKUP(B32,'[1]LISTADO ATM'!$A$2:$B$821,2,0)</f>
        <v xml:space="preserve">ATM Oficina San Cristóbal I </v>
      </c>
      <c r="D32" s="15" t="s">
        <v>10</v>
      </c>
      <c r="E32" s="32">
        <v>335860253</v>
      </c>
    </row>
    <row r="33" spans="1:5" ht="18" customHeight="1" x14ac:dyDescent="0.25">
      <c r="A33" s="28" t="str">
        <f>VLOOKUP(B33,'[1]LISTADO ATM'!$A$2:$C$821,3,0)</f>
        <v>NORTE</v>
      </c>
      <c r="B33" s="28">
        <v>649</v>
      </c>
      <c r="C33" s="28" t="str">
        <f>VLOOKUP(B33,'[1]LISTADO ATM'!$A$2:$B$821,2,0)</f>
        <v xml:space="preserve">ATM Oficina Galería 56 (San Francisco de Macorís) </v>
      </c>
      <c r="D33" s="15" t="s">
        <v>10</v>
      </c>
      <c r="E33" s="32">
        <v>335860255</v>
      </c>
    </row>
    <row r="34" spans="1:5" ht="18" customHeight="1" x14ac:dyDescent="0.25">
      <c r="A34" s="28" t="str">
        <f>VLOOKUP(B34,'[1]LISTADO ATM'!$A$2:$C$821,3,0)</f>
        <v>DISTRITO NACIONAL</v>
      </c>
      <c r="B34" s="28">
        <v>85</v>
      </c>
      <c r="C34" s="28" t="str">
        <f>VLOOKUP(B34,'[1]LISTADO ATM'!$A$2:$B$821,2,0)</f>
        <v xml:space="preserve">ATM Oficina San Isidro (Fuerza Aérea) </v>
      </c>
      <c r="D34" s="15" t="s">
        <v>10</v>
      </c>
      <c r="E34" s="32">
        <v>335860256</v>
      </c>
    </row>
    <row r="35" spans="1:5" ht="18" customHeight="1" x14ac:dyDescent="0.25">
      <c r="A35" s="28" t="str">
        <f>VLOOKUP(B35,'[1]LISTADO ATM'!$A$2:$C$821,3,0)</f>
        <v>DISTRITO NACIONAL</v>
      </c>
      <c r="B35" s="28">
        <v>227</v>
      </c>
      <c r="C35" s="28" t="str">
        <f>VLOOKUP(B35,'[1]LISTADO ATM'!$A$2:$B$821,2,0)</f>
        <v xml:space="preserve">ATM S/M Bravo Av. Enriquillo </v>
      </c>
      <c r="D35" s="15" t="s">
        <v>10</v>
      </c>
      <c r="E35" s="32">
        <v>335860257</v>
      </c>
    </row>
    <row r="36" spans="1:5" ht="18" customHeight="1" x14ac:dyDescent="0.25">
      <c r="A36" s="28" t="str">
        <f>VLOOKUP(B36,'[1]LISTADO ATM'!$A$2:$C$821,3,0)</f>
        <v>DISTRITO NACIONAL</v>
      </c>
      <c r="B36" s="28">
        <v>235</v>
      </c>
      <c r="C36" s="28" t="str">
        <f>VLOOKUP(B36,'[1]LISTADO ATM'!$A$2:$B$821,2,0)</f>
        <v xml:space="preserve">ATM Oficina Multicentro La Sirena San Isidro </v>
      </c>
      <c r="D36" s="15" t="s">
        <v>10</v>
      </c>
      <c r="E36" s="32">
        <v>335860258</v>
      </c>
    </row>
    <row r="37" spans="1:5" ht="18" customHeight="1" x14ac:dyDescent="0.25">
      <c r="A37" s="28" t="str">
        <f>VLOOKUP(B37,'[1]LISTADO ATM'!$A$2:$C$821,3,0)</f>
        <v>SUR</v>
      </c>
      <c r="B37" s="28">
        <v>512</v>
      </c>
      <c r="C37" s="28" t="str">
        <f>VLOOKUP(B37,'[1]LISTADO ATM'!$A$2:$B$821,2,0)</f>
        <v>ATM Plaza Jesús Ferreira</v>
      </c>
      <c r="D37" s="15" t="s">
        <v>10</v>
      </c>
      <c r="E37" s="32">
        <v>335860259</v>
      </c>
    </row>
    <row r="38" spans="1:5" ht="18" customHeight="1" x14ac:dyDescent="0.25">
      <c r="A38" s="28" t="str">
        <f>VLOOKUP(B38,'[1]LISTADO ATM'!$A$2:$C$821,3,0)</f>
        <v>DISTRITO NACIONAL</v>
      </c>
      <c r="B38" s="28">
        <v>562</v>
      </c>
      <c r="C38" s="28" t="str">
        <f>VLOOKUP(B38,'[1]LISTADO ATM'!$A$2:$B$821,2,0)</f>
        <v xml:space="preserve">ATM S/M Jumbo Carretera Mella </v>
      </c>
      <c r="D38" s="15" t="s">
        <v>10</v>
      </c>
      <c r="E38" s="32">
        <v>335860260</v>
      </c>
    </row>
    <row r="39" spans="1:5" ht="18" customHeight="1" x14ac:dyDescent="0.25">
      <c r="A39" s="28" t="str">
        <f>VLOOKUP(B39,'[1]LISTADO ATM'!$A$2:$C$821,3,0)</f>
        <v>NORTE</v>
      </c>
      <c r="B39" s="28">
        <v>632</v>
      </c>
      <c r="C39" s="28" t="str">
        <f>VLOOKUP(B39,'[1]LISTADO ATM'!$A$2:$B$821,2,0)</f>
        <v xml:space="preserve">ATM Autobanco Gurabo </v>
      </c>
      <c r="D39" s="15" t="s">
        <v>10</v>
      </c>
      <c r="E39" s="32">
        <v>335860261</v>
      </c>
    </row>
    <row r="40" spans="1:5" ht="18" customHeight="1" x14ac:dyDescent="0.25">
      <c r="A40" s="28" t="str">
        <f>VLOOKUP(B40,'[1]LISTADO ATM'!$A$2:$C$821,3,0)</f>
        <v>ESTE</v>
      </c>
      <c r="B40" s="28">
        <v>634</v>
      </c>
      <c r="C40" s="28" t="str">
        <f>VLOOKUP(B40,'[1]LISTADO ATM'!$A$2:$B$821,2,0)</f>
        <v xml:space="preserve">ATM Ayuntamiento Los Llanos (SPM) </v>
      </c>
      <c r="D40" s="15" t="s">
        <v>10</v>
      </c>
      <c r="E40" s="32">
        <v>335860262</v>
      </c>
    </row>
    <row r="41" spans="1:5" ht="18" customHeight="1" x14ac:dyDescent="0.25">
      <c r="A41" s="28" t="str">
        <f>VLOOKUP(B41,'[1]LISTADO ATM'!$A$2:$C$821,3,0)</f>
        <v>DISTRITO NACIONAL</v>
      </c>
      <c r="B41" s="28">
        <v>887</v>
      </c>
      <c r="C41" s="28" t="str">
        <f>VLOOKUP(B41,'[1]LISTADO ATM'!$A$2:$B$821,2,0)</f>
        <v>ATM S/M Bravo Los Proceres</v>
      </c>
      <c r="D41" s="15" t="s">
        <v>10</v>
      </c>
      <c r="E41" s="32">
        <v>335860263</v>
      </c>
    </row>
    <row r="42" spans="1:5" ht="18" customHeight="1" x14ac:dyDescent="0.25">
      <c r="A42" s="28" t="str">
        <f>VLOOKUP(B42,'[1]LISTADO ATM'!$A$2:$C$821,3,0)</f>
        <v>ESTE</v>
      </c>
      <c r="B42" s="28">
        <v>912</v>
      </c>
      <c r="C42" s="28" t="str">
        <f>VLOOKUP(B42,'[1]LISTADO ATM'!$A$2:$B$821,2,0)</f>
        <v xml:space="preserve">ATM Oficina San Pedro II </v>
      </c>
      <c r="D42" s="15" t="s">
        <v>10</v>
      </c>
      <c r="E42" s="32">
        <v>335860264</v>
      </c>
    </row>
    <row r="43" spans="1:5" ht="18" customHeight="1" thickBot="1" x14ac:dyDescent="0.3">
      <c r="A43" s="28" t="str">
        <f>VLOOKUP(B43,'[1]LISTADO ATM'!$A$2:$C$821,3,0)</f>
        <v>DISTRITO NACIONAL</v>
      </c>
      <c r="B43" s="28">
        <v>967</v>
      </c>
      <c r="C43" s="28" t="str">
        <f>VLOOKUP(B43,'[1]LISTADO ATM'!$A$2:$B$821,2,0)</f>
        <v xml:space="preserve">ATM UNP Hiper Olé Autopista Duarte </v>
      </c>
      <c r="D43" s="15" t="s">
        <v>10</v>
      </c>
      <c r="E43" s="32">
        <v>335860265</v>
      </c>
    </row>
    <row r="44" spans="1:5" ht="18.75" thickBot="1" x14ac:dyDescent="0.3">
      <c r="A44" s="3" t="s">
        <v>11</v>
      </c>
      <c r="B44" s="40">
        <f>COUNT(B19:B43)</f>
        <v>25</v>
      </c>
      <c r="C44" s="14"/>
      <c r="D44" s="14"/>
      <c r="E44" s="14"/>
    </row>
    <row r="45" spans="1:5" ht="15.75" thickBot="1" x14ac:dyDescent="0.3">
      <c r="B45" s="5"/>
      <c r="E45" s="5"/>
    </row>
    <row r="46" spans="1:5" ht="18" customHeight="1" thickBot="1" x14ac:dyDescent="0.3">
      <c r="A46" s="61" t="s">
        <v>22</v>
      </c>
      <c r="B46" s="62"/>
      <c r="C46" s="62"/>
      <c r="D46" s="62"/>
      <c r="E46" s="63"/>
    </row>
    <row r="47" spans="1:5" ht="18" x14ac:dyDescent="0.25">
      <c r="A47" s="2" t="s">
        <v>5</v>
      </c>
      <c r="B47" s="2" t="s">
        <v>6</v>
      </c>
      <c r="C47" s="2" t="s">
        <v>7</v>
      </c>
      <c r="D47" s="2" t="s">
        <v>8</v>
      </c>
      <c r="E47" s="2" t="s">
        <v>9</v>
      </c>
    </row>
    <row r="48" spans="1:5" ht="18" x14ac:dyDescent="0.25">
      <c r="A48" s="19" t="str">
        <f>VLOOKUP(B48,'[1]LISTADO ATM'!$A$2:$C$821,3,0)</f>
        <v>SUR</v>
      </c>
      <c r="B48" s="28">
        <v>873</v>
      </c>
      <c r="C48" s="28" t="str">
        <f>VLOOKUP(B48,'[1]LISTADO ATM'!$A$2:$B$821,2,0)</f>
        <v xml:space="preserve">ATM Centro de Caja San Cristóbal II </v>
      </c>
      <c r="D48" s="29" t="s">
        <v>19</v>
      </c>
      <c r="E48" s="38">
        <v>335858781</v>
      </c>
    </row>
    <row r="49" spans="1:5" ht="18" x14ac:dyDescent="0.25">
      <c r="A49" s="19" t="str">
        <f>VLOOKUP(B49,'[1]LISTADO ATM'!$A$2:$C$821,3,0)</f>
        <v>SUR</v>
      </c>
      <c r="B49" s="28">
        <v>252</v>
      </c>
      <c r="C49" s="28" t="str">
        <f>VLOOKUP(B49,'[1]LISTADO ATM'!$A$2:$B$821,2,0)</f>
        <v xml:space="preserve">ATM Banco Agrícola (Barahona) </v>
      </c>
      <c r="D49" s="29" t="s">
        <v>19</v>
      </c>
      <c r="E49" s="38">
        <v>335859224</v>
      </c>
    </row>
    <row r="50" spans="1:5" ht="18" x14ac:dyDescent="0.25">
      <c r="A50" s="19" t="str">
        <f>VLOOKUP(B50,'[1]LISTADO ATM'!$A$2:$C$821,3,0)</f>
        <v>SUR</v>
      </c>
      <c r="B50" s="28">
        <v>616</v>
      </c>
      <c r="C50" s="28" t="str">
        <f>VLOOKUP(B50,'[1]LISTADO ATM'!$A$2:$B$821,2,0)</f>
        <v xml:space="preserve">ATM 5ta. Brigada Barahona </v>
      </c>
      <c r="D50" s="29" t="s">
        <v>19</v>
      </c>
      <c r="E50" s="38">
        <v>335859484</v>
      </c>
    </row>
    <row r="51" spans="1:5" ht="18" x14ac:dyDescent="0.25">
      <c r="A51" s="19" t="str">
        <f>VLOOKUP(B51,'[1]LISTADO ATM'!$A$2:$C$821,3,0)</f>
        <v>NORTE</v>
      </c>
      <c r="B51" s="28">
        <v>413</v>
      </c>
      <c r="C51" s="28" t="str">
        <f>VLOOKUP(B51,'[1]LISTADO ATM'!$A$2:$B$821,2,0)</f>
        <v xml:space="preserve">ATM UNP Las Galeras Samaná </v>
      </c>
      <c r="D51" s="29" t="s">
        <v>19</v>
      </c>
      <c r="E51" s="38">
        <v>335859633</v>
      </c>
    </row>
    <row r="52" spans="1:5" ht="18" x14ac:dyDescent="0.25">
      <c r="A52" s="19" t="str">
        <f>VLOOKUP(B52,'[1]LISTADO ATM'!$A$2:$C$821,3,0)</f>
        <v>DISTRITO NACIONAL</v>
      </c>
      <c r="B52" s="28">
        <v>642</v>
      </c>
      <c r="C52" s="28" t="str">
        <f>VLOOKUP(B52,'[1]LISTADO ATM'!$A$2:$B$821,2,0)</f>
        <v xml:space="preserve">ATM OMSA Sto. Dgo. </v>
      </c>
      <c r="D52" s="29" t="s">
        <v>19</v>
      </c>
      <c r="E52" s="38">
        <v>335860266</v>
      </c>
    </row>
    <row r="53" spans="1:5" ht="18" x14ac:dyDescent="0.25">
      <c r="A53" s="19" t="str">
        <f>VLOOKUP(B53,'[1]LISTADO ATM'!$A$2:$C$821,3,0)</f>
        <v>DISTRITO NACIONAL</v>
      </c>
      <c r="B53" s="28">
        <v>35</v>
      </c>
      <c r="C53" s="28" t="str">
        <f>VLOOKUP(B53,'[1]LISTADO ATM'!$A$2:$B$821,2,0)</f>
        <v xml:space="preserve">ATM Dirección General de Aduanas I </v>
      </c>
      <c r="D53" s="29" t="s">
        <v>19</v>
      </c>
      <c r="E53" s="38">
        <v>335860267</v>
      </c>
    </row>
    <row r="54" spans="1:5" ht="18" x14ac:dyDescent="0.25">
      <c r="A54" s="19" t="str">
        <f>VLOOKUP(B54,'[1]LISTADO ATM'!$A$2:$C$821,3,0)</f>
        <v>DISTRITO NACIONAL</v>
      </c>
      <c r="B54" s="28">
        <v>225</v>
      </c>
      <c r="C54" s="28" t="str">
        <f>VLOOKUP(B54,'[1]LISTADO ATM'!$A$2:$B$821,2,0)</f>
        <v xml:space="preserve">ATM S/M Nacional Arroyo Hondo </v>
      </c>
      <c r="D54" s="29" t="s">
        <v>19</v>
      </c>
      <c r="E54" s="38">
        <v>335860268</v>
      </c>
    </row>
    <row r="55" spans="1:5" ht="18" x14ac:dyDescent="0.25">
      <c r="A55" s="19" t="str">
        <f>VLOOKUP(B55,'[1]LISTADO ATM'!$A$2:$C$821,3,0)</f>
        <v>DISTRITO NACIONAL</v>
      </c>
      <c r="B55" s="28">
        <v>624</v>
      </c>
      <c r="C55" s="28" t="str">
        <f>VLOOKUP(B55,'[1]LISTADO ATM'!$A$2:$B$821,2,0)</f>
        <v xml:space="preserve">ATM Policía Nacional I </v>
      </c>
      <c r="D55" s="29" t="s">
        <v>19</v>
      </c>
      <c r="E55" s="38">
        <v>335860269</v>
      </c>
    </row>
    <row r="56" spans="1:5" ht="18" x14ac:dyDescent="0.25">
      <c r="A56" s="19" t="str">
        <f>VLOOKUP(B56,'[1]LISTADO ATM'!$A$2:$C$821,3,0)</f>
        <v>DISTRITO NACIONAL</v>
      </c>
      <c r="B56" s="28">
        <v>735</v>
      </c>
      <c r="C56" s="28" t="str">
        <f>VLOOKUP(B56,'[1]LISTADO ATM'!$A$2:$B$821,2,0)</f>
        <v xml:space="preserve">ATM Oficina Independencia II  </v>
      </c>
      <c r="D56" s="29" t="s">
        <v>19</v>
      </c>
      <c r="E56" s="38">
        <v>335860270</v>
      </c>
    </row>
    <row r="57" spans="1:5" ht="18" x14ac:dyDescent="0.25">
      <c r="A57" s="19" t="str">
        <f>VLOOKUP(B57,'[1]LISTADO ATM'!$A$2:$C$821,3,0)</f>
        <v>NORTE</v>
      </c>
      <c r="B57" s="28">
        <v>888</v>
      </c>
      <c r="C57" s="28" t="str">
        <f>VLOOKUP(B57,'[1]LISTADO ATM'!$A$2:$B$821,2,0)</f>
        <v>ATM Oficina galeria 56 II (SFM)</v>
      </c>
      <c r="D57" s="29" t="s">
        <v>19</v>
      </c>
      <c r="E57" s="38">
        <v>335860271</v>
      </c>
    </row>
    <row r="58" spans="1:5" ht="18.75" thickBot="1" x14ac:dyDescent="0.3">
      <c r="A58" s="19" t="str">
        <f>VLOOKUP(B58,'[1]LISTADO ATM'!$A$2:$C$821,3,0)</f>
        <v>DISTRITO NACIONAL</v>
      </c>
      <c r="B58" s="28">
        <v>911</v>
      </c>
      <c r="C58" s="28" t="str">
        <f>VLOOKUP(B58,'[1]LISTADO ATM'!$A$2:$B$821,2,0)</f>
        <v xml:space="preserve">ATM Oficina Venezuela II </v>
      </c>
      <c r="D58" s="29" t="s">
        <v>19</v>
      </c>
      <c r="E58" s="38">
        <v>335860272</v>
      </c>
    </row>
    <row r="59" spans="1:5" ht="18.75" thickBot="1" x14ac:dyDescent="0.3">
      <c r="A59" s="3" t="s">
        <v>11</v>
      </c>
      <c r="B59" s="40">
        <f>COUNT(B48:B58)</f>
        <v>11</v>
      </c>
      <c r="C59" s="14"/>
      <c r="D59" s="35"/>
      <c r="E59" s="36"/>
    </row>
    <row r="60" spans="1:5" ht="15.75" thickBot="1" x14ac:dyDescent="0.3">
      <c r="B60" s="5"/>
      <c r="E60" s="5"/>
    </row>
    <row r="61" spans="1:5" ht="18" x14ac:dyDescent="0.25">
      <c r="A61" s="64" t="s">
        <v>13</v>
      </c>
      <c r="B61" s="65"/>
      <c r="C61" s="65"/>
      <c r="D61" s="65"/>
      <c r="E61" s="66"/>
    </row>
    <row r="62" spans="1:5" ht="18" x14ac:dyDescent="0.25">
      <c r="A62" s="2" t="s">
        <v>5</v>
      </c>
      <c r="B62" s="2" t="s">
        <v>6</v>
      </c>
      <c r="C62" s="4" t="s">
        <v>7</v>
      </c>
      <c r="D62" s="18" t="s">
        <v>8</v>
      </c>
      <c r="E62" s="2" t="s">
        <v>9</v>
      </c>
    </row>
    <row r="63" spans="1:5" ht="18.75" customHeight="1" x14ac:dyDescent="0.25">
      <c r="A63" s="19" t="str">
        <f>VLOOKUP(B63,'[1]LISTADO ATM'!$A$2:$C$821,3,0)</f>
        <v>DISTRITO NACIONAL</v>
      </c>
      <c r="B63" s="28">
        <v>527</v>
      </c>
      <c r="C63" s="28" t="str">
        <f>VLOOKUP(B63,'[1]LISTADO ATM'!$A$2:$B$821,2,0)</f>
        <v>ATM Oficina Zona Oriental II</v>
      </c>
      <c r="D63" s="28" t="s">
        <v>23</v>
      </c>
      <c r="E63" s="28">
        <v>335859033</v>
      </c>
    </row>
    <row r="64" spans="1:5" ht="18.75" customHeight="1" x14ac:dyDescent="0.25">
      <c r="A64" s="19" t="str">
        <f>VLOOKUP(B64,'[1]LISTADO ATM'!$A$2:$C$821,3,0)</f>
        <v>NORTE</v>
      </c>
      <c r="B64" s="28">
        <v>304</v>
      </c>
      <c r="C64" s="28" t="str">
        <f>VLOOKUP(B64,'[1]LISTADO ATM'!$A$2:$B$821,2,0)</f>
        <v xml:space="preserve">ATM Multicentro La Sirena Estrella Sadhala </v>
      </c>
      <c r="D64" s="39" t="s">
        <v>25</v>
      </c>
      <c r="E64" s="28">
        <v>335860071</v>
      </c>
    </row>
    <row r="65" spans="1:5" ht="18.75" customHeight="1" thickBot="1" x14ac:dyDescent="0.3">
      <c r="A65" s="19" t="str">
        <f>VLOOKUP(B65,'[1]LISTADO ATM'!$A$2:$C$821,3,0)</f>
        <v>NORTE</v>
      </c>
      <c r="B65" s="41">
        <v>291</v>
      </c>
      <c r="C65" s="28" t="str">
        <f>VLOOKUP(B65,'[1]LISTADO ATM'!$A$2:$B$821,2,0)</f>
        <v xml:space="preserve">ATM S/M Jumbo Las Colinas </v>
      </c>
      <c r="D65" s="39" t="s">
        <v>25</v>
      </c>
      <c r="E65" s="38">
        <v>335860273</v>
      </c>
    </row>
    <row r="66" spans="1:5" ht="18.75" thickBot="1" x14ac:dyDescent="0.3">
      <c r="A66" s="3" t="s">
        <v>11</v>
      </c>
      <c r="B66" s="40">
        <f>COUNT(B63:B65)</f>
        <v>3</v>
      </c>
      <c r="C66" s="14"/>
      <c r="D66" s="17"/>
      <c r="E66" s="17"/>
    </row>
    <row r="67" spans="1:5" ht="15.75" thickBot="1" x14ac:dyDescent="0.3">
      <c r="B67" s="5"/>
      <c r="E67" s="5"/>
    </row>
    <row r="68" spans="1:5" ht="18.75" thickBot="1" x14ac:dyDescent="0.3">
      <c r="A68" s="67" t="s">
        <v>12</v>
      </c>
      <c r="B68" s="68"/>
      <c r="D68" s="5"/>
      <c r="E68" s="5"/>
    </row>
    <row r="69" spans="1:5" ht="18.75" thickBot="1" x14ac:dyDescent="0.3">
      <c r="A69" s="33">
        <f>+B44+B59+B66</f>
        <v>39</v>
      </c>
      <c r="B69" s="34"/>
    </row>
    <row r="70" spans="1:5" ht="15.75" thickBot="1" x14ac:dyDescent="0.3">
      <c r="B70" s="5"/>
      <c r="E70" s="5"/>
    </row>
    <row r="71" spans="1:5" ht="18.75" thickBot="1" x14ac:dyDescent="0.3">
      <c r="A71" s="61" t="s">
        <v>15</v>
      </c>
      <c r="B71" s="62"/>
      <c r="C71" s="62"/>
      <c r="D71" s="62"/>
      <c r="E71" s="63"/>
    </row>
    <row r="72" spans="1:5" ht="18" x14ac:dyDescent="0.25">
      <c r="A72" s="6" t="s">
        <v>5</v>
      </c>
      <c r="B72" s="2" t="s">
        <v>6</v>
      </c>
      <c r="C72" s="4" t="s">
        <v>7</v>
      </c>
      <c r="D72" s="44" t="s">
        <v>8</v>
      </c>
      <c r="E72" s="45"/>
    </row>
    <row r="73" spans="1:5" ht="18" x14ac:dyDescent="0.25">
      <c r="A73" s="28" t="str">
        <f>VLOOKUP(B73,'[1]LISTADO ATM'!$A$2:$C$821,3,0)</f>
        <v>DISTRITO NACIONAL</v>
      </c>
      <c r="B73" s="28">
        <v>578</v>
      </c>
      <c r="C73" s="28" t="str">
        <f>VLOOKUP(B73,'[1]LISTADO ATM'!$A$2:$B$821,2,0)</f>
        <v xml:space="preserve">ATM Procuraduría General de la República </v>
      </c>
      <c r="D73" s="42" t="s">
        <v>17</v>
      </c>
      <c r="E73" s="43"/>
    </row>
    <row r="74" spans="1:5" ht="18" x14ac:dyDescent="0.25">
      <c r="A74" s="28" t="str">
        <f>VLOOKUP(B74,'[1]LISTADO ATM'!$A$2:$C$821,3,0)</f>
        <v>DISTRITO NACIONAL</v>
      </c>
      <c r="B74" s="28">
        <v>655</v>
      </c>
      <c r="C74" s="28" t="str">
        <f>VLOOKUP(B74,'[1]LISTADO ATM'!$A$2:$B$821,2,0)</f>
        <v>ATM Farmacia Sandra</v>
      </c>
      <c r="D74" s="42" t="s">
        <v>21</v>
      </c>
      <c r="E74" s="43"/>
    </row>
    <row r="75" spans="1:5" ht="18" x14ac:dyDescent="0.25">
      <c r="A75" s="28" t="str">
        <f>VLOOKUP(B75,'[1]LISTADO ATM'!$A$2:$C$821,3,0)</f>
        <v>DISTRITO NACIONAL</v>
      </c>
      <c r="B75" s="28">
        <v>561</v>
      </c>
      <c r="C75" s="28" t="str">
        <f>VLOOKUP(B75,'[1]LISTADO ATM'!$A$2:$B$821,2,0)</f>
        <v xml:space="preserve">ATM Comando Regional P.N. S.D. Este </v>
      </c>
      <c r="D75" s="42" t="s">
        <v>21</v>
      </c>
      <c r="E75" s="43"/>
    </row>
    <row r="76" spans="1:5" ht="18" x14ac:dyDescent="0.25">
      <c r="A76" s="28" t="str">
        <f>VLOOKUP(B76,'[1]LISTADO ATM'!$A$2:$C$821,3,0)</f>
        <v>NORTE</v>
      </c>
      <c r="B76" s="28">
        <v>138</v>
      </c>
      <c r="C76" s="28" t="str">
        <f>VLOOKUP(B76,'[1]LISTADO ATM'!$A$2:$B$821,2,0)</f>
        <v xml:space="preserve">ATM UNP Fantino </v>
      </c>
      <c r="D76" s="42" t="s">
        <v>17</v>
      </c>
      <c r="E76" s="43"/>
    </row>
    <row r="77" spans="1:5" ht="18" x14ac:dyDescent="0.25">
      <c r="A77" s="28" t="str">
        <f>VLOOKUP(B77,'[1]LISTADO ATM'!$A$2:$C$821,3,0)</f>
        <v>NORTE</v>
      </c>
      <c r="B77" s="28">
        <v>288</v>
      </c>
      <c r="C77" s="28" t="str">
        <f>VLOOKUP(B77,'[1]LISTADO ATM'!$A$2:$B$821,2,0)</f>
        <v xml:space="preserve">ATM Oficina Camino Real II (Puerto Plata) </v>
      </c>
      <c r="D77" s="42" t="s">
        <v>17</v>
      </c>
      <c r="E77" s="43"/>
    </row>
    <row r="78" spans="1:5" ht="18" x14ac:dyDescent="0.25">
      <c r="A78" s="28" t="str">
        <f>VLOOKUP(B78,'[1]LISTADO ATM'!$A$2:$C$821,3,0)</f>
        <v>NORTE</v>
      </c>
      <c r="B78" s="28">
        <v>291</v>
      </c>
      <c r="C78" s="28" t="str">
        <f>VLOOKUP(B78,'[1]LISTADO ATM'!$A$2:$B$821,2,0)</f>
        <v xml:space="preserve">ATM S/M Jumbo Las Colinas </v>
      </c>
      <c r="D78" s="42" t="s">
        <v>17</v>
      </c>
      <c r="E78" s="43"/>
    </row>
    <row r="79" spans="1:5" ht="18" x14ac:dyDescent="0.25">
      <c r="A79" s="28" t="str">
        <f>VLOOKUP(B79,'[1]LISTADO ATM'!$A$2:$C$821,3,0)</f>
        <v>NORTE</v>
      </c>
      <c r="B79" s="28">
        <v>332</v>
      </c>
      <c r="C79" s="28" t="str">
        <f>VLOOKUP(B79,'[1]LISTADO ATM'!$A$2:$B$821,2,0)</f>
        <v>ATM Estación Sigma (Cotuí)</v>
      </c>
      <c r="D79" s="42" t="s">
        <v>17</v>
      </c>
      <c r="E79" s="43"/>
    </row>
    <row r="80" spans="1:5" ht="18" x14ac:dyDescent="0.25">
      <c r="A80" s="28" t="str">
        <f>VLOOKUP(B80,'[1]LISTADO ATM'!$A$2:$C$821,3,0)</f>
        <v>DISTRITO NACIONAL</v>
      </c>
      <c r="B80" s="28">
        <v>438</v>
      </c>
      <c r="C80" s="28" t="str">
        <f>VLOOKUP(B80,'[1]LISTADO ATM'!$A$2:$B$821,2,0)</f>
        <v xml:space="preserve">ATM Autobanco Torre IV </v>
      </c>
      <c r="D80" s="42" t="s">
        <v>17</v>
      </c>
      <c r="E80" s="43"/>
    </row>
    <row r="81" spans="1:5" ht="18" customHeight="1" x14ac:dyDescent="0.25">
      <c r="A81" s="28" t="str">
        <f>VLOOKUP(B81,'[1]LISTADO ATM'!$A$2:$C$821,3,0)</f>
        <v>NORTE</v>
      </c>
      <c r="B81" s="28">
        <v>605</v>
      </c>
      <c r="C81" s="28" t="str">
        <f>VLOOKUP(B81,'[1]LISTADO ATM'!$A$2:$B$821,2,0)</f>
        <v xml:space="preserve">ATM Oficina Bonao I </v>
      </c>
      <c r="D81" s="42" t="s">
        <v>17</v>
      </c>
      <c r="E81" s="43"/>
    </row>
    <row r="82" spans="1:5" ht="18" x14ac:dyDescent="0.25">
      <c r="A82" s="28" t="str">
        <f>VLOOKUP(B82,'[1]LISTADO ATM'!$A$2:$C$821,3,0)</f>
        <v>DISTRITO NACIONAL</v>
      </c>
      <c r="B82" s="28">
        <v>670</v>
      </c>
      <c r="C82" s="28" t="str">
        <f>VLOOKUP(B82,'[1]LISTADO ATM'!$A$2:$B$821,2,0)</f>
        <v>ATM Estación Texaco Algodón</v>
      </c>
      <c r="D82" s="42" t="s">
        <v>17</v>
      </c>
      <c r="E82" s="43"/>
    </row>
    <row r="83" spans="1:5" ht="18" x14ac:dyDescent="0.25">
      <c r="A83" s="28" t="str">
        <f>VLOOKUP(B83,'[1]LISTADO ATM'!$A$2:$C$821,3,0)</f>
        <v>DISTRITO NACIONAL</v>
      </c>
      <c r="B83" s="28">
        <v>696</v>
      </c>
      <c r="C83" s="28" t="str">
        <f>VLOOKUP(B83,'[1]LISTADO ATM'!$A$2:$B$821,2,0)</f>
        <v>ATM Olé Jacobo Majluta</v>
      </c>
      <c r="D83" s="42" t="s">
        <v>17</v>
      </c>
      <c r="E83" s="43"/>
    </row>
    <row r="84" spans="1:5" ht="18" x14ac:dyDescent="0.25">
      <c r="A84" s="28" t="str">
        <f>VLOOKUP(B84,'[1]LISTADO ATM'!$A$2:$C$821,3,0)</f>
        <v>DISTRITO NACIONAL</v>
      </c>
      <c r="B84" s="28">
        <v>717</v>
      </c>
      <c r="C84" s="28" t="str">
        <f>VLOOKUP(B84,'[1]LISTADO ATM'!$A$2:$B$821,2,0)</f>
        <v xml:space="preserve">ATM Oficina Los Alcarrizos </v>
      </c>
      <c r="D84" s="42" t="s">
        <v>17</v>
      </c>
      <c r="E84" s="43"/>
    </row>
    <row r="85" spans="1:5" ht="18" x14ac:dyDescent="0.25">
      <c r="A85" s="28" t="str">
        <f>VLOOKUP(B85,'[1]LISTADO ATM'!$A$2:$C$821,3,0)</f>
        <v>DISTRITO NACIONAL</v>
      </c>
      <c r="B85" s="28">
        <v>860</v>
      </c>
      <c r="C85" s="28" t="str">
        <f>VLOOKUP(B85,'[1]LISTADO ATM'!$A$2:$B$821,2,0)</f>
        <v xml:space="preserve">ATM Oficina Bella Vista 27 de Febrero I </v>
      </c>
      <c r="D85" s="42" t="s">
        <v>21</v>
      </c>
      <c r="E85" s="43"/>
    </row>
    <row r="86" spans="1:5" ht="18.75" thickBot="1" x14ac:dyDescent="0.3">
      <c r="A86" s="28" t="str">
        <f>VLOOKUP(B86,'[1]LISTADO ATM'!$A$2:$C$821,3,0)</f>
        <v>DISTRITO NACIONAL</v>
      </c>
      <c r="B86" s="28">
        <v>930</v>
      </c>
      <c r="C86" s="28" t="str">
        <f>VLOOKUP(B86,'[1]LISTADO ATM'!$A$2:$B$821,2,0)</f>
        <v>ATM Oficina Plaza Spring Center</v>
      </c>
      <c r="D86" s="42" t="s">
        <v>17</v>
      </c>
      <c r="E86" s="43"/>
    </row>
    <row r="87" spans="1:5" ht="18.75" thickBot="1" x14ac:dyDescent="0.3">
      <c r="A87" s="3" t="s">
        <v>11</v>
      </c>
      <c r="B87" s="40">
        <f>COUNT(B73:B86)</f>
        <v>14</v>
      </c>
      <c r="C87" s="30"/>
      <c r="D87" s="30"/>
      <c r="E87" s="31"/>
    </row>
  </sheetData>
  <mergeCells count="26">
    <mergeCell ref="A71:E71"/>
    <mergeCell ref="C15:E15"/>
    <mergeCell ref="A17:E17"/>
    <mergeCell ref="A46:E46"/>
    <mergeCell ref="A61:E61"/>
    <mergeCell ref="A68:B68"/>
    <mergeCell ref="A1:E1"/>
    <mergeCell ref="A2:E2"/>
    <mergeCell ref="A7:E7"/>
    <mergeCell ref="C10:E10"/>
    <mergeCell ref="A12:E12"/>
    <mergeCell ref="D72:E72"/>
    <mergeCell ref="D78:E78"/>
    <mergeCell ref="D79:E79"/>
    <mergeCell ref="D80:E80"/>
    <mergeCell ref="D81:E81"/>
    <mergeCell ref="D77:E77"/>
    <mergeCell ref="D75:E75"/>
    <mergeCell ref="D76:E76"/>
    <mergeCell ref="D74:E74"/>
    <mergeCell ref="D73:E73"/>
    <mergeCell ref="D82:E82"/>
    <mergeCell ref="D85:E85"/>
    <mergeCell ref="D83:E83"/>
    <mergeCell ref="D84:E84"/>
    <mergeCell ref="D86:E86"/>
  </mergeCells>
  <phoneticPr fontId="11" type="noConversion"/>
  <conditionalFormatting sqref="E19">
    <cfRule type="duplicateValues" dxfId="93" priority="377"/>
  </conditionalFormatting>
  <conditionalFormatting sqref="E46">
    <cfRule type="duplicateValues" dxfId="92" priority="374"/>
  </conditionalFormatting>
  <conditionalFormatting sqref="E46">
    <cfRule type="duplicateValues" dxfId="91" priority="373"/>
  </conditionalFormatting>
  <conditionalFormatting sqref="E46">
    <cfRule type="duplicateValues" dxfId="90" priority="375"/>
  </conditionalFormatting>
  <conditionalFormatting sqref="E64:E65">
    <cfRule type="duplicateValues" dxfId="89" priority="1406"/>
  </conditionalFormatting>
  <conditionalFormatting sqref="E50">
    <cfRule type="duplicateValues" dxfId="88" priority="289"/>
  </conditionalFormatting>
  <conditionalFormatting sqref="E50">
    <cfRule type="duplicateValues" dxfId="87" priority="287"/>
    <cfRule type="duplicateValues" dxfId="86" priority="288"/>
  </conditionalFormatting>
  <conditionalFormatting sqref="E20:E21">
    <cfRule type="duplicateValues" dxfId="85" priority="286"/>
  </conditionalFormatting>
  <conditionalFormatting sqref="E23">
    <cfRule type="duplicateValues" dxfId="84" priority="277"/>
  </conditionalFormatting>
  <conditionalFormatting sqref="E77">
    <cfRule type="duplicateValues" dxfId="83" priority="275"/>
  </conditionalFormatting>
  <conditionalFormatting sqref="E87:E1048576 E59:E61 E44:E45 E63 E1:E7 E66:E75 E14:E17 E10:E12">
    <cfRule type="duplicateValues" dxfId="82" priority="1617"/>
  </conditionalFormatting>
  <conditionalFormatting sqref="E24">
    <cfRule type="duplicateValues" dxfId="81" priority="274"/>
  </conditionalFormatting>
  <conditionalFormatting sqref="E22">
    <cfRule type="duplicateValues" dxfId="80" priority="2313"/>
  </conditionalFormatting>
  <conditionalFormatting sqref="B28:B43">
    <cfRule type="duplicateValues" dxfId="79" priority="235"/>
    <cfRule type="duplicateValues" dxfId="78" priority="237"/>
    <cfRule type="duplicateValues" dxfId="77" priority="240"/>
    <cfRule type="duplicateValues" dxfId="76" priority="241"/>
    <cfRule type="duplicateValues" dxfId="75" priority="242"/>
  </conditionalFormatting>
  <conditionalFormatting sqref="B28:B43">
    <cfRule type="duplicateValues" dxfId="74" priority="239"/>
  </conditionalFormatting>
  <conditionalFormatting sqref="E28:E43">
    <cfRule type="duplicateValues" dxfId="73" priority="243"/>
  </conditionalFormatting>
  <conditionalFormatting sqref="E28:E43">
    <cfRule type="duplicateValues" dxfId="72" priority="236"/>
    <cfRule type="duplicateValues" dxfId="71" priority="238"/>
  </conditionalFormatting>
  <conditionalFormatting sqref="B28:B43">
    <cfRule type="duplicateValues" dxfId="70" priority="244"/>
  </conditionalFormatting>
  <conditionalFormatting sqref="E79">
    <cfRule type="duplicateValues" dxfId="69" priority="159"/>
  </conditionalFormatting>
  <conditionalFormatting sqref="E79">
    <cfRule type="duplicateValues" dxfId="68" priority="157"/>
    <cfRule type="duplicateValues" dxfId="67" priority="158"/>
  </conditionalFormatting>
  <conditionalFormatting sqref="E81:E82">
    <cfRule type="duplicateValues" dxfId="66" priority="133"/>
  </conditionalFormatting>
  <conditionalFormatting sqref="E81:E82">
    <cfRule type="duplicateValues" dxfId="65" priority="131"/>
    <cfRule type="duplicateValues" dxfId="64" priority="132"/>
  </conditionalFormatting>
  <conditionalFormatting sqref="E27">
    <cfRule type="duplicateValues" dxfId="63" priority="130"/>
  </conditionalFormatting>
  <conditionalFormatting sqref="E27">
    <cfRule type="duplicateValues" dxfId="62" priority="128"/>
    <cfRule type="duplicateValues" dxfId="61" priority="129"/>
  </conditionalFormatting>
  <conditionalFormatting sqref="B19">
    <cfRule type="duplicateValues" dxfId="60" priority="127"/>
  </conditionalFormatting>
  <conditionalFormatting sqref="E9">
    <cfRule type="duplicateValues" dxfId="59" priority="55"/>
  </conditionalFormatting>
  <conditionalFormatting sqref="E9">
    <cfRule type="duplicateValues" dxfId="58" priority="53"/>
    <cfRule type="duplicateValues" dxfId="57" priority="54"/>
  </conditionalFormatting>
  <conditionalFormatting sqref="E48">
    <cfRule type="duplicateValues" dxfId="56" priority="2636"/>
  </conditionalFormatting>
  <conditionalFormatting sqref="E48">
    <cfRule type="duplicateValues" dxfId="55" priority="2638"/>
    <cfRule type="duplicateValues" dxfId="54" priority="2639"/>
  </conditionalFormatting>
  <conditionalFormatting sqref="E49">
    <cfRule type="duplicateValues" dxfId="53" priority="2673"/>
  </conditionalFormatting>
  <conditionalFormatting sqref="E49">
    <cfRule type="duplicateValues" dxfId="52" priority="2674"/>
    <cfRule type="duplicateValues" dxfId="51" priority="2675"/>
  </conditionalFormatting>
  <conditionalFormatting sqref="E76">
    <cfRule type="duplicateValues" dxfId="50" priority="2790"/>
  </conditionalFormatting>
  <conditionalFormatting sqref="B88:B1048576 B63:B65 B60:B61 B19 B45 B14 B11:B12 B67:B71 B16:B17 B1:B7">
    <cfRule type="duplicateValues" dxfId="49" priority="2791"/>
  </conditionalFormatting>
  <conditionalFormatting sqref="B88:B1048576 B45:B46 B11:B12 B14 B19:B27 B63:B65 B67:B71 B60:B61 B16:B17 B48:B58 B1:B7">
    <cfRule type="duplicateValues" dxfId="48" priority="2801"/>
    <cfRule type="duplicateValues" dxfId="47" priority="2802"/>
    <cfRule type="duplicateValues" dxfId="46" priority="2803"/>
    <cfRule type="duplicateValues" dxfId="45" priority="2804"/>
    <cfRule type="duplicateValues" dxfId="44" priority="2805"/>
  </conditionalFormatting>
  <conditionalFormatting sqref="B88:B1048576 B45:B46 B11:B12 B14 B19:B27 B63:B65 B67:B71 B60:B61 B16:B17 B48:B58 B1:B7">
    <cfRule type="duplicateValues" dxfId="43" priority="2826"/>
  </conditionalFormatting>
  <conditionalFormatting sqref="E87:E1048576 E44:E46 E1:E7 E10:E12 E14:E17 E19:E27 E48:E61 E63:E77">
    <cfRule type="duplicateValues" dxfId="42" priority="2842"/>
    <cfRule type="duplicateValues" dxfId="41" priority="2843"/>
  </conditionalFormatting>
  <conditionalFormatting sqref="E51:E58">
    <cfRule type="duplicateValues" dxfId="40" priority="2862"/>
  </conditionalFormatting>
  <conditionalFormatting sqref="E51:E58">
    <cfRule type="duplicateValues" dxfId="39" priority="2863"/>
    <cfRule type="duplicateValues" dxfId="38" priority="2864"/>
  </conditionalFormatting>
  <conditionalFormatting sqref="B48:B58">
    <cfRule type="duplicateValues" dxfId="37" priority="2876"/>
  </conditionalFormatting>
  <conditionalFormatting sqref="B48:B58">
    <cfRule type="duplicateValues" dxfId="36" priority="2877"/>
    <cfRule type="duplicateValues" dxfId="35" priority="2878"/>
  </conditionalFormatting>
  <conditionalFormatting sqref="E25:E27">
    <cfRule type="duplicateValues" dxfId="34" priority="2951"/>
  </conditionalFormatting>
  <conditionalFormatting sqref="B20:B27">
    <cfRule type="duplicateValues" dxfId="33" priority="2956"/>
  </conditionalFormatting>
  <conditionalFormatting sqref="B9">
    <cfRule type="duplicateValues" dxfId="32" priority="2982"/>
    <cfRule type="duplicateValues" dxfId="31" priority="2983"/>
    <cfRule type="duplicateValues" dxfId="30" priority="2984"/>
    <cfRule type="duplicateValues" dxfId="29" priority="2985"/>
    <cfRule type="duplicateValues" dxfId="28" priority="2986"/>
  </conditionalFormatting>
  <conditionalFormatting sqref="B9">
    <cfRule type="duplicateValues" dxfId="27" priority="2987"/>
  </conditionalFormatting>
  <conditionalFormatting sqref="B9">
    <cfRule type="duplicateValues" dxfId="26" priority="2998"/>
    <cfRule type="duplicateValues" dxfId="25" priority="2999"/>
  </conditionalFormatting>
  <conditionalFormatting sqref="B73:B86">
    <cfRule type="duplicateValues" dxfId="24" priority="19"/>
    <cfRule type="duplicateValues" dxfId="23" priority="20"/>
    <cfRule type="duplicateValues" dxfId="22" priority="22"/>
    <cfRule type="duplicateValues" dxfId="21" priority="23"/>
    <cfRule type="duplicateValues" dxfId="20" priority="24"/>
  </conditionalFormatting>
  <conditionalFormatting sqref="B73:B86">
    <cfRule type="duplicateValues" dxfId="19" priority="21"/>
  </conditionalFormatting>
  <conditionalFormatting sqref="B73:B86">
    <cfRule type="duplicateValues" dxfId="18" priority="25"/>
  </conditionalFormatting>
  <conditionalFormatting sqref="E78">
    <cfRule type="duplicateValues" dxfId="17" priority="16"/>
  </conditionalFormatting>
  <conditionalFormatting sqref="E78">
    <cfRule type="duplicateValues" dxfId="16" priority="17"/>
    <cfRule type="duplicateValues" dxfId="15" priority="18"/>
  </conditionalFormatting>
  <conditionalFormatting sqref="E80">
    <cfRule type="duplicateValues" dxfId="14" priority="15"/>
  </conditionalFormatting>
  <conditionalFormatting sqref="E80">
    <cfRule type="duplicateValues" dxfId="13" priority="13"/>
    <cfRule type="duplicateValues" dxfId="12" priority="14"/>
  </conditionalFormatting>
  <conditionalFormatting sqref="E85">
    <cfRule type="duplicateValues" dxfId="11" priority="10"/>
  </conditionalFormatting>
  <conditionalFormatting sqref="E85">
    <cfRule type="duplicateValues" dxfId="10" priority="11"/>
    <cfRule type="duplicateValues" dxfId="9" priority="12"/>
  </conditionalFormatting>
  <conditionalFormatting sqref="E83:E84">
    <cfRule type="duplicateValues" dxfId="8" priority="9"/>
  </conditionalFormatting>
  <conditionalFormatting sqref="E83:E84">
    <cfRule type="duplicateValues" dxfId="7" priority="7"/>
    <cfRule type="duplicateValues" dxfId="6" priority="8"/>
  </conditionalFormatting>
  <conditionalFormatting sqref="E86">
    <cfRule type="duplicateValues" dxfId="5" priority="6"/>
  </conditionalFormatting>
  <conditionalFormatting sqref="E86">
    <cfRule type="duplicateValues" dxfId="4" priority="4"/>
    <cfRule type="duplicateValues" dxfId="3" priority="5"/>
  </conditionalFormatting>
  <conditionalFormatting sqref="E65">
    <cfRule type="duplicateValues" dxfId="2" priority="1"/>
  </conditionalFormatting>
  <conditionalFormatting sqref="E65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2021-04-21T10:27:31Z</dcterms:modified>
</cp:coreProperties>
</file>