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2\"/>
    </mc:Choice>
  </mc:AlternateContent>
  <bookViews>
    <workbookView xWindow="0" yWindow="0" windowWidth="28800" windowHeight="1227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Hoja1!$A$103:$E$103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" i="1" l="1"/>
  <c r="C98" i="1"/>
  <c r="C99" i="1"/>
  <c r="C80" i="1"/>
  <c r="C81" i="1"/>
  <c r="C82" i="1"/>
  <c r="C83" i="1"/>
  <c r="C84" i="1"/>
  <c r="C85" i="1"/>
  <c r="C86" i="1"/>
  <c r="B87" i="1" l="1"/>
  <c r="A69" i="1" l="1"/>
  <c r="C69" i="1"/>
  <c r="B70" i="1"/>
  <c r="C55" i="1"/>
  <c r="A55" i="1"/>
  <c r="B56" i="1"/>
  <c r="A97" i="1"/>
  <c r="A98" i="1"/>
  <c r="A99" i="1"/>
  <c r="A81" i="1"/>
  <c r="A82" i="1"/>
  <c r="A83" i="1"/>
  <c r="A84" i="1"/>
  <c r="A85" i="1"/>
  <c r="A86" i="1"/>
  <c r="B125" i="1" l="1"/>
  <c r="B108" i="1"/>
  <c r="B100" i="1"/>
  <c r="C67" i="1"/>
  <c r="C68" i="1"/>
  <c r="A67" i="1"/>
  <c r="A68" i="1"/>
  <c r="A66" i="1"/>
  <c r="C66" i="1"/>
  <c r="C95" i="1"/>
  <c r="C96" i="1"/>
  <c r="A95" i="1"/>
  <c r="A96" i="1"/>
  <c r="C53" i="1"/>
  <c r="C54" i="1"/>
  <c r="A53" i="1"/>
  <c r="A54" i="1"/>
  <c r="A105" i="1"/>
  <c r="C105" i="1"/>
  <c r="C47" i="1"/>
  <c r="C48" i="1"/>
  <c r="C49" i="1"/>
  <c r="C50" i="1"/>
  <c r="C51" i="1"/>
  <c r="C52" i="1"/>
  <c r="A47" i="1"/>
  <c r="A48" i="1"/>
  <c r="A49" i="1"/>
  <c r="A50" i="1"/>
  <c r="A51" i="1"/>
  <c r="A52" i="1"/>
  <c r="A80" i="1"/>
  <c r="C122" i="1"/>
  <c r="A122" i="1"/>
  <c r="A79" i="1" l="1"/>
  <c r="C79" i="1"/>
  <c r="A42" i="1"/>
  <c r="C42" i="1"/>
  <c r="A93" i="1"/>
  <c r="A94" i="1"/>
  <c r="C93" i="1"/>
  <c r="C94" i="1"/>
  <c r="A92" i="1"/>
  <c r="A78" i="1"/>
  <c r="C78" i="1"/>
  <c r="A119" i="1"/>
  <c r="A120" i="1"/>
  <c r="A121" i="1"/>
  <c r="C119" i="1"/>
  <c r="C120" i="1"/>
  <c r="C121" i="1"/>
  <c r="C118" i="1"/>
  <c r="A118" i="1"/>
  <c r="C92" i="1"/>
  <c r="C107" i="1"/>
  <c r="A77" i="1"/>
  <c r="A43" i="1"/>
  <c r="C77" i="1"/>
  <c r="C43" i="1"/>
  <c r="A20" i="1"/>
  <c r="A44" i="1"/>
  <c r="C20" i="1"/>
  <c r="C44" i="1"/>
  <c r="A104" i="1"/>
  <c r="A107" i="1"/>
  <c r="C104" i="1"/>
  <c r="A106" i="1"/>
  <c r="C106" i="1"/>
  <c r="A21" i="1"/>
  <c r="C21" i="1"/>
  <c r="A76" i="1"/>
  <c r="C76" i="1"/>
  <c r="A63" i="1"/>
  <c r="C63" i="1"/>
  <c r="A23" i="1"/>
  <c r="C23" i="1"/>
  <c r="A25" i="1"/>
  <c r="A22" i="1"/>
  <c r="C22" i="1"/>
  <c r="C25" i="1"/>
  <c r="C91" i="1"/>
  <c r="A91" i="1"/>
  <c r="C10" i="1"/>
  <c r="C9" i="1"/>
  <c r="C24" i="1"/>
  <c r="A10" i="1"/>
  <c r="A9" i="1"/>
  <c r="A24" i="1"/>
  <c r="C26" i="1"/>
  <c r="C27" i="1"/>
  <c r="A75" i="1"/>
  <c r="A26" i="1"/>
  <c r="A27" i="1"/>
  <c r="C75" i="1"/>
  <c r="C117" i="1"/>
  <c r="A117" i="1"/>
  <c r="A65" i="1" l="1"/>
  <c r="A64" i="1"/>
  <c r="C65" i="1"/>
  <c r="C62" i="1" l="1"/>
  <c r="A62" i="1"/>
  <c r="C64" i="1"/>
  <c r="A38" i="1" l="1"/>
  <c r="C38" i="1"/>
  <c r="C39" i="1"/>
  <c r="A18" i="1"/>
  <c r="A39" i="1"/>
  <c r="C18" i="1"/>
  <c r="C11" i="1"/>
  <c r="A45" i="1"/>
  <c r="A11" i="1"/>
  <c r="C45" i="1"/>
  <c r="C12" i="1"/>
  <c r="A30" i="1"/>
  <c r="A12" i="1"/>
  <c r="C30" i="1"/>
  <c r="A13" i="1"/>
  <c r="C13" i="1"/>
  <c r="A14" i="1"/>
  <c r="C14" i="1"/>
  <c r="A60" i="1" l="1"/>
  <c r="C60" i="1"/>
  <c r="A19" i="1"/>
  <c r="C19" i="1"/>
  <c r="A40" i="1" l="1"/>
  <c r="C40" i="1"/>
  <c r="A46" i="1"/>
  <c r="C46" i="1"/>
  <c r="A31" i="1"/>
  <c r="A32" i="1"/>
  <c r="A74" i="1"/>
  <c r="C31" i="1"/>
  <c r="C32" i="1"/>
  <c r="C74" i="1"/>
  <c r="C116" i="1" l="1"/>
  <c r="C28" i="1"/>
  <c r="A116" i="1"/>
  <c r="A28" i="1"/>
  <c r="C33" i="1"/>
  <c r="C15" i="1"/>
  <c r="A33" i="1"/>
  <c r="A15" i="1"/>
  <c r="C115" i="1"/>
  <c r="A115" i="1"/>
  <c r="C61" i="1"/>
  <c r="A61" i="1"/>
  <c r="C34" i="1"/>
  <c r="A34" i="1"/>
  <c r="C29" i="1"/>
  <c r="A29" i="1"/>
  <c r="C17" i="1"/>
  <c r="A17" i="1"/>
  <c r="A16" i="1"/>
  <c r="C16" i="1"/>
  <c r="A41" i="1" l="1"/>
  <c r="C41" i="1"/>
  <c r="A36" i="1"/>
  <c r="C36" i="1"/>
  <c r="C35" i="1" l="1"/>
  <c r="A35" i="1"/>
  <c r="C37" i="1"/>
  <c r="A37" i="1"/>
  <c r="A111" i="1" l="1"/>
  <c r="F2" i="3"/>
</calcChain>
</file>

<file path=xl/sharedStrings.xml><?xml version="1.0" encoding="utf-8"?>
<sst xmlns="http://schemas.openxmlformats.org/spreadsheetml/2006/main" count="1024" uniqueCount="31">
  <si>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</si>
  <si>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</si>
  <si>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</si>
  <si>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</si>
  <si>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</si>
  <si>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</si>
  <si>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</si>
  <si>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</si>
  <si>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</si>
  <si>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</si>
  <si>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</si>
  <si>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</si>
  <si>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</si>
  <si>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</si>
  <si>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</si>
  <si>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</si>
  <si>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</si>
  <si>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</si>
  <si>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</si>
  <si>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</si>
  <si>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</si>
  <si>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</si>
  <si>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</si>
  <si>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</si>
  <si>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GAVETA DE DEPOSITO LLENO</t>
  </si>
  <si>
    <t>2 Gavetas Vacías  + 1 Fallando</t>
  </si>
  <si>
    <t>1 Gavetas Vacías  + 2 Fallando</t>
  </si>
  <si>
    <t>335862244 </t>
  </si>
  <si>
    <t>335862602 </t>
  </si>
  <si>
    <t>335862660 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</si>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</sst>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7"/>
      <tableStyleElement type="headerRow" dxfId="626"/>
      <tableStyleElement type="totalRow" dxfId="625"/>
      <tableStyleElement type="firstColumn" dxfId="624"/>
      <tableStyleElement type="lastColumn" dxfId="623"/>
      <tableStyleElement type="firstRowStripe" dxfId="622"/>
      <tableStyleElement type="firstColumnStripe" dxfId="6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abSelected="1" zoomScale="90" zoomScaleNormal="90" workbookViewId="0">
      <selection activeCell="I93" sqref="I93:I94"/>
    </sheetView>
  </sheetViews>
  <sheetFormatPr baseColWidth="10" defaultColWidth="23.42578125" defaultRowHeight="15" x14ac:dyDescent="0.25"/>
  <cols>
    <col min="1" max="1" width="25.7109375" bestFit="1" customWidth="1"/>
    <col min="2" max="2" width="21.7109375" bestFit="1" customWidth="1"/>
    <col min="3" max="3" width="51" bestFit="1" customWidth="1"/>
    <col min="4" max="4" width="43.140625" customWidth="1"/>
    <col min="5" max="5" width="14.4257812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44308.25</v>
      </c>
      <c r="C4" s="1"/>
      <c r="D4" s="1"/>
      <c r="E4" s="11"/>
    </row>
    <row r="5" spans="1:5" ht="18.75" thickBot="1" x14ac:dyDescent="0.3">
      <c r="A5" s="7" t="s">
        <v>3</v>
      </c>
      <c r="B5" s="9">
        <v>44308.708333333336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customHeight="1" x14ac:dyDescent="0.25">
      <c r="A9" s="28" t="str">
        <f>VLOOKUP(B9,'[1]LISTADO ATM'!$A$2:$C$821,3,0)</f>
        <v>NORTE</v>
      </c>
      <c r="B9" s="28">
        <v>290</v>
      </c>
      <c r="C9" s="28" t="str">
        <f>VLOOKUP(B9,'[1]LISTADO ATM'!$A$2:$B$821,2,0)</f>
        <v xml:space="preserve">ATM Oficina San Francisco de Macorís </v>
      </c>
      <c r="D9" s="16" t="s">
        <v>23</v>
      </c>
      <c r="E9" s="32">
        <v>335861877</v>
      </c>
    </row>
    <row r="10" spans="1:5" ht="18" customHeight="1" x14ac:dyDescent="0.25">
      <c r="A10" s="28" t="str">
        <f>VLOOKUP(B10,'[1]LISTADO ATM'!$A$2:$C$821,3,0)</f>
        <v>SUR</v>
      </c>
      <c r="B10" s="28">
        <v>48</v>
      </c>
      <c r="C10" s="28" t="str">
        <f>VLOOKUP(B10,'[1]LISTADO ATM'!$A$2:$B$821,2,0)</f>
        <v xml:space="preserve">ATM Autoservicio Neiba I </v>
      </c>
      <c r="D10" s="16" t="s">
        <v>23</v>
      </c>
      <c r="E10" s="32">
        <v>335861817</v>
      </c>
    </row>
    <row r="11" spans="1:5" ht="18" customHeight="1" x14ac:dyDescent="0.25">
      <c r="A11" s="28" t="str">
        <f>VLOOKUP(B11,'[1]LISTADO ATM'!$A$2:$C$821,3,0)</f>
        <v>ESTE</v>
      </c>
      <c r="B11" s="28">
        <v>609</v>
      </c>
      <c r="C11" s="28" t="str">
        <f>VLOOKUP(B11,'[1]LISTADO ATM'!$A$2:$B$821,2,0)</f>
        <v xml:space="preserve">ATM S/M Jumbo (San Pedro) </v>
      </c>
      <c r="D11" s="16" t="s">
        <v>23</v>
      </c>
      <c r="E11" s="71">
        <v>335861602</v>
      </c>
    </row>
    <row r="12" spans="1:5" ht="18" customHeight="1" x14ac:dyDescent="0.25">
      <c r="A12" s="28" t="str">
        <f>VLOOKUP(B12,'[1]LISTADO ATM'!$A$2:$C$821,3,0)</f>
        <v>ESTE</v>
      </c>
      <c r="B12" s="28">
        <v>121</v>
      </c>
      <c r="C12" s="28" t="str">
        <f>VLOOKUP(B12,'[1]LISTADO ATM'!$A$2:$B$821,2,0)</f>
        <v xml:space="preserve">ATM Oficina Bayaguana </v>
      </c>
      <c r="D12" s="16" t="s">
        <v>23</v>
      </c>
      <c r="E12" s="71">
        <v>335861598</v>
      </c>
    </row>
    <row r="13" spans="1:5" ht="18" customHeight="1" x14ac:dyDescent="0.25">
      <c r="A13" s="28" t="str">
        <f>VLOOKUP(B13,'[1]LISTADO ATM'!$A$2:$C$821,3,0)</f>
        <v>NORTE</v>
      </c>
      <c r="B13" s="28">
        <v>716</v>
      </c>
      <c r="C13" s="28" t="str">
        <f>VLOOKUP(B13,'[1]LISTADO ATM'!$A$2:$B$821,2,0)</f>
        <v xml:space="preserve">ATM Oficina Zona Franca (Santiago) </v>
      </c>
      <c r="D13" s="16" t="s">
        <v>23</v>
      </c>
      <c r="E13" s="71">
        <v>335861594</v>
      </c>
    </row>
    <row r="14" spans="1:5" ht="18" customHeight="1" x14ac:dyDescent="0.25">
      <c r="A14" s="28" t="str">
        <f>VLOOKUP(B14,'[1]LISTADO ATM'!$A$2:$C$821,3,0)</f>
        <v>SUR</v>
      </c>
      <c r="B14" s="28">
        <v>615</v>
      </c>
      <c r="C14" s="28" t="str">
        <f>VLOOKUP(B14,'[1]LISTADO ATM'!$A$2:$B$821,2,0)</f>
        <v xml:space="preserve">ATM Estación Sunix Cabral (Barahona) </v>
      </c>
      <c r="D14" s="16" t="s">
        <v>23</v>
      </c>
      <c r="E14" s="71">
        <v>335861593</v>
      </c>
    </row>
    <row r="15" spans="1:5" ht="18" customHeight="1" x14ac:dyDescent="0.25">
      <c r="A15" s="28" t="str">
        <f>VLOOKUP(B15,'[1]LISTADO ATM'!$A$2:$C$821,3,0)</f>
        <v>SUR</v>
      </c>
      <c r="B15" s="28">
        <v>783</v>
      </c>
      <c r="C15" s="28" t="str">
        <f>VLOOKUP(B15,'[1]LISTADO ATM'!$A$2:$B$821,2,0)</f>
        <v xml:space="preserve">ATM Autobanco Alfa y Omega (Barahona) </v>
      </c>
      <c r="D15" s="16" t="s">
        <v>23</v>
      </c>
      <c r="E15" s="71">
        <v>335861401</v>
      </c>
    </row>
    <row r="16" spans="1:5" ht="18" customHeight="1" x14ac:dyDescent="0.25">
      <c r="A16" s="28" t="str">
        <f>VLOOKUP(B16,'[1]LISTADO ATM'!$A$2:$C$821,3,0)</f>
        <v>DISTRITO NACIONAL</v>
      </c>
      <c r="B16" s="28">
        <v>514</v>
      </c>
      <c r="C16" s="28" t="str">
        <f>VLOOKUP(B16,'[1]LISTADO ATM'!$A$2:$B$821,2,0)</f>
        <v>ATM Autoservicio Charles de Gaulle</v>
      </c>
      <c r="D16" s="16" t="s">
        <v>23</v>
      </c>
      <c r="E16" s="71">
        <v>335860907</v>
      </c>
    </row>
    <row r="17" spans="1:5" ht="18" customHeight="1" x14ac:dyDescent="0.25">
      <c r="A17" s="28" t="str">
        <f>VLOOKUP(B17,'[1]LISTADO ATM'!$A$2:$C$821,3,0)</f>
        <v>SUR</v>
      </c>
      <c r="B17" s="28">
        <v>984</v>
      </c>
      <c r="C17" s="28" t="str">
        <f>VLOOKUP(B17,'[1]LISTADO ATM'!$A$2:$B$821,2,0)</f>
        <v xml:space="preserve">ATM Oficina Neiba II </v>
      </c>
      <c r="D17" s="16" t="s">
        <v>23</v>
      </c>
      <c r="E17" s="71">
        <v>335860890</v>
      </c>
    </row>
    <row r="18" spans="1:5" ht="18" x14ac:dyDescent="0.25">
      <c r="A18" s="19" t="str">
        <f>VLOOKUP(B18,'[1]LISTADO ATM'!$A$2:$C$821,3,0)</f>
        <v>ESTE</v>
      </c>
      <c r="B18" s="28">
        <v>385</v>
      </c>
      <c r="C18" s="28" t="str">
        <f>VLOOKUP(B18,'[1]LISTADO ATM'!$A$2:$B$821,2,0)</f>
        <v xml:space="preserve">ATM Plaza Verón I </v>
      </c>
      <c r="D18" s="16" t="s">
        <v>23</v>
      </c>
      <c r="E18" s="37">
        <v>335861600</v>
      </c>
    </row>
    <row r="19" spans="1:5" ht="18" customHeight="1" x14ac:dyDescent="0.25">
      <c r="A19" s="28" t="str">
        <f>VLOOKUP(B19,'[1]LISTADO ATM'!$A$2:$C$821,3,0)</f>
        <v>DISTRITO NACIONAL</v>
      </c>
      <c r="B19" s="28">
        <v>560</v>
      </c>
      <c r="C19" s="28" t="str">
        <f>VLOOKUP(B19,'[1]LISTADO ATM'!$A$2:$B$821,2,0)</f>
        <v xml:space="preserve">ATM Junta Central Electoral </v>
      </c>
      <c r="D19" s="16" t="s">
        <v>23</v>
      </c>
      <c r="E19" s="71">
        <v>335861565</v>
      </c>
    </row>
    <row r="20" spans="1:5" ht="18" customHeight="1" x14ac:dyDescent="0.25">
      <c r="A20" s="28" t="str">
        <f>VLOOKUP(B20,'[1]LISTADO ATM'!$A$2:$C$821,3,0)</f>
        <v>SUR</v>
      </c>
      <c r="B20" s="28">
        <v>619</v>
      </c>
      <c r="C20" s="28" t="str">
        <f>VLOOKUP(B20,'[1]LISTADO ATM'!$A$2:$B$821,2,0)</f>
        <v xml:space="preserve">ATM Academia P.N. Hatillo (San Cristóbal) </v>
      </c>
      <c r="D20" s="16" t="s">
        <v>23</v>
      </c>
      <c r="E20" s="32">
        <v>335862283</v>
      </c>
    </row>
    <row r="21" spans="1:5" ht="18" customHeight="1" x14ac:dyDescent="0.25">
      <c r="A21" s="28" t="str">
        <f>VLOOKUP(B21,'[1]LISTADO ATM'!$A$2:$C$821,3,0)</f>
        <v>NORTE</v>
      </c>
      <c r="B21" s="28">
        <v>633</v>
      </c>
      <c r="C21" s="28" t="str">
        <f>VLOOKUP(B21,'[1]LISTADO ATM'!$A$2:$B$821,2,0)</f>
        <v xml:space="preserve">ATM Autobanco Las Colinas </v>
      </c>
      <c r="D21" s="16" t="s">
        <v>23</v>
      </c>
      <c r="E21" s="32">
        <v>335862200</v>
      </c>
    </row>
    <row r="22" spans="1:5" ht="18" customHeight="1" x14ac:dyDescent="0.25">
      <c r="A22" s="28" t="str">
        <f>VLOOKUP(B22,'[1]LISTADO ATM'!$A$2:$C$821,3,0)</f>
        <v>DISTRITO NACIONAL</v>
      </c>
      <c r="B22" s="28">
        <v>347</v>
      </c>
      <c r="C22" s="28" t="str">
        <f>VLOOKUP(B22,'[1]LISTADO ATM'!$A$2:$B$821,2,0)</f>
        <v>ATM Patio de Colombia</v>
      </c>
      <c r="D22" s="16" t="s">
        <v>23</v>
      </c>
      <c r="E22" s="32">
        <v>335861979</v>
      </c>
    </row>
    <row r="23" spans="1:5" ht="18" customHeight="1" x14ac:dyDescent="0.25">
      <c r="A23" s="28" t="str">
        <f>VLOOKUP(B23,'[1]LISTADO ATM'!$A$2:$C$821,3,0)</f>
        <v>ESTE</v>
      </c>
      <c r="B23" s="28">
        <v>838</v>
      </c>
      <c r="C23" s="28" t="str">
        <f>VLOOKUP(B23,'[1]LISTADO ATM'!$A$2:$B$821,2,0)</f>
        <v xml:space="preserve">ATM UNP Consuelo </v>
      </c>
      <c r="D23" s="16" t="s">
        <v>23</v>
      </c>
      <c r="E23" s="32">
        <v>335861986</v>
      </c>
    </row>
    <row r="24" spans="1:5" ht="18" customHeight="1" x14ac:dyDescent="0.25">
      <c r="A24" s="28" t="str">
        <f>VLOOKUP(B24,'[1]LISTADO ATM'!$A$2:$C$821,3,0)</f>
        <v>DISTRITO NACIONAL</v>
      </c>
      <c r="B24" s="28">
        <v>378</v>
      </c>
      <c r="C24" s="28" t="str">
        <f>VLOOKUP(B24,'[1]LISTADO ATM'!$A$2:$B$821,2,0)</f>
        <v>ATM UNP Villa Flores</v>
      </c>
      <c r="D24" s="16" t="s">
        <v>23</v>
      </c>
      <c r="E24" s="32">
        <v>335861934</v>
      </c>
    </row>
    <row r="25" spans="1:5" ht="18" customHeight="1" x14ac:dyDescent="0.25">
      <c r="A25" s="28" t="str">
        <f>VLOOKUP(B25,'[1]LISTADO ATM'!$A$2:$C$821,3,0)</f>
        <v>DISTRITO NACIONAL</v>
      </c>
      <c r="B25" s="28">
        <v>425</v>
      </c>
      <c r="C25" s="28" t="str">
        <f>VLOOKUP(B25,'[1]LISTADO ATM'!$A$2:$B$821,2,0)</f>
        <v xml:space="preserve">ATM UNP Jumbo Luperón II </v>
      </c>
      <c r="D25" s="16" t="s">
        <v>23</v>
      </c>
      <c r="E25" s="32">
        <v>335861962</v>
      </c>
    </row>
    <row r="26" spans="1:5" ht="18" customHeight="1" x14ac:dyDescent="0.25">
      <c r="A26" s="28" t="str">
        <f>VLOOKUP(B26,'[1]LISTADO ATM'!$A$2:$C$821,3,0)</f>
        <v>SUR</v>
      </c>
      <c r="B26" s="28">
        <v>995</v>
      </c>
      <c r="C26" s="28" t="str">
        <f>VLOOKUP(B26,'[1]LISTADO ATM'!$A$2:$B$821,2,0)</f>
        <v xml:space="preserve">ATM Oficina San Cristobal III (Lobby) </v>
      </c>
      <c r="D26" s="16" t="s">
        <v>23</v>
      </c>
      <c r="E26" s="32">
        <v>335861742</v>
      </c>
    </row>
    <row r="27" spans="1:5" ht="18" customHeight="1" x14ac:dyDescent="0.25">
      <c r="A27" s="28" t="str">
        <f>VLOOKUP(B27,'[1]LISTADO ATM'!$A$2:$C$821,3,0)</f>
        <v>DISTRITO NACIONAL</v>
      </c>
      <c r="B27" s="28">
        <v>590</v>
      </c>
      <c r="C27" s="28" t="str">
        <f>VLOOKUP(B27,'[1]LISTADO ATM'!$A$2:$B$821,2,0)</f>
        <v xml:space="preserve">ATM Olé Aut. Las Américas </v>
      </c>
      <c r="D27" s="16" t="s">
        <v>23</v>
      </c>
      <c r="E27" s="32">
        <v>335861804</v>
      </c>
    </row>
    <row r="28" spans="1:5" ht="18" x14ac:dyDescent="0.25">
      <c r="A28" s="28" t="str">
        <f>VLOOKUP(B28,'[1]LISTADO ATM'!$A$2:$C$821,3,0)</f>
        <v>NORTE</v>
      </c>
      <c r="B28" s="28">
        <v>538</v>
      </c>
      <c r="C28" s="28" t="str">
        <f>VLOOKUP(B28,'[1]LISTADO ATM'!$A$2:$B$821,2,0)</f>
        <v>ATM  Autoservicio San Fco. Macorís</v>
      </c>
      <c r="D28" s="16" t="s">
        <v>23</v>
      </c>
      <c r="E28" s="37">
        <v>335861628</v>
      </c>
    </row>
    <row r="29" spans="1:5" ht="18" x14ac:dyDescent="0.25">
      <c r="A29" s="19" t="str">
        <f>VLOOKUP(B29,'[1]LISTADO ATM'!$A$2:$C$821,3,0)</f>
        <v>NORTE</v>
      </c>
      <c r="B29" s="28">
        <v>91</v>
      </c>
      <c r="C29" s="28" t="str">
        <f>VLOOKUP(B29,'[1]LISTADO ATM'!$A$2:$B$821,2,0)</f>
        <v xml:space="preserve">ATM UNP Villa Isabela </v>
      </c>
      <c r="D29" s="16" t="s">
        <v>23</v>
      </c>
      <c r="E29" s="37">
        <v>335860903</v>
      </c>
    </row>
    <row r="30" spans="1:5" ht="18" customHeight="1" x14ac:dyDescent="0.25">
      <c r="A30" s="28" t="str">
        <f>VLOOKUP(B30,'[1]LISTADO ATM'!$A$2:$C$821,3,0)</f>
        <v>DISTRITO NACIONAL</v>
      </c>
      <c r="B30" s="28">
        <v>993</v>
      </c>
      <c r="C30" s="28" t="str">
        <f>VLOOKUP(B30,'[1]LISTADO ATM'!$A$2:$B$821,2,0)</f>
        <v xml:space="preserve">ATM Centro Medico Integral II </v>
      </c>
      <c r="D30" s="16" t="s">
        <v>23</v>
      </c>
      <c r="E30" s="71">
        <v>335861597</v>
      </c>
    </row>
    <row r="31" spans="1:5" ht="18" customHeight="1" x14ac:dyDescent="0.25">
      <c r="A31" s="28" t="str">
        <f>VLOOKUP(B31,'[1]LISTADO ATM'!$A$2:$C$821,3,0)</f>
        <v>DISTRITO NACIONAL</v>
      </c>
      <c r="B31" s="28">
        <v>628</v>
      </c>
      <c r="C31" s="28" t="str">
        <f>VLOOKUP(B31,'[1]LISTADO ATM'!$A$2:$B$821,2,0)</f>
        <v xml:space="preserve">ATM Autobanco San Isidro </v>
      </c>
      <c r="D31" s="16" t="s">
        <v>23</v>
      </c>
      <c r="E31" s="71">
        <v>335861412</v>
      </c>
    </row>
    <row r="32" spans="1:5" ht="18" customHeight="1" x14ac:dyDescent="0.25">
      <c r="A32" s="28" t="str">
        <f>VLOOKUP(B32,'[1]LISTADO ATM'!$A$2:$C$821,3,0)</f>
        <v>SUR</v>
      </c>
      <c r="B32" s="28">
        <v>677</v>
      </c>
      <c r="C32" s="28" t="str">
        <f>VLOOKUP(B32,'[1]LISTADO ATM'!$A$2:$B$821,2,0)</f>
        <v>ATM PBG Villa Jaragua</v>
      </c>
      <c r="D32" s="16" t="s">
        <v>23</v>
      </c>
      <c r="E32" s="71">
        <v>335861444</v>
      </c>
    </row>
    <row r="33" spans="1:5" ht="18" customHeight="1" x14ac:dyDescent="0.25">
      <c r="A33" s="28" t="str">
        <f>VLOOKUP(B33,'[1]LISTADO ATM'!$A$2:$C$821,3,0)</f>
        <v>SUR</v>
      </c>
      <c r="B33" s="28">
        <v>249</v>
      </c>
      <c r="C33" s="28" t="str">
        <f>VLOOKUP(B33,'[1]LISTADO ATM'!$A$2:$B$821,2,0)</f>
        <v xml:space="preserve">ATM Banco Agrícola Neiba </v>
      </c>
      <c r="D33" s="16" t="s">
        <v>23</v>
      </c>
      <c r="E33" s="71">
        <v>335861022</v>
      </c>
    </row>
    <row r="34" spans="1:5" ht="18" customHeight="1" x14ac:dyDescent="0.25">
      <c r="A34" s="28" t="str">
        <f>VLOOKUP(B34,'[1]LISTADO ATM'!$A$2:$C$821,3,0)</f>
        <v>SUR</v>
      </c>
      <c r="B34" s="28">
        <v>829</v>
      </c>
      <c r="C34" s="28" t="str">
        <f>VLOOKUP(B34,'[1]LISTADO ATM'!$A$2:$B$821,2,0)</f>
        <v xml:space="preserve">ATM UNP Multicentro Sirena Baní </v>
      </c>
      <c r="D34" s="16" t="s">
        <v>23</v>
      </c>
      <c r="E34" s="71">
        <v>335861406</v>
      </c>
    </row>
    <row r="35" spans="1:5" ht="18" x14ac:dyDescent="0.25">
      <c r="A35" s="28" t="str">
        <f>VLOOKUP(B35,'[1]LISTADO ATM'!$A$2:$C$821,3,0)</f>
        <v>DISTRITO NACIONAL</v>
      </c>
      <c r="B35" s="28">
        <v>563</v>
      </c>
      <c r="C35" s="28" t="str">
        <f>VLOOKUP(B35,'[1]LISTADO ATM'!$A$2:$B$821,2,0)</f>
        <v xml:space="preserve">ATM Base Aérea San Isidro </v>
      </c>
      <c r="D35" s="16" t="s">
        <v>23</v>
      </c>
      <c r="E35" s="28">
        <v>335859548</v>
      </c>
    </row>
    <row r="36" spans="1:5" ht="18" customHeight="1" x14ac:dyDescent="0.25">
      <c r="A36" s="28" t="str">
        <f>VLOOKUP(B36,'[1]LISTADO ATM'!$A$2:$C$821,3,0)</f>
        <v>DISTRITO NACIONAL</v>
      </c>
      <c r="B36" s="28">
        <v>227</v>
      </c>
      <c r="C36" s="28" t="str">
        <f>VLOOKUP(B36,'[1]LISTADO ATM'!$A$2:$B$821,2,0)</f>
        <v xml:space="preserve">ATM S/M Bravo Av. Enriquillo </v>
      </c>
      <c r="D36" s="16" t="s">
        <v>23</v>
      </c>
      <c r="E36" s="71">
        <v>335860257</v>
      </c>
    </row>
    <row r="37" spans="1:5" ht="18" x14ac:dyDescent="0.25">
      <c r="A37" s="28" t="str">
        <f>VLOOKUP(B37,'[1]LISTADO ATM'!$A$2:$C$821,3,0)</f>
        <v>SUR</v>
      </c>
      <c r="B37" s="28">
        <v>592</v>
      </c>
      <c r="C37" s="28" t="str">
        <f>VLOOKUP(B37,'[1]LISTADO ATM'!$A$2:$B$821,2,0)</f>
        <v xml:space="preserve">ATM Centro de Caja San Cristóbal I </v>
      </c>
      <c r="D37" s="16" t="s">
        <v>23</v>
      </c>
      <c r="E37" s="28">
        <v>335859532</v>
      </c>
    </row>
    <row r="38" spans="1:5" ht="18" x14ac:dyDescent="0.25">
      <c r="A38" s="19" t="str">
        <f>VLOOKUP(B38,'[1]LISTADO ATM'!$A$2:$C$821,3,0)</f>
        <v>DISTRITO NACIONAL</v>
      </c>
      <c r="B38" s="28">
        <v>561</v>
      </c>
      <c r="C38" s="28" t="str">
        <f>VLOOKUP(B38,'[1]LISTADO ATM'!$A$2:$B$821,2,0)</f>
        <v xml:space="preserve">ATM Comando Regional P.N. S.D. Este </v>
      </c>
      <c r="D38" s="16" t="s">
        <v>23</v>
      </c>
      <c r="E38" s="37">
        <v>335861612</v>
      </c>
    </row>
    <row r="39" spans="1:5" ht="18" x14ac:dyDescent="0.25">
      <c r="A39" s="19" t="str">
        <f>VLOOKUP(B39,'[1]LISTADO ATM'!$A$2:$C$821,3,0)</f>
        <v>SUR</v>
      </c>
      <c r="B39" s="28">
        <v>825</v>
      </c>
      <c r="C39" s="28" t="str">
        <f>VLOOKUP(B39,'[1]LISTADO ATM'!$A$2:$B$821,2,0)</f>
        <v xml:space="preserve">ATM Estacion Eco Cibeles (Las Matas de Farfán) </v>
      </c>
      <c r="D39" s="16" t="s">
        <v>23</v>
      </c>
      <c r="E39" s="37">
        <v>335861609</v>
      </c>
    </row>
    <row r="40" spans="1:5" ht="18" x14ac:dyDescent="0.25">
      <c r="A40" s="19" t="str">
        <f>VLOOKUP(B40,'[1]LISTADO ATM'!$A$2:$C$821,3,0)</f>
        <v>SUR</v>
      </c>
      <c r="B40" s="28">
        <v>873</v>
      </c>
      <c r="C40" s="28" t="str">
        <f>VLOOKUP(B40,'[1]LISTADO ATM'!$A$2:$B$821,2,0)</f>
        <v xml:space="preserve">ATM Centro de Caja San Cristóbal II </v>
      </c>
      <c r="D40" s="16" t="s">
        <v>23</v>
      </c>
      <c r="E40" s="37">
        <v>335861524</v>
      </c>
    </row>
    <row r="41" spans="1:5" ht="18" x14ac:dyDescent="0.25">
      <c r="A41" s="19" t="str">
        <f>VLOOKUP(B41,'[1]LISTADO ATM'!$A$2:$C$821,3,0)</f>
        <v>DISTRITO NACIONAL</v>
      </c>
      <c r="B41" s="28">
        <v>225</v>
      </c>
      <c r="C41" s="28" t="str">
        <f>VLOOKUP(B41,'[1]LISTADO ATM'!$A$2:$B$821,2,0)</f>
        <v xml:space="preserve">ATM S/M Nacional Arroyo Hondo </v>
      </c>
      <c r="D41" s="16" t="s">
        <v>23</v>
      </c>
      <c r="E41" s="37">
        <v>335860268</v>
      </c>
    </row>
    <row r="42" spans="1:5" ht="18" customHeight="1" x14ac:dyDescent="0.25">
      <c r="A42" s="28" t="str">
        <f>VLOOKUP(B42,'[1]LISTADO ATM'!$A$2:$C$821,3,0)</f>
        <v>DISTRITO NACIONAL</v>
      </c>
      <c r="B42" s="28">
        <v>516</v>
      </c>
      <c r="C42" s="28" t="str">
        <f>VLOOKUP(B42,'[1]LISTADO ATM'!$A$2:$B$821,2,0)</f>
        <v xml:space="preserve">ATM Oficina Gascue </v>
      </c>
      <c r="D42" s="16" t="s">
        <v>23</v>
      </c>
      <c r="E42" s="32">
        <v>335862569</v>
      </c>
    </row>
    <row r="43" spans="1:5" ht="18" customHeight="1" x14ac:dyDescent="0.25">
      <c r="A43" s="28" t="str">
        <f>VLOOKUP(B43,'[1]LISTADO ATM'!$A$2:$C$821,3,0)</f>
        <v>ESTE</v>
      </c>
      <c r="B43" s="28">
        <v>114</v>
      </c>
      <c r="C43" s="28" t="str">
        <f>VLOOKUP(B43,'[1]LISTADO ATM'!$A$2:$B$821,2,0)</f>
        <v xml:space="preserve">ATM Oficina Hato Mayor </v>
      </c>
      <c r="D43" s="16" t="s">
        <v>23</v>
      </c>
      <c r="E43" s="32">
        <v>335862301</v>
      </c>
    </row>
    <row r="44" spans="1:5" ht="18" customHeight="1" x14ac:dyDescent="0.25">
      <c r="A44" s="28" t="str">
        <f>VLOOKUP(B44,'[1]LISTADO ATM'!$A$2:$C$821,3,0)</f>
        <v>DISTRITO NACIONAL</v>
      </c>
      <c r="B44" s="28">
        <v>391</v>
      </c>
      <c r="C44" s="28" t="str">
        <f>VLOOKUP(B44,'[1]LISTADO ATM'!$A$2:$B$821,2,0)</f>
        <v xml:space="preserve">ATM S/M Jumbo Luperón </v>
      </c>
      <c r="D44" s="16" t="s">
        <v>23</v>
      </c>
      <c r="E44" s="32">
        <v>335862287</v>
      </c>
    </row>
    <row r="45" spans="1:5" ht="18" customHeight="1" x14ac:dyDescent="0.25">
      <c r="A45" s="28" t="str">
        <f>VLOOKUP(B45,'[1]LISTADO ATM'!$A$2:$C$821,3,0)</f>
        <v>NORTE</v>
      </c>
      <c r="B45" s="28">
        <v>965</v>
      </c>
      <c r="C45" s="28" t="str">
        <f>VLOOKUP(B45,'[1]LISTADO ATM'!$A$2:$B$821,2,0)</f>
        <v xml:space="preserve">ATM S/M La Fuente FUN (Santiago) </v>
      </c>
      <c r="D45" s="16" t="s">
        <v>23</v>
      </c>
      <c r="E45" s="71">
        <v>335861599</v>
      </c>
    </row>
    <row r="46" spans="1:5" ht="18" customHeight="1" x14ac:dyDescent="0.25">
      <c r="A46" s="28" t="str">
        <f>VLOOKUP(B46,'[1]LISTADO ATM'!$A$2:$C$821,3,0)</f>
        <v>NORTE</v>
      </c>
      <c r="B46" s="28">
        <v>8</v>
      </c>
      <c r="C46" s="28" t="str">
        <f>VLOOKUP(B46,'[1]LISTADO ATM'!$A$2:$B$821,2,0)</f>
        <v>ATM Autoservicio Yaque</v>
      </c>
      <c r="D46" s="16" t="s">
        <v>23</v>
      </c>
      <c r="E46" s="71">
        <v>335861490</v>
      </c>
    </row>
    <row r="47" spans="1:5" ht="18" customHeight="1" x14ac:dyDescent="0.25">
      <c r="A47" s="28" t="str">
        <f>VLOOKUP(B47,'[1]LISTADO ATM'!$A$2:$C$821,3,0)</f>
        <v>DISTRITO NACIONAL</v>
      </c>
      <c r="B47" s="28">
        <v>743</v>
      </c>
      <c r="C47" s="28" t="str">
        <f>VLOOKUP(B47,'[1]LISTADO ATM'!$A$2:$B$821,2,0)</f>
        <v xml:space="preserve">ATM Oficina Los Frailes </v>
      </c>
      <c r="D47" s="16" t="s">
        <v>23</v>
      </c>
      <c r="E47" s="32">
        <v>335862465</v>
      </c>
    </row>
    <row r="48" spans="1:5" ht="18" customHeight="1" x14ac:dyDescent="0.25">
      <c r="A48" s="28" t="str">
        <f>VLOOKUP(B48,'[1]LISTADO ATM'!$A$2:$C$821,3,0)</f>
        <v>ESTE</v>
      </c>
      <c r="B48" s="28">
        <v>912</v>
      </c>
      <c r="C48" s="28" t="str">
        <f>VLOOKUP(B48,'[1]LISTADO ATM'!$A$2:$B$821,2,0)</f>
        <v xml:space="preserve">ATM Oficina San Pedro II </v>
      </c>
      <c r="D48" s="16" t="s">
        <v>23</v>
      </c>
      <c r="E48" s="32" t="s">
        <v>29</v>
      </c>
    </row>
    <row r="49" spans="1:5" ht="18" customHeight="1" x14ac:dyDescent="0.25">
      <c r="A49" s="28" t="str">
        <f>VLOOKUP(B49,'[1]LISTADO ATM'!$A$2:$C$821,3,0)</f>
        <v>DISTRITO NACIONAL</v>
      </c>
      <c r="B49" s="28">
        <v>860</v>
      </c>
      <c r="C49" s="28" t="str">
        <f>VLOOKUP(B49,'[1]LISTADO ATM'!$A$2:$B$821,2,0)</f>
        <v xml:space="preserve">ATM Oficina Bella Vista 27 de Febrero I </v>
      </c>
      <c r="D49" s="16" t="s">
        <v>23</v>
      </c>
      <c r="E49" s="37">
        <v>335860346</v>
      </c>
    </row>
    <row r="50" spans="1:5" ht="18" customHeight="1" x14ac:dyDescent="0.25">
      <c r="A50" s="28" t="str">
        <f>VLOOKUP(B50,'[1]LISTADO ATM'!$A$2:$C$821,3,0)</f>
        <v>DISTRITO NACIONAL</v>
      </c>
      <c r="B50" s="28">
        <v>906</v>
      </c>
      <c r="C50" s="28" t="str">
        <f>VLOOKUP(B50,'[1]LISTADO ATM'!$A$2:$B$821,2,0)</f>
        <v xml:space="preserve">ATM MESCYT  </v>
      </c>
      <c r="D50" s="16" t="s">
        <v>23</v>
      </c>
      <c r="E50" s="37">
        <v>335861630</v>
      </c>
    </row>
    <row r="51" spans="1:5" ht="18" customHeight="1" x14ac:dyDescent="0.25">
      <c r="A51" s="28" t="str">
        <f>VLOOKUP(B51,'[1]LISTADO ATM'!$A$2:$C$821,3,0)</f>
        <v>DISTRITO NACIONAL</v>
      </c>
      <c r="B51" s="28">
        <v>738</v>
      </c>
      <c r="C51" s="28" t="str">
        <f>VLOOKUP(B51,'[1]LISTADO ATM'!$A$2:$B$821,2,0)</f>
        <v xml:space="preserve">ATM Zona Franca Los Alcarrizos </v>
      </c>
      <c r="D51" s="16" t="s">
        <v>23</v>
      </c>
      <c r="E51" s="37">
        <v>335861932</v>
      </c>
    </row>
    <row r="52" spans="1:5" ht="18" customHeight="1" x14ac:dyDescent="0.25">
      <c r="A52" s="28" t="str">
        <f>VLOOKUP(B52,'[1]LISTADO ATM'!$A$2:$C$821,3,0)</f>
        <v>DISTRITO NACIONAL</v>
      </c>
      <c r="B52" s="28">
        <v>435</v>
      </c>
      <c r="C52" s="28" t="str">
        <f>VLOOKUP(B52,'[1]LISTADO ATM'!$A$2:$B$821,2,0)</f>
        <v xml:space="preserve">ATM Autobanco Torre I </v>
      </c>
      <c r="D52" s="16" t="s">
        <v>23</v>
      </c>
      <c r="E52" s="37">
        <v>335862570</v>
      </c>
    </row>
    <row r="53" spans="1:5" ht="18" customHeight="1" x14ac:dyDescent="0.25">
      <c r="A53" s="28" t="str">
        <f>VLOOKUP(B53,'[1]LISTADO ATM'!$A$2:$C$821,3,0)</f>
        <v>DISTRITO NACIONAL</v>
      </c>
      <c r="B53" s="28">
        <v>725</v>
      </c>
      <c r="C53" s="28" t="str">
        <f>VLOOKUP(B53,'[1]LISTADO ATM'!$A$2:$B$821,2,0)</f>
        <v xml:space="preserve">ATM El Huacal II  </v>
      </c>
      <c r="D53" s="16" t="s">
        <v>23</v>
      </c>
      <c r="E53" s="37">
        <v>335862572</v>
      </c>
    </row>
    <row r="54" spans="1:5" ht="18" customHeight="1" x14ac:dyDescent="0.25">
      <c r="A54" s="28" t="str">
        <f>VLOOKUP(B54,'[1]LISTADO ATM'!$A$2:$C$821,3,0)</f>
        <v>NORTE</v>
      </c>
      <c r="B54" s="28">
        <v>405</v>
      </c>
      <c r="C54" s="28" t="str">
        <f>VLOOKUP(B54,'[1]LISTADO ATM'!$A$2:$B$821,2,0)</f>
        <v xml:space="preserve">ATM UNP Loma de Cabrera </v>
      </c>
      <c r="D54" s="16" t="s">
        <v>23</v>
      </c>
      <c r="E54" s="37">
        <v>335862576</v>
      </c>
    </row>
    <row r="55" spans="1:5" ht="18" customHeight="1" x14ac:dyDescent="0.25">
      <c r="A55" s="28" t="str">
        <f>VLOOKUP(B55,'[1]LISTADO ATM'!$A$2:$C$821,3,0)</f>
        <v>DISTRITO NACIONAL</v>
      </c>
      <c r="B55" s="43">
        <v>422</v>
      </c>
      <c r="C55" s="28" t="str">
        <f>VLOOKUP(B55,'[1]LISTADO ATM'!$A$2:$B$821,2,0)</f>
        <v xml:space="preserve">ATM Olé Manoguayabo </v>
      </c>
      <c r="D55" s="16" t="s">
        <v>23</v>
      </c>
      <c r="E55" s="32">
        <v>335862005</v>
      </c>
    </row>
    <row r="56" spans="1:5" ht="18.75" thickBot="1" x14ac:dyDescent="0.3">
      <c r="A56" s="3" t="s">
        <v>11</v>
      </c>
      <c r="B56" s="39">
        <f>COUNT(B9:B55)</f>
        <v>47</v>
      </c>
      <c r="C56" s="57"/>
      <c r="D56" s="58"/>
      <c r="E56" s="59"/>
    </row>
    <row r="57" spans="1:5" x14ac:dyDescent="0.25">
      <c r="B57" s="5"/>
      <c r="E57" s="5"/>
    </row>
    <row r="58" spans="1:5" ht="18" x14ac:dyDescent="0.25">
      <c r="A58" s="54" t="s">
        <v>16</v>
      </c>
      <c r="B58" s="55"/>
      <c r="C58" s="55"/>
      <c r="D58" s="55"/>
      <c r="E58" s="56"/>
    </row>
    <row r="59" spans="1:5" ht="18" x14ac:dyDescent="0.25">
      <c r="A59" s="2" t="s">
        <v>5</v>
      </c>
      <c r="B59" s="2" t="s">
        <v>6</v>
      </c>
      <c r="C59" s="2" t="s">
        <v>7</v>
      </c>
      <c r="D59" s="2" t="s">
        <v>8</v>
      </c>
      <c r="E59" s="2" t="s">
        <v>9</v>
      </c>
    </row>
    <row r="60" spans="1:5" ht="18.75" customHeight="1" x14ac:dyDescent="0.25">
      <c r="A60" s="19" t="str">
        <f>VLOOKUP(B60,'[1]LISTADO ATM'!$A$2:$C$821,3,0)</f>
        <v>SUR</v>
      </c>
      <c r="B60" s="28">
        <v>101</v>
      </c>
      <c r="C60" s="28" t="str">
        <f>VLOOKUP(B60,'[1]LISTADO ATM'!$A$2:$B$821,2,0)</f>
        <v xml:space="preserve">ATM Oficina San Juan de la Maguana I </v>
      </c>
      <c r="D60" s="16" t="s">
        <v>20</v>
      </c>
      <c r="E60" s="37">
        <v>335861555</v>
      </c>
    </row>
    <row r="61" spans="1:5" ht="18.75" customHeight="1" x14ac:dyDescent="0.25">
      <c r="A61" s="19" t="str">
        <f>VLOOKUP(B61,'[1]LISTADO ATM'!$A$2:$C$821,3,0)</f>
        <v>ESTE</v>
      </c>
      <c r="B61" s="28">
        <v>386</v>
      </c>
      <c r="C61" s="28" t="str">
        <f>VLOOKUP(B61,'[1]LISTADO ATM'!$A$2:$B$821,2,0)</f>
        <v xml:space="preserve">ATM Plaza Verón II </v>
      </c>
      <c r="D61" s="16" t="s">
        <v>20</v>
      </c>
      <c r="E61" s="37">
        <v>335861566</v>
      </c>
    </row>
    <row r="62" spans="1:5" ht="18.75" customHeight="1" x14ac:dyDescent="0.25">
      <c r="A62" s="19" t="str">
        <f>VLOOKUP(B62,'[1]LISTADO ATM'!$A$2:$C$821,3,0)</f>
        <v>DISTRITO NACIONAL</v>
      </c>
      <c r="B62" s="28">
        <v>113</v>
      </c>
      <c r="C62" s="28" t="str">
        <f>VLOOKUP(B62,'[1]LISTADO ATM'!$A$2:$B$821,2,0)</f>
        <v xml:space="preserve">ATM Autoservicio Atalaya del Mar </v>
      </c>
      <c r="D62" s="16" t="s">
        <v>20</v>
      </c>
      <c r="E62" s="37">
        <v>335861426</v>
      </c>
    </row>
    <row r="63" spans="1:5" ht="18.75" customHeight="1" x14ac:dyDescent="0.25">
      <c r="A63" s="19" t="str">
        <f>VLOOKUP(B63,'[1]LISTADO ATM'!$A$2:$C$821,3,0)</f>
        <v>NORTE</v>
      </c>
      <c r="B63" s="28">
        <v>956</v>
      </c>
      <c r="C63" s="28" t="str">
        <f>VLOOKUP(B63,'[1]LISTADO ATM'!$A$2:$B$821,2,0)</f>
        <v xml:space="preserve">ATM Autoservicio El Jaya (SFM) </v>
      </c>
      <c r="D63" s="16" t="s">
        <v>20</v>
      </c>
      <c r="E63" s="37">
        <v>335862023</v>
      </c>
    </row>
    <row r="64" spans="1:5" ht="18.75" customHeight="1" x14ac:dyDescent="0.25">
      <c r="A64" s="19" t="str">
        <f>VLOOKUP(B64,'[1]LISTADO ATM'!$A$2:$C$821,3,0)</f>
        <v>ESTE</v>
      </c>
      <c r="B64" s="28">
        <v>293</v>
      </c>
      <c r="C64" s="28" t="str">
        <f>VLOOKUP(B64,'[1]LISTADO ATM'!$A$2:$B$821,2,0)</f>
        <v xml:space="preserve">ATM S/M Nueva Visión (San Pedro) </v>
      </c>
      <c r="D64" s="16" t="s">
        <v>20</v>
      </c>
      <c r="E64" s="37">
        <v>335860521</v>
      </c>
    </row>
    <row r="65" spans="1:6" ht="18.75" customHeight="1" x14ac:dyDescent="0.25">
      <c r="A65" s="19" t="str">
        <f>VLOOKUP(B65,'[1]LISTADO ATM'!$A$2:$C$821,3,0)</f>
        <v>ESTE</v>
      </c>
      <c r="B65" s="28">
        <v>963</v>
      </c>
      <c r="C65" s="28" t="str">
        <f>VLOOKUP(B65,'[1]LISTADO ATM'!$A$2:$B$821,2,0)</f>
        <v xml:space="preserve">ATM Multiplaza La Romana </v>
      </c>
      <c r="D65" s="16" t="s">
        <v>20</v>
      </c>
      <c r="E65" s="37">
        <v>335861620</v>
      </c>
    </row>
    <row r="66" spans="1:6" ht="18.75" customHeight="1" x14ac:dyDescent="0.25">
      <c r="A66" s="19" t="str">
        <f>VLOOKUP(B66,'[1]LISTADO ATM'!$A$2:$C$821,3,0)</f>
        <v>NORTE</v>
      </c>
      <c r="B66" s="28">
        <v>77</v>
      </c>
      <c r="C66" s="28" t="str">
        <f>VLOOKUP(B66,'[1]LISTADO ATM'!$A$2:$B$821,2,0)</f>
        <v xml:space="preserve">ATM Oficina Cruce de Imbert </v>
      </c>
      <c r="D66" s="16" t="s">
        <v>20</v>
      </c>
      <c r="E66" s="37" t="s">
        <v>28</v>
      </c>
    </row>
    <row r="67" spans="1:6" ht="18.75" customHeight="1" x14ac:dyDescent="0.25">
      <c r="A67" s="19" t="str">
        <f>VLOOKUP(B67,'[1]LISTADO ATM'!$A$2:$C$821,3,0)</f>
        <v>NORTE</v>
      </c>
      <c r="B67" s="28">
        <v>171</v>
      </c>
      <c r="C67" s="28" t="str">
        <f>VLOOKUP(B67,'[1]LISTADO ATM'!$A$2:$B$821,2,0)</f>
        <v xml:space="preserve">ATM Oficina Moca </v>
      </c>
      <c r="D67" s="16" t="s">
        <v>20</v>
      </c>
      <c r="E67" s="37">
        <v>335861638</v>
      </c>
    </row>
    <row r="68" spans="1:6" ht="18.75" customHeight="1" x14ac:dyDescent="0.25">
      <c r="A68" s="19" t="str">
        <f>VLOOKUP(B68,'[1]LISTADO ATM'!$A$2:$C$821,3,0)</f>
        <v>DISTRITO NACIONAL</v>
      </c>
      <c r="B68" s="28">
        <v>243</v>
      </c>
      <c r="C68" s="28" t="str">
        <f>VLOOKUP(B68,'[1]LISTADO ATM'!$A$2:$B$821,2,0)</f>
        <v xml:space="preserve">ATM Autoservicio Plaza Central  </v>
      </c>
      <c r="D68" s="16" t="s">
        <v>20</v>
      </c>
      <c r="E68" s="37" t="s">
        <v>27</v>
      </c>
    </row>
    <row r="69" spans="1:6" ht="18.75" customHeight="1" x14ac:dyDescent="0.25">
      <c r="A69" s="19" t="str">
        <f>VLOOKUP(B69,'[1]LISTADO ATM'!$A$2:$C$821,3,0)</f>
        <v>SUR</v>
      </c>
      <c r="B69" s="43">
        <v>5</v>
      </c>
      <c r="C69" s="28" t="str">
        <f>VLOOKUP(B69,'[1]LISTADO ATM'!$A$2:$B$821,2,0)</f>
        <v>ATM Oficina Autoservicio Villa Ofelia (San Juan)</v>
      </c>
      <c r="D69" s="16" t="s">
        <v>20</v>
      </c>
      <c r="E69" s="37">
        <v>335861636</v>
      </c>
    </row>
    <row r="70" spans="1:6" ht="18.75" thickBot="1" x14ac:dyDescent="0.3">
      <c r="A70" s="3" t="s">
        <v>11</v>
      </c>
      <c r="B70" s="39">
        <f>COUNT(B60:B69)</f>
        <v>10</v>
      </c>
      <c r="C70" s="63"/>
      <c r="D70" s="64"/>
      <c r="E70" s="65"/>
    </row>
    <row r="71" spans="1:6" ht="15.75" thickBot="1" x14ac:dyDescent="0.3">
      <c r="B71" s="5"/>
      <c r="E71" s="5"/>
    </row>
    <row r="72" spans="1:6" ht="18.75" thickBot="1" x14ac:dyDescent="0.3">
      <c r="A72" s="60" t="s">
        <v>14</v>
      </c>
      <c r="B72" s="61"/>
      <c r="C72" s="61"/>
      <c r="D72" s="61"/>
      <c r="E72" s="62"/>
    </row>
    <row r="73" spans="1:6" ht="18" x14ac:dyDescent="0.25">
      <c r="A73" s="2" t="s">
        <v>5</v>
      </c>
      <c r="B73" s="2" t="s">
        <v>6</v>
      </c>
      <c r="C73" s="2" t="s">
        <v>7</v>
      </c>
      <c r="D73" s="2" t="s">
        <v>8</v>
      </c>
      <c r="E73" s="2" t="s">
        <v>9</v>
      </c>
    </row>
    <row r="74" spans="1:6" ht="18" customHeight="1" x14ac:dyDescent="0.25">
      <c r="A74" s="28" t="str">
        <f>VLOOKUP(B74,'[1]LISTADO ATM'!$A$2:$C$821,3,0)</f>
        <v>SUR</v>
      </c>
      <c r="B74" s="28">
        <v>767</v>
      </c>
      <c r="C74" s="28" t="str">
        <f>VLOOKUP(B74,'[1]LISTADO ATM'!$A$2:$B$821,2,0)</f>
        <v xml:space="preserve">ATM S/M Diverso (Azua) </v>
      </c>
      <c r="D74" s="15" t="s">
        <v>10</v>
      </c>
      <c r="E74" s="71">
        <v>335861450</v>
      </c>
      <c r="F74" t="s">
        <v>30</v>
      </c>
    </row>
    <row r="75" spans="1:6" ht="18" customHeight="1" x14ac:dyDescent="0.25">
      <c r="A75" s="28" t="str">
        <f>VLOOKUP(B75,'[1]LISTADO ATM'!$A$2:$C$821,3,0)</f>
        <v>DISTRITO NACIONAL</v>
      </c>
      <c r="B75" s="28">
        <v>715</v>
      </c>
      <c r="C75" s="28" t="str">
        <f>VLOOKUP(B75,'[1]LISTADO ATM'!$A$2:$B$821,2,0)</f>
        <v xml:space="preserve">ATM Oficina 27 de Febrero (Lobby) </v>
      </c>
      <c r="D75" s="15" t="s">
        <v>10</v>
      </c>
      <c r="E75" s="32">
        <v>335861640</v>
      </c>
      <c r="F75" t="s">
        <v>30</v>
      </c>
    </row>
    <row r="76" spans="1:6" ht="18" customHeight="1" x14ac:dyDescent="0.25">
      <c r="A76" s="28" t="str">
        <f>VLOOKUP(B76,'[1]LISTADO ATM'!$A$2:$C$821,3,0)</f>
        <v>DISTRITO NACIONAL</v>
      </c>
      <c r="B76" s="28">
        <v>618</v>
      </c>
      <c r="C76" s="28" t="str">
        <f>VLOOKUP(B76,'[1]LISTADO ATM'!$A$2:$B$821,2,0)</f>
        <v xml:space="preserve">ATM Bienes Nacionales </v>
      </c>
      <c r="D76" s="15" t="s">
        <v>10</v>
      </c>
      <c r="E76" s="32">
        <v>335862184</v>
      </c>
    </row>
    <row r="77" spans="1:6" ht="18" customHeight="1" x14ac:dyDescent="0.25">
      <c r="A77" s="28" t="str">
        <f>VLOOKUP(B77,'[1]LISTADO ATM'!$A$2:$C$821,3,0)</f>
        <v>DISTRITO NACIONAL</v>
      </c>
      <c r="B77" s="28">
        <v>527</v>
      </c>
      <c r="C77" s="28" t="str">
        <f>VLOOKUP(B77,'[1]LISTADO ATM'!$A$2:$B$821,2,0)</f>
        <v>ATM Oficina Zona Oriental II</v>
      </c>
      <c r="D77" s="15" t="s">
        <v>10</v>
      </c>
      <c r="E77" s="32">
        <v>335862295</v>
      </c>
      <c r="F77" t="s">
        <v>30</v>
      </c>
    </row>
    <row r="78" spans="1:6" ht="18" customHeight="1" x14ac:dyDescent="0.25">
      <c r="A78" s="28" t="str">
        <f>VLOOKUP(B78,'[1]LISTADO ATM'!$A$2:$C$821,3,0)</f>
        <v>ESTE</v>
      </c>
      <c r="B78" s="28">
        <v>429</v>
      </c>
      <c r="C78" s="28" t="str">
        <f>VLOOKUP(B78,'[1]LISTADO ATM'!$A$2:$B$821,2,0)</f>
        <v xml:space="preserve">ATM Oficina Jumbo La Romana </v>
      </c>
      <c r="D78" s="15" t="s">
        <v>10</v>
      </c>
      <c r="E78" s="32">
        <v>335862477</v>
      </c>
      <c r="F78" t="s">
        <v>30</v>
      </c>
    </row>
    <row r="79" spans="1:6" ht="18" customHeight="1" x14ac:dyDescent="0.25">
      <c r="A79" s="28" t="str">
        <f>VLOOKUP(B79,'[1]LISTADO ATM'!$A$2:$C$821,3,0)</f>
        <v>DISTRITO NACIONAL</v>
      </c>
      <c r="B79" s="28">
        <v>629</v>
      </c>
      <c r="C79" s="28" t="str">
        <f>VLOOKUP(B79,'[1]LISTADO ATM'!$A$2:$B$821,2,0)</f>
        <v xml:space="preserve">ATM Oficina Americana Independencia I </v>
      </c>
      <c r="D79" s="15" t="s">
        <v>10</v>
      </c>
      <c r="E79" s="32">
        <v>335862591</v>
      </c>
    </row>
    <row r="80" spans="1:6" ht="18" customHeight="1" x14ac:dyDescent="0.25">
      <c r="A80" s="28" t="str">
        <f>VLOOKUP(B80,'[1]LISTADO ATM'!$A$2:$C$821,3,0)</f>
        <v>NORTE</v>
      </c>
      <c r="B80" s="28">
        <v>151</v>
      </c>
      <c r="C80" s="28" t="str">
        <f>VLOOKUP(B80,'[1]LISTADO ATM'!$A$2:$B$821,2,0)</f>
        <v xml:space="preserve">ATM Oficina Nagua </v>
      </c>
      <c r="D80" s="15" t="s">
        <v>10</v>
      </c>
      <c r="E80" s="32">
        <v>335862806</v>
      </c>
      <c r="F80" t="s">
        <v>30</v>
      </c>
    </row>
    <row r="81" spans="1:6" ht="18" customHeight="1" x14ac:dyDescent="0.25">
      <c r="A81" s="28" t="str">
        <f>VLOOKUP(B81,'[1]LISTADO ATM'!$A$2:$C$821,3,0)</f>
        <v>DISTRITO NACIONAL</v>
      </c>
      <c r="B81" s="28">
        <v>722</v>
      </c>
      <c r="C81" s="28" t="str">
        <f>VLOOKUP(B81,'[1]LISTADO ATM'!$A$2:$B$821,2,0)</f>
        <v xml:space="preserve">ATM Oficina Charles de Gaulle III </v>
      </c>
      <c r="D81" s="15" t="s">
        <v>10</v>
      </c>
      <c r="E81" s="32">
        <v>335862961</v>
      </c>
      <c r="F81" t="s">
        <v>30</v>
      </c>
    </row>
    <row r="82" spans="1:6" ht="18" customHeight="1" x14ac:dyDescent="0.25">
      <c r="A82" s="28" t="e">
        <f>VLOOKUP(B82,'[1]LISTADO ATM'!$A$2:$C$821,3,0)</f>
        <v>#N/A</v>
      </c>
      <c r="B82" s="28"/>
      <c r="C82" s="28" t="e">
        <f>VLOOKUP(B82,'[1]LISTADO ATM'!$A$2:$B$821,2,0)</f>
        <v>#N/A</v>
      </c>
      <c r="D82" s="15" t="s">
        <v>10</v>
      </c>
      <c r="E82" s="32"/>
    </row>
    <row r="83" spans="1:6" ht="18" customHeight="1" x14ac:dyDescent="0.25">
      <c r="A83" s="28" t="e">
        <f>VLOOKUP(B83,'[1]LISTADO ATM'!$A$2:$C$821,3,0)</f>
        <v>#N/A</v>
      </c>
      <c r="B83" s="28"/>
      <c r="C83" s="28" t="e">
        <f>VLOOKUP(B83,'[1]LISTADO ATM'!$A$2:$B$821,2,0)</f>
        <v>#N/A</v>
      </c>
      <c r="D83" s="15" t="s">
        <v>10</v>
      </c>
      <c r="E83" s="32"/>
    </row>
    <row r="84" spans="1:6" ht="18" customHeight="1" x14ac:dyDescent="0.25">
      <c r="A84" s="28" t="e">
        <f>VLOOKUP(B84,'[1]LISTADO ATM'!$A$2:$C$821,3,0)</f>
        <v>#N/A</v>
      </c>
      <c r="B84" s="28"/>
      <c r="C84" s="28" t="e">
        <f>VLOOKUP(B84,'[1]LISTADO ATM'!$A$2:$B$821,2,0)</f>
        <v>#N/A</v>
      </c>
      <c r="D84" s="15" t="s">
        <v>10</v>
      </c>
      <c r="E84" s="32"/>
    </row>
    <row r="85" spans="1:6" ht="18" customHeight="1" x14ac:dyDescent="0.25">
      <c r="A85" s="28" t="e">
        <f>VLOOKUP(B85,'[1]LISTADO ATM'!$A$2:$C$821,3,0)</f>
        <v>#N/A</v>
      </c>
      <c r="B85" s="28"/>
      <c r="C85" s="28" t="e">
        <f>VLOOKUP(B85,'[1]LISTADO ATM'!$A$2:$B$821,2,0)</f>
        <v>#N/A</v>
      </c>
      <c r="D85" s="15" t="s">
        <v>10</v>
      </c>
      <c r="E85" s="32"/>
    </row>
    <row r="86" spans="1:6" ht="18" customHeight="1" x14ac:dyDescent="0.25">
      <c r="A86" s="28" t="e">
        <f>VLOOKUP(B86,'[1]LISTADO ATM'!$A$2:$C$821,3,0)</f>
        <v>#N/A</v>
      </c>
      <c r="B86" s="28"/>
      <c r="C86" s="28" t="e">
        <f>VLOOKUP(B86,'[1]LISTADO ATM'!$A$2:$B$821,2,0)</f>
        <v>#N/A</v>
      </c>
      <c r="D86" s="15" t="s">
        <v>10</v>
      </c>
      <c r="E86" s="32"/>
    </row>
    <row r="87" spans="1:6" ht="18.75" thickBot="1" x14ac:dyDescent="0.3">
      <c r="A87" s="3" t="s">
        <v>11</v>
      </c>
      <c r="B87" s="39">
        <f>COUNT(B74:B81)</f>
        <v>8</v>
      </c>
      <c r="C87" s="14"/>
      <c r="D87" s="14"/>
      <c r="E87" s="14"/>
    </row>
    <row r="88" spans="1:6" ht="15.75" thickBot="1" x14ac:dyDescent="0.3">
      <c r="B88" s="5"/>
      <c r="E88" s="5"/>
    </row>
    <row r="89" spans="1:6" ht="18" customHeight="1" thickBot="1" x14ac:dyDescent="0.3">
      <c r="A89" s="60" t="s">
        <v>21</v>
      </c>
      <c r="B89" s="61"/>
      <c r="C89" s="61"/>
      <c r="D89" s="61"/>
      <c r="E89" s="62"/>
    </row>
    <row r="90" spans="1:6" ht="18" x14ac:dyDescent="0.25">
      <c r="A90" s="2" t="s">
        <v>5</v>
      </c>
      <c r="B90" s="2" t="s">
        <v>6</v>
      </c>
      <c r="C90" s="2" t="s">
        <v>7</v>
      </c>
      <c r="D90" s="2" t="s">
        <v>8</v>
      </c>
      <c r="E90" s="2" t="s">
        <v>9</v>
      </c>
    </row>
    <row r="91" spans="1:6" ht="18" x14ac:dyDescent="0.25">
      <c r="A91" s="19" t="str">
        <f>VLOOKUP(B91,'[1]LISTADO ATM'!$A$2:$C$821,3,0)</f>
        <v>DISTRITO NACIONAL</v>
      </c>
      <c r="B91" s="28">
        <v>909</v>
      </c>
      <c r="C91" s="28" t="str">
        <f>VLOOKUP(B91,'[1]LISTADO ATM'!$A$2:$B$821,2,0)</f>
        <v xml:space="preserve">ATM UNP UASD </v>
      </c>
      <c r="D91" s="29" t="s">
        <v>19</v>
      </c>
      <c r="E91" s="37">
        <v>335862101</v>
      </c>
    </row>
    <row r="92" spans="1:6" ht="18" x14ac:dyDescent="0.25">
      <c r="A92" s="19" t="str">
        <f>VLOOKUP(B92,'[1]LISTADO ATM'!$A$2:$C$821,3,0)</f>
        <v>DISTRITO NACIONAL</v>
      </c>
      <c r="B92" s="28">
        <v>147</v>
      </c>
      <c r="C92" s="28" t="str">
        <f>VLOOKUP(B92,'[1]LISTADO ATM'!$A$2:$B$821,2,0)</f>
        <v xml:space="preserve">ATM Kiosco Megacentro I </v>
      </c>
      <c r="D92" s="29" t="s">
        <v>19</v>
      </c>
      <c r="E92" s="37">
        <v>335862455</v>
      </c>
    </row>
    <row r="93" spans="1:6" ht="18" x14ac:dyDescent="0.25">
      <c r="A93" s="19" t="str">
        <f>VLOOKUP(B93,'[1]LISTADO ATM'!$A$2:$C$821,3,0)</f>
        <v>DISTRITO NACIONAL</v>
      </c>
      <c r="B93" s="28">
        <v>938</v>
      </c>
      <c r="C93" s="28" t="str">
        <f>VLOOKUP(B93,'[1]LISTADO ATM'!$A$2:$B$821,2,0)</f>
        <v xml:space="preserve">ATM Autobanco Oficina Filadelfia Plaza </v>
      </c>
      <c r="D93" s="29" t="s">
        <v>19</v>
      </c>
      <c r="E93" s="37">
        <v>335862568</v>
      </c>
    </row>
    <row r="94" spans="1:6" ht="18" x14ac:dyDescent="0.25">
      <c r="A94" s="19" t="str">
        <f>VLOOKUP(B94,'[1]LISTADO ATM'!$A$2:$C$821,3,0)</f>
        <v>DISTRITO NACIONAL</v>
      </c>
      <c r="B94" s="28">
        <v>577</v>
      </c>
      <c r="C94" s="28" t="str">
        <f>VLOOKUP(B94,'[1]LISTADO ATM'!$A$2:$B$821,2,0)</f>
        <v xml:space="preserve">ATM Olé Ave. Duarte </v>
      </c>
      <c r="D94" s="29" t="s">
        <v>19</v>
      </c>
      <c r="E94" s="37">
        <v>335862582</v>
      </c>
    </row>
    <row r="95" spans="1:6" ht="18" x14ac:dyDescent="0.25">
      <c r="A95" s="19" t="str">
        <f>VLOOKUP(B95,'[1]LISTADO ATM'!$A$2:$C$821,3,0)</f>
        <v>DISTRITO NACIONAL</v>
      </c>
      <c r="B95" s="28">
        <v>911</v>
      </c>
      <c r="C95" s="28" t="str">
        <f>VLOOKUP(B95,'[1]LISTADO ATM'!$A$2:$B$821,2,0)</f>
        <v xml:space="preserve">ATM Oficina Venezuela II </v>
      </c>
      <c r="D95" s="29" t="s">
        <v>19</v>
      </c>
      <c r="E95" s="37">
        <v>335862852</v>
      </c>
      <c r="F95" t="s">
        <v>30</v>
      </c>
    </row>
    <row r="96" spans="1:6" ht="18" x14ac:dyDescent="0.25">
      <c r="A96" s="19" t="str">
        <f>VLOOKUP(B96,'[1]LISTADO ATM'!$A$2:$C$821,3,0)</f>
        <v>DISTRITO NACIONAL</v>
      </c>
      <c r="B96" s="28">
        <v>957</v>
      </c>
      <c r="C96" s="28" t="str">
        <f>VLOOKUP(B96,'[1]LISTADO ATM'!$A$2:$B$821,2,0)</f>
        <v xml:space="preserve">ATM Oficina Venezuela </v>
      </c>
      <c r="D96" s="29" t="s">
        <v>19</v>
      </c>
      <c r="E96" s="37">
        <v>335862857</v>
      </c>
      <c r="F96" t="s">
        <v>30</v>
      </c>
    </row>
    <row r="97" spans="1:6" ht="18" x14ac:dyDescent="0.25">
      <c r="A97" s="19" t="e">
        <f>VLOOKUP(B97,'[1]LISTADO ATM'!$A$2:$C$821,3,0)</f>
        <v>#N/A</v>
      </c>
      <c r="B97" s="28"/>
      <c r="C97" s="28" t="e">
        <f>VLOOKUP(B97,'[1]LISTADO ATM'!$A$2:$B$821,2,0)</f>
        <v>#N/A</v>
      </c>
      <c r="D97" s="29" t="s">
        <v>19</v>
      </c>
      <c r="E97" s="37"/>
    </row>
    <row r="98" spans="1:6" ht="18" x14ac:dyDescent="0.25">
      <c r="A98" s="19" t="e">
        <f>VLOOKUP(B98,'[1]LISTADO ATM'!$A$2:$C$821,3,0)</f>
        <v>#N/A</v>
      </c>
      <c r="B98" s="28"/>
      <c r="C98" s="28" t="e">
        <f>VLOOKUP(B98,'[1]LISTADO ATM'!$A$2:$B$821,2,0)</f>
        <v>#N/A</v>
      </c>
      <c r="D98" s="29" t="s">
        <v>19</v>
      </c>
      <c r="E98" s="37"/>
    </row>
    <row r="99" spans="1:6" ht="18" x14ac:dyDescent="0.25">
      <c r="A99" s="19" t="e">
        <f>VLOOKUP(B99,'[1]LISTADO ATM'!$A$2:$C$821,3,0)</f>
        <v>#N/A</v>
      </c>
      <c r="B99" s="28"/>
      <c r="C99" s="28" t="e">
        <f>VLOOKUP(B99,'[1]LISTADO ATM'!$A$2:$B$821,2,0)</f>
        <v>#N/A</v>
      </c>
      <c r="D99" s="29" t="s">
        <v>19</v>
      </c>
      <c r="E99" s="37"/>
    </row>
    <row r="100" spans="1:6" ht="18.75" thickBot="1" x14ac:dyDescent="0.3">
      <c r="A100" s="3"/>
      <c r="B100" s="39">
        <f>COUNT(B91:B96)</f>
        <v>6</v>
      </c>
      <c r="C100" s="14"/>
      <c r="D100" s="35"/>
      <c r="E100" s="36"/>
    </row>
    <row r="101" spans="1:6" ht="15.75" thickBot="1" x14ac:dyDescent="0.3">
      <c r="B101" s="5"/>
      <c r="E101" s="5"/>
    </row>
    <row r="102" spans="1:6" ht="18" x14ac:dyDescent="0.25">
      <c r="A102" s="66" t="s">
        <v>13</v>
      </c>
      <c r="B102" s="67"/>
      <c r="C102" s="67"/>
      <c r="D102" s="67"/>
      <c r="E102" s="68"/>
    </row>
    <row r="103" spans="1:6" ht="18" x14ac:dyDescent="0.25">
      <c r="A103" s="2" t="s">
        <v>5</v>
      </c>
      <c r="B103" s="2" t="s">
        <v>6</v>
      </c>
      <c r="C103" s="4" t="s">
        <v>7</v>
      </c>
      <c r="D103" s="18" t="s">
        <v>8</v>
      </c>
      <c r="E103" s="2" t="s">
        <v>9</v>
      </c>
    </row>
    <row r="104" spans="1:6" ht="18.75" customHeight="1" x14ac:dyDescent="0.25">
      <c r="A104" s="19" t="str">
        <f>VLOOKUP(B104,'[1]LISTADO ATM'!$A$2:$C$821,3,0)</f>
        <v>DISTRITO NACIONAL</v>
      </c>
      <c r="B104" s="28">
        <v>26</v>
      </c>
      <c r="C104" s="28" t="str">
        <f>VLOOKUP(B104,'[1]LISTADO ATM'!$A$2:$B$821,2,0)</f>
        <v>ATM S/M Jumbo San Isidro</v>
      </c>
      <c r="D104" s="38" t="s">
        <v>24</v>
      </c>
      <c r="E104" s="37">
        <v>335862278</v>
      </c>
    </row>
    <row r="105" spans="1:6" ht="18.75" customHeight="1" x14ac:dyDescent="0.25">
      <c r="A105" s="19" t="str">
        <f>VLOOKUP(B105,'[1]LISTADO ATM'!$A$2:$C$821,3,0)</f>
        <v>DISTRITO NACIONAL</v>
      </c>
      <c r="B105" s="28">
        <v>743</v>
      </c>
      <c r="C105" s="28" t="str">
        <f>VLOOKUP(B105,'[1]LISTADO ATM'!$A$2:$B$821,2,0)</f>
        <v xml:space="preserve">ATM Oficina Los Frailes </v>
      </c>
      <c r="D105" s="38" t="s">
        <v>24</v>
      </c>
      <c r="E105" s="37">
        <v>335862829</v>
      </c>
      <c r="F105" t="s">
        <v>30</v>
      </c>
    </row>
    <row r="106" spans="1:6" ht="18.75" customHeight="1" x14ac:dyDescent="0.25">
      <c r="A106" s="19" t="str">
        <f>VLOOKUP(B106,'[1]LISTADO ATM'!$A$2:$C$821,3,0)</f>
        <v>SUR</v>
      </c>
      <c r="B106" s="28">
        <v>730</v>
      </c>
      <c r="C106" s="28" t="str">
        <f>VLOOKUP(B106,'[1]LISTADO ATM'!$A$2:$B$821,2,0)</f>
        <v xml:space="preserve">ATM Palacio de Justicia Barahona </v>
      </c>
      <c r="D106" s="28" t="s">
        <v>22</v>
      </c>
      <c r="E106" s="37">
        <v>335862209</v>
      </c>
      <c r="F106" t="s">
        <v>30</v>
      </c>
    </row>
    <row r="107" spans="1:6" ht="18.75" customHeight="1" x14ac:dyDescent="0.25">
      <c r="A107" s="19" t="str">
        <f>VLOOKUP(B107,'[1]LISTADO ATM'!$A$2:$C$821,3,0)</f>
        <v>DISTRITO NACIONAL</v>
      </c>
      <c r="B107" s="28">
        <v>54</v>
      </c>
      <c r="C107" s="28" t="str">
        <f>VLOOKUP(B107,'[1]LISTADO ATM'!$A$2:$B$821,2,0)</f>
        <v xml:space="preserve">ATM Autoservicio Galería 360 </v>
      </c>
      <c r="D107" s="28" t="s">
        <v>22</v>
      </c>
      <c r="E107" s="37">
        <v>335862434</v>
      </c>
    </row>
    <row r="108" spans="1:6" ht="18.75" thickBot="1" x14ac:dyDescent="0.3">
      <c r="A108" s="3" t="s">
        <v>11</v>
      </c>
      <c r="B108" s="39">
        <f>COUNT(B104:B107)</f>
        <v>4</v>
      </c>
      <c r="C108" s="14"/>
      <c r="D108" s="17"/>
      <c r="E108" s="17"/>
    </row>
    <row r="109" spans="1:6" ht="15.75" thickBot="1" x14ac:dyDescent="0.3">
      <c r="B109" s="5"/>
      <c r="E109" s="5"/>
    </row>
    <row r="110" spans="1:6" ht="18.75" thickBot="1" x14ac:dyDescent="0.3">
      <c r="A110" s="69" t="s">
        <v>12</v>
      </c>
      <c r="B110" s="70"/>
      <c r="C110" t="s">
        <v>18</v>
      </c>
      <c r="D110" s="5"/>
      <c r="E110" s="5"/>
    </row>
    <row r="111" spans="1:6" ht="18.75" thickBot="1" x14ac:dyDescent="0.3">
      <c r="A111" s="33">
        <f>+B87+B100+B108</f>
        <v>18</v>
      </c>
      <c r="B111" s="34"/>
    </row>
    <row r="112" spans="1:6" ht="15.75" thickBot="1" x14ac:dyDescent="0.3">
      <c r="B112" s="5"/>
      <c r="E112" s="5"/>
    </row>
    <row r="113" spans="1:5" ht="18.75" thickBot="1" x14ac:dyDescent="0.3">
      <c r="A113" s="60" t="s">
        <v>15</v>
      </c>
      <c r="B113" s="61"/>
      <c r="C113" s="61"/>
      <c r="D113" s="61"/>
      <c r="E113" s="62"/>
    </row>
    <row r="114" spans="1:5" ht="18" x14ac:dyDescent="0.25">
      <c r="A114" s="6" t="s">
        <v>5</v>
      </c>
      <c r="B114" s="2" t="s">
        <v>6</v>
      </c>
      <c r="C114" s="4" t="s">
        <v>7</v>
      </c>
      <c r="D114" s="46" t="s">
        <v>8</v>
      </c>
      <c r="E114" s="47"/>
    </row>
    <row r="115" spans="1:5" ht="18" x14ac:dyDescent="0.25">
      <c r="A115" s="28" t="str">
        <f>VLOOKUP(B115,'[1]LISTADO ATM'!$A$2:$C$821,3,0)</f>
        <v>SUR</v>
      </c>
      <c r="B115" s="28">
        <v>296</v>
      </c>
      <c r="C115" s="28" t="str">
        <f>VLOOKUP(B115,'[1]LISTADO ATM'!$A$2:$B$821,2,0)</f>
        <v>ATM Estación BANICOMB (Baní)  ECO Petroleo</v>
      </c>
      <c r="D115" s="44" t="s">
        <v>17</v>
      </c>
      <c r="E115" s="45"/>
    </row>
    <row r="116" spans="1:5" ht="18" x14ac:dyDescent="0.25">
      <c r="A116" s="28" t="str">
        <f>VLOOKUP(B116,'[1]LISTADO ATM'!$A$2:$C$821,3,0)</f>
        <v>DISTRITO NACIONAL</v>
      </c>
      <c r="B116" s="28">
        <v>60</v>
      </c>
      <c r="C116" s="28" t="str">
        <f>VLOOKUP(B116,'[1]LISTADO ATM'!$A$2:$B$821,2,0)</f>
        <v xml:space="preserve">ATM Autobanco 27 de Febrero </v>
      </c>
      <c r="D116" s="44" t="s">
        <v>25</v>
      </c>
      <c r="E116" s="45"/>
    </row>
    <row r="117" spans="1:5" ht="18" x14ac:dyDescent="0.25">
      <c r="A117" s="28" t="str">
        <f>VLOOKUP(B117,'[1]LISTADO ATM'!$A$2:$C$821,3,0)</f>
        <v>ESTE</v>
      </c>
      <c r="B117" s="28">
        <v>612</v>
      </c>
      <c r="C117" s="28" t="str">
        <f>VLOOKUP(B117,'[1]LISTADO ATM'!$A$2:$B$821,2,0)</f>
        <v xml:space="preserve">ATM Plaza Orense (La Romana) </v>
      </c>
      <c r="D117" s="44" t="s">
        <v>17</v>
      </c>
      <c r="E117" s="45"/>
    </row>
    <row r="118" spans="1:5" ht="18" x14ac:dyDescent="0.25">
      <c r="A118" s="28" t="str">
        <f>VLOOKUP(B118,'[1]LISTADO ATM'!$A$2:$C$821,3,0)</f>
        <v>DISTRITO NACIONAL</v>
      </c>
      <c r="B118" s="28">
        <v>438</v>
      </c>
      <c r="C118" s="28" t="str">
        <f>VLOOKUP(B118,'[1]LISTADO ATM'!$A$2:$B$821,2,0)</f>
        <v xml:space="preserve">ATM Autobanco Torre IV </v>
      </c>
      <c r="D118" s="44" t="s">
        <v>26</v>
      </c>
      <c r="E118" s="45"/>
    </row>
    <row r="119" spans="1:5" ht="18" x14ac:dyDescent="0.25">
      <c r="A119" s="28" t="str">
        <f>VLOOKUP(B119,'[1]LISTADO ATM'!$A$2:$C$821,3,0)</f>
        <v>NORTE</v>
      </c>
      <c r="B119" s="28">
        <v>732</v>
      </c>
      <c r="C119" s="28" t="str">
        <f>VLOOKUP(B119,'[1]LISTADO ATM'!$A$2:$B$821,2,0)</f>
        <v xml:space="preserve">ATM Molino del Valle (Santiago) </v>
      </c>
      <c r="D119" s="44" t="s">
        <v>25</v>
      </c>
      <c r="E119" s="45"/>
    </row>
    <row r="120" spans="1:5" ht="18" x14ac:dyDescent="0.25">
      <c r="A120" s="28" t="str">
        <f>VLOOKUP(B120,'[1]LISTADO ATM'!$A$2:$C$821,3,0)</f>
        <v>ESTE</v>
      </c>
      <c r="B120" s="28">
        <v>613</v>
      </c>
      <c r="C120" s="28" t="str">
        <f>VLOOKUP(B120,'[1]LISTADO ATM'!$A$2:$B$821,2,0)</f>
        <v xml:space="preserve">ATM Almacenes Zaglul (La Altagracia) </v>
      </c>
      <c r="D120" s="44" t="s">
        <v>17</v>
      </c>
      <c r="E120" s="45"/>
    </row>
    <row r="121" spans="1:5" ht="18" x14ac:dyDescent="0.25">
      <c r="A121" s="28" t="str">
        <f>VLOOKUP(B121,'[1]LISTADO ATM'!$A$2:$C$821,3,0)</f>
        <v>NORTE</v>
      </c>
      <c r="B121" s="28">
        <v>749</v>
      </c>
      <c r="C121" s="28" t="str">
        <f>VLOOKUP(B121,'[1]LISTADO ATM'!$A$2:$B$821,2,0)</f>
        <v xml:space="preserve">ATM Oficina Yaque </v>
      </c>
      <c r="D121" s="44" t="s">
        <v>25</v>
      </c>
      <c r="E121" s="45"/>
    </row>
    <row r="122" spans="1:5" ht="18" x14ac:dyDescent="0.25">
      <c r="A122" s="28" t="str">
        <f>VLOOKUP(B122,'[1]LISTADO ATM'!$A$2:$C$821,3,0)</f>
        <v>ESTE</v>
      </c>
      <c r="B122" s="28">
        <v>386</v>
      </c>
      <c r="C122" s="28" t="str">
        <f>VLOOKUP(B122,'[1]LISTADO ATM'!$A$2:$B$821,2,0)</f>
        <v xml:space="preserve">ATM Plaza Verón II </v>
      </c>
      <c r="D122" s="44" t="s">
        <v>17</v>
      </c>
      <c r="E122" s="45"/>
    </row>
    <row r="123" spans="1:5" ht="18" x14ac:dyDescent="0.25">
      <c r="A123" s="32"/>
      <c r="B123" s="28"/>
      <c r="C123" s="29"/>
      <c r="D123" s="41"/>
      <c r="E123" s="42"/>
    </row>
    <row r="124" spans="1:5" ht="18" x14ac:dyDescent="0.25">
      <c r="A124" s="32"/>
      <c r="B124" s="28"/>
      <c r="C124" s="29"/>
      <c r="D124" s="41"/>
      <c r="E124" s="42"/>
    </row>
    <row r="125" spans="1:5" ht="18.75" thickBot="1" x14ac:dyDescent="0.3">
      <c r="A125" s="3" t="s">
        <v>11</v>
      </c>
      <c r="B125" s="39">
        <f>COUNT(B115:B122)</f>
        <v>8</v>
      </c>
      <c r="C125" s="30"/>
      <c r="D125" s="30"/>
      <c r="E125" s="31"/>
    </row>
    <row r="126" spans="1:5" x14ac:dyDescent="0.25">
      <c r="B126" s="40"/>
    </row>
  </sheetData>
  <mergeCells count="20">
    <mergeCell ref="D115:E115"/>
    <mergeCell ref="D116:E116"/>
    <mergeCell ref="D120:E120"/>
    <mergeCell ref="D121:E121"/>
    <mergeCell ref="D122:E122"/>
    <mergeCell ref="D114:E114"/>
    <mergeCell ref="A1:E1"/>
    <mergeCell ref="A2:E2"/>
    <mergeCell ref="A7:E7"/>
    <mergeCell ref="C56:E56"/>
    <mergeCell ref="A58:E58"/>
    <mergeCell ref="A113:E113"/>
    <mergeCell ref="C70:E70"/>
    <mergeCell ref="A72:E72"/>
    <mergeCell ref="A89:E89"/>
    <mergeCell ref="A102:E102"/>
    <mergeCell ref="A110:B110"/>
    <mergeCell ref="D118:E118"/>
    <mergeCell ref="D119:E119"/>
    <mergeCell ref="D117:E117"/>
  </mergeCells>
  <phoneticPr fontId="11" type="noConversion"/>
  <conditionalFormatting sqref="E89">
    <cfRule type="duplicateValues" dxfId="207" priority="833"/>
  </conditionalFormatting>
  <conditionalFormatting sqref="E89">
    <cfRule type="duplicateValues" dxfId="206" priority="832"/>
  </conditionalFormatting>
  <conditionalFormatting sqref="E89">
    <cfRule type="duplicateValues" dxfId="205" priority="834"/>
  </conditionalFormatting>
  <conditionalFormatting sqref="E37 E35">
    <cfRule type="duplicateValues" dxfId="204" priority="745"/>
  </conditionalFormatting>
  <conditionalFormatting sqref="E125:E1048576 E100:E102 E87:E88 E1:E7 E108:E114 E56:E58 E70:E72">
    <cfRule type="duplicateValues" dxfId="203" priority="2076"/>
  </conditionalFormatting>
  <conditionalFormatting sqref="E16:E17">
    <cfRule type="duplicateValues" dxfId="202" priority="6238"/>
  </conditionalFormatting>
  <conditionalFormatting sqref="E16:E17">
    <cfRule type="duplicateValues" dxfId="201" priority="6240"/>
    <cfRule type="duplicateValues" dxfId="200" priority="6241"/>
  </conditionalFormatting>
  <conditionalFormatting sqref="E125:E1048576 E87:E89 E1:E7 E37 E35 E100:E102 E108:E114 E70:E72 E41 E56:E58">
    <cfRule type="duplicateValues" dxfId="199" priority="7501"/>
    <cfRule type="duplicateValues" dxfId="198" priority="7502"/>
  </conditionalFormatting>
  <conditionalFormatting sqref="E49">
    <cfRule type="duplicateValues" dxfId="197" priority="7662"/>
    <cfRule type="duplicateValues" dxfId="196" priority="7663"/>
  </conditionalFormatting>
  <conditionalFormatting sqref="E49">
    <cfRule type="duplicateValues" dxfId="195" priority="7666"/>
  </conditionalFormatting>
  <conditionalFormatting sqref="E61">
    <cfRule type="duplicateValues" dxfId="194" priority="283"/>
  </conditionalFormatting>
  <conditionalFormatting sqref="E61">
    <cfRule type="duplicateValues" dxfId="193" priority="280"/>
  </conditionalFormatting>
  <conditionalFormatting sqref="E61">
    <cfRule type="duplicateValues" dxfId="192" priority="281"/>
    <cfRule type="duplicateValues" dxfId="191" priority="282"/>
  </conditionalFormatting>
  <conditionalFormatting sqref="E61">
    <cfRule type="duplicateValues" dxfId="190" priority="284"/>
    <cfRule type="duplicateValues" dxfId="189" priority="285"/>
  </conditionalFormatting>
  <conditionalFormatting sqref="E33">
    <cfRule type="duplicateValues" dxfId="188" priority="9771"/>
  </conditionalFormatting>
  <conditionalFormatting sqref="E33">
    <cfRule type="duplicateValues" dxfId="187" priority="9774"/>
    <cfRule type="duplicateValues" dxfId="186" priority="9775"/>
  </conditionalFormatting>
  <conditionalFormatting sqref="E36">
    <cfRule type="duplicateValues" dxfId="185" priority="9827"/>
  </conditionalFormatting>
  <conditionalFormatting sqref="E36">
    <cfRule type="duplicateValues" dxfId="184" priority="9832"/>
    <cfRule type="duplicateValues" dxfId="183" priority="9833"/>
  </conditionalFormatting>
  <conditionalFormatting sqref="E29">
    <cfRule type="duplicateValues" dxfId="182" priority="9987"/>
    <cfRule type="duplicateValues" dxfId="181" priority="9988"/>
  </conditionalFormatting>
  <conditionalFormatting sqref="E29">
    <cfRule type="duplicateValues" dxfId="180" priority="9993"/>
  </conditionalFormatting>
  <conditionalFormatting sqref="E19">
    <cfRule type="duplicateValues" dxfId="179" priority="268"/>
  </conditionalFormatting>
  <conditionalFormatting sqref="E19">
    <cfRule type="duplicateValues" dxfId="178" priority="269"/>
    <cfRule type="duplicateValues" dxfId="177" priority="270"/>
  </conditionalFormatting>
  <conditionalFormatting sqref="E60">
    <cfRule type="duplicateValues" dxfId="176" priority="265"/>
  </conditionalFormatting>
  <conditionalFormatting sqref="E60">
    <cfRule type="duplicateValues" dxfId="175" priority="262"/>
  </conditionalFormatting>
  <conditionalFormatting sqref="E60">
    <cfRule type="duplicateValues" dxfId="174" priority="263"/>
    <cfRule type="duplicateValues" dxfId="173" priority="264"/>
  </conditionalFormatting>
  <conditionalFormatting sqref="E60">
    <cfRule type="duplicateValues" dxfId="172" priority="266"/>
    <cfRule type="duplicateValues" dxfId="171" priority="267"/>
  </conditionalFormatting>
  <conditionalFormatting sqref="E14">
    <cfRule type="duplicateValues" dxfId="170" priority="259"/>
  </conditionalFormatting>
  <conditionalFormatting sqref="E14">
    <cfRule type="duplicateValues" dxfId="169" priority="260"/>
    <cfRule type="duplicateValues" dxfId="168" priority="261"/>
  </conditionalFormatting>
  <conditionalFormatting sqref="E13">
    <cfRule type="duplicateValues" dxfId="167" priority="256"/>
  </conditionalFormatting>
  <conditionalFormatting sqref="E13">
    <cfRule type="duplicateValues" dxfId="166" priority="257"/>
    <cfRule type="duplicateValues" dxfId="165" priority="258"/>
  </conditionalFormatting>
  <conditionalFormatting sqref="E30">
    <cfRule type="duplicateValues" dxfId="164" priority="253"/>
  </conditionalFormatting>
  <conditionalFormatting sqref="E30">
    <cfRule type="duplicateValues" dxfId="163" priority="254"/>
    <cfRule type="duplicateValues" dxfId="162" priority="255"/>
  </conditionalFormatting>
  <conditionalFormatting sqref="E12">
    <cfRule type="duplicateValues" dxfId="161" priority="250"/>
  </conditionalFormatting>
  <conditionalFormatting sqref="E12">
    <cfRule type="duplicateValues" dxfId="160" priority="251"/>
    <cfRule type="duplicateValues" dxfId="159" priority="252"/>
  </conditionalFormatting>
  <conditionalFormatting sqref="E45">
    <cfRule type="duplicateValues" dxfId="158" priority="247"/>
  </conditionalFormatting>
  <conditionalFormatting sqref="E45">
    <cfRule type="duplicateValues" dxfId="157" priority="248"/>
    <cfRule type="duplicateValues" dxfId="156" priority="249"/>
  </conditionalFormatting>
  <conditionalFormatting sqref="E18">
    <cfRule type="duplicateValues" dxfId="155" priority="244"/>
    <cfRule type="duplicateValues" dxfId="154" priority="245"/>
  </conditionalFormatting>
  <conditionalFormatting sqref="E18">
    <cfRule type="duplicateValues" dxfId="153" priority="246"/>
  </conditionalFormatting>
  <conditionalFormatting sqref="E11">
    <cfRule type="duplicateValues" dxfId="152" priority="241"/>
  </conditionalFormatting>
  <conditionalFormatting sqref="E11">
    <cfRule type="duplicateValues" dxfId="151" priority="242"/>
    <cfRule type="duplicateValues" dxfId="150" priority="243"/>
  </conditionalFormatting>
  <conditionalFormatting sqref="E39">
    <cfRule type="duplicateValues" dxfId="149" priority="238"/>
    <cfRule type="duplicateValues" dxfId="148" priority="239"/>
  </conditionalFormatting>
  <conditionalFormatting sqref="E39">
    <cfRule type="duplicateValues" dxfId="147" priority="240"/>
  </conditionalFormatting>
  <conditionalFormatting sqref="E38">
    <cfRule type="duplicateValues" dxfId="146" priority="235"/>
    <cfRule type="duplicateValues" dxfId="145" priority="236"/>
  </conditionalFormatting>
  <conditionalFormatting sqref="E38">
    <cfRule type="duplicateValues" dxfId="144" priority="237"/>
  </conditionalFormatting>
  <conditionalFormatting sqref="E64">
    <cfRule type="duplicateValues" dxfId="143" priority="232"/>
  </conditionalFormatting>
  <conditionalFormatting sqref="E64">
    <cfRule type="duplicateValues" dxfId="142" priority="229"/>
  </conditionalFormatting>
  <conditionalFormatting sqref="E64">
    <cfRule type="duplicateValues" dxfId="141" priority="230"/>
    <cfRule type="duplicateValues" dxfId="140" priority="231"/>
  </conditionalFormatting>
  <conditionalFormatting sqref="E64">
    <cfRule type="duplicateValues" dxfId="139" priority="233"/>
    <cfRule type="duplicateValues" dxfId="138" priority="234"/>
  </conditionalFormatting>
  <conditionalFormatting sqref="E62">
    <cfRule type="duplicateValues" dxfId="137" priority="220"/>
  </conditionalFormatting>
  <conditionalFormatting sqref="E62">
    <cfRule type="duplicateValues" dxfId="136" priority="217"/>
  </conditionalFormatting>
  <conditionalFormatting sqref="E62">
    <cfRule type="duplicateValues" dxfId="135" priority="218"/>
    <cfRule type="duplicateValues" dxfId="134" priority="219"/>
  </conditionalFormatting>
  <conditionalFormatting sqref="E62">
    <cfRule type="duplicateValues" dxfId="133" priority="221"/>
    <cfRule type="duplicateValues" dxfId="132" priority="222"/>
  </conditionalFormatting>
  <conditionalFormatting sqref="E65">
    <cfRule type="duplicateValues" dxfId="131" priority="10632"/>
  </conditionalFormatting>
  <conditionalFormatting sqref="E65">
    <cfRule type="duplicateValues" dxfId="130" priority="10634"/>
    <cfRule type="duplicateValues" dxfId="129" priority="10635"/>
  </conditionalFormatting>
  <conditionalFormatting sqref="E116">
    <cfRule type="duplicateValues" dxfId="128" priority="196"/>
  </conditionalFormatting>
  <conditionalFormatting sqref="E116">
    <cfRule type="duplicateValues" dxfId="127" priority="197"/>
    <cfRule type="duplicateValues" dxfId="126" priority="198"/>
  </conditionalFormatting>
  <conditionalFormatting sqref="E28">
    <cfRule type="duplicateValues" dxfId="125" priority="187"/>
    <cfRule type="duplicateValues" dxfId="124" priority="188"/>
  </conditionalFormatting>
  <conditionalFormatting sqref="E28">
    <cfRule type="duplicateValues" dxfId="123" priority="189"/>
  </conditionalFormatting>
  <conditionalFormatting sqref="E41">
    <cfRule type="duplicateValues" dxfId="122" priority="10658"/>
  </conditionalFormatting>
  <conditionalFormatting sqref="E41">
    <cfRule type="duplicateValues" dxfId="121" priority="10659"/>
    <cfRule type="duplicateValues" dxfId="120" priority="10660"/>
  </conditionalFormatting>
  <conditionalFormatting sqref="E75">
    <cfRule type="duplicateValues" dxfId="119" priority="142"/>
  </conditionalFormatting>
  <conditionalFormatting sqref="E75">
    <cfRule type="duplicateValues" dxfId="118" priority="143"/>
    <cfRule type="duplicateValues" dxfId="117" priority="144"/>
  </conditionalFormatting>
  <conditionalFormatting sqref="E117">
    <cfRule type="duplicateValues" dxfId="116" priority="139"/>
  </conditionalFormatting>
  <conditionalFormatting sqref="E117">
    <cfRule type="duplicateValues" dxfId="115" priority="140"/>
    <cfRule type="duplicateValues" dxfId="114" priority="141"/>
  </conditionalFormatting>
  <conditionalFormatting sqref="E26">
    <cfRule type="duplicateValues" dxfId="113" priority="133"/>
  </conditionalFormatting>
  <conditionalFormatting sqref="E26">
    <cfRule type="duplicateValues" dxfId="112" priority="134"/>
    <cfRule type="duplicateValues" dxfId="111" priority="135"/>
  </conditionalFormatting>
  <conditionalFormatting sqref="E27">
    <cfRule type="duplicateValues" dxfId="110" priority="127"/>
  </conditionalFormatting>
  <conditionalFormatting sqref="E27">
    <cfRule type="duplicateValues" dxfId="109" priority="128"/>
    <cfRule type="duplicateValues" dxfId="108" priority="129"/>
  </conditionalFormatting>
  <conditionalFormatting sqref="E9:E10">
    <cfRule type="duplicateValues" dxfId="107" priority="124"/>
  </conditionalFormatting>
  <conditionalFormatting sqref="E9:E10">
    <cfRule type="duplicateValues" dxfId="106" priority="125"/>
    <cfRule type="duplicateValues" dxfId="105" priority="126"/>
  </conditionalFormatting>
  <conditionalFormatting sqref="B115:B1048576 B104:B113 B1:B7 B9:B58 B60:B72 B74:B102">
    <cfRule type="duplicateValues" dxfId="104" priority="120"/>
  </conditionalFormatting>
  <conditionalFormatting sqref="E51">
    <cfRule type="duplicateValues" dxfId="103" priority="117"/>
    <cfRule type="duplicateValues" dxfId="102" priority="118"/>
  </conditionalFormatting>
  <conditionalFormatting sqref="E51">
    <cfRule type="duplicateValues" dxfId="101" priority="119"/>
  </conditionalFormatting>
  <conditionalFormatting sqref="E24">
    <cfRule type="duplicateValues" dxfId="100" priority="114"/>
  </conditionalFormatting>
  <conditionalFormatting sqref="E24">
    <cfRule type="duplicateValues" dxfId="99" priority="115"/>
    <cfRule type="duplicateValues" dxfId="98" priority="116"/>
  </conditionalFormatting>
  <conditionalFormatting sqref="E25 E22:E23">
    <cfRule type="duplicateValues" dxfId="97" priority="111"/>
  </conditionalFormatting>
  <conditionalFormatting sqref="E25 E22:E23">
    <cfRule type="duplicateValues" dxfId="96" priority="112"/>
    <cfRule type="duplicateValues" dxfId="95" priority="113"/>
  </conditionalFormatting>
  <conditionalFormatting sqref="E34 E15">
    <cfRule type="duplicateValues" dxfId="94" priority="10718"/>
  </conditionalFormatting>
  <conditionalFormatting sqref="E34 E15">
    <cfRule type="duplicateValues" dxfId="93" priority="10720"/>
    <cfRule type="duplicateValues" dxfId="92" priority="10721"/>
  </conditionalFormatting>
  <conditionalFormatting sqref="E55">
    <cfRule type="duplicateValues" dxfId="91" priority="108"/>
  </conditionalFormatting>
  <conditionalFormatting sqref="E55">
    <cfRule type="duplicateValues" dxfId="90" priority="109"/>
    <cfRule type="duplicateValues" dxfId="89" priority="110"/>
  </conditionalFormatting>
  <conditionalFormatting sqref="E69 E67">
    <cfRule type="duplicateValues" dxfId="88" priority="10797"/>
  </conditionalFormatting>
  <conditionalFormatting sqref="E69 E67">
    <cfRule type="duplicateValues" dxfId="87" priority="10799"/>
    <cfRule type="duplicateValues" dxfId="86" priority="10800"/>
  </conditionalFormatting>
  <conditionalFormatting sqref="E91">
    <cfRule type="duplicateValues" dxfId="85" priority="105"/>
    <cfRule type="duplicateValues" dxfId="84" priority="106"/>
  </conditionalFormatting>
  <conditionalFormatting sqref="E91">
    <cfRule type="duplicateValues" dxfId="83" priority="107"/>
  </conditionalFormatting>
  <conditionalFormatting sqref="E63">
    <cfRule type="duplicateValues" dxfId="82" priority="102"/>
  </conditionalFormatting>
  <conditionalFormatting sqref="E63">
    <cfRule type="duplicateValues" dxfId="81" priority="103"/>
    <cfRule type="duplicateValues" dxfId="80" priority="104"/>
  </conditionalFormatting>
  <conditionalFormatting sqref="E76">
    <cfRule type="duplicateValues" dxfId="79" priority="99"/>
  </conditionalFormatting>
  <conditionalFormatting sqref="E76">
    <cfRule type="duplicateValues" dxfId="78" priority="100"/>
    <cfRule type="duplicateValues" dxfId="77" priority="101"/>
  </conditionalFormatting>
  <conditionalFormatting sqref="E104">
    <cfRule type="duplicateValues" dxfId="76" priority="96"/>
  </conditionalFormatting>
  <conditionalFormatting sqref="E104">
    <cfRule type="duplicateValues" dxfId="75" priority="97"/>
    <cfRule type="duplicateValues" dxfId="74" priority="98"/>
  </conditionalFormatting>
  <conditionalFormatting sqref="E68">
    <cfRule type="duplicateValues" dxfId="73" priority="93"/>
  </conditionalFormatting>
  <conditionalFormatting sqref="E68">
    <cfRule type="duplicateValues" dxfId="72" priority="94"/>
    <cfRule type="duplicateValues" dxfId="71" priority="95"/>
  </conditionalFormatting>
  <conditionalFormatting sqref="E105">
    <cfRule type="duplicateValues" dxfId="70" priority="90"/>
  </conditionalFormatting>
  <conditionalFormatting sqref="E105">
    <cfRule type="duplicateValues" dxfId="69" priority="91"/>
    <cfRule type="duplicateValues" dxfId="68" priority="92"/>
  </conditionalFormatting>
  <conditionalFormatting sqref="E77 E43">
    <cfRule type="duplicateValues" dxfId="67" priority="84"/>
  </conditionalFormatting>
  <conditionalFormatting sqref="E77 E43">
    <cfRule type="duplicateValues" dxfId="66" priority="85"/>
    <cfRule type="duplicateValues" dxfId="65" priority="86"/>
  </conditionalFormatting>
  <conditionalFormatting sqref="E106">
    <cfRule type="duplicateValues" dxfId="64" priority="81"/>
  </conditionalFormatting>
  <conditionalFormatting sqref="E106">
    <cfRule type="duplicateValues" dxfId="63" priority="82"/>
    <cfRule type="duplicateValues" dxfId="62" priority="83"/>
  </conditionalFormatting>
  <conditionalFormatting sqref="E92">
    <cfRule type="duplicateValues" dxfId="61" priority="78"/>
    <cfRule type="duplicateValues" dxfId="60" priority="79"/>
  </conditionalFormatting>
  <conditionalFormatting sqref="E92">
    <cfRule type="duplicateValues" dxfId="59" priority="80"/>
  </conditionalFormatting>
  <conditionalFormatting sqref="E118">
    <cfRule type="duplicateValues" dxfId="58" priority="69"/>
  </conditionalFormatting>
  <conditionalFormatting sqref="E118">
    <cfRule type="duplicateValues" dxfId="57" priority="70"/>
    <cfRule type="duplicateValues" dxfId="56" priority="71"/>
  </conditionalFormatting>
  <conditionalFormatting sqref="E119">
    <cfRule type="duplicateValues" dxfId="55" priority="54"/>
  </conditionalFormatting>
  <conditionalFormatting sqref="E119">
    <cfRule type="duplicateValues" dxfId="54" priority="55"/>
    <cfRule type="duplicateValues" dxfId="53" priority="56"/>
  </conditionalFormatting>
  <conditionalFormatting sqref="E120">
    <cfRule type="duplicateValues" dxfId="52" priority="57"/>
  </conditionalFormatting>
  <conditionalFormatting sqref="E120">
    <cfRule type="duplicateValues" dxfId="51" priority="58"/>
    <cfRule type="duplicateValues" dxfId="50" priority="59"/>
  </conditionalFormatting>
  <conditionalFormatting sqref="E121">
    <cfRule type="duplicateValues" dxfId="49" priority="51"/>
  </conditionalFormatting>
  <conditionalFormatting sqref="E121">
    <cfRule type="duplicateValues" dxfId="48" priority="52"/>
    <cfRule type="duplicateValues" dxfId="47" priority="53"/>
  </conditionalFormatting>
  <conditionalFormatting sqref="E44 E20:E21">
    <cfRule type="duplicateValues" dxfId="46" priority="10869"/>
  </conditionalFormatting>
  <conditionalFormatting sqref="E44 E20:E21">
    <cfRule type="duplicateValues" dxfId="45" priority="10872"/>
    <cfRule type="duplicateValues" dxfId="44" priority="10873"/>
  </conditionalFormatting>
  <conditionalFormatting sqref="E74 E31:E32">
    <cfRule type="duplicateValues" dxfId="43" priority="10905"/>
  </conditionalFormatting>
  <conditionalFormatting sqref="E74 E31:E32">
    <cfRule type="duplicateValues" dxfId="42" priority="10907"/>
    <cfRule type="duplicateValues" dxfId="41" priority="10908"/>
  </conditionalFormatting>
  <conditionalFormatting sqref="E50 E40">
    <cfRule type="duplicateValues" dxfId="40" priority="10942"/>
    <cfRule type="duplicateValues" dxfId="39" priority="10943"/>
  </conditionalFormatting>
  <conditionalFormatting sqref="E50 E40">
    <cfRule type="duplicateValues" dxfId="38" priority="10946"/>
  </conditionalFormatting>
  <conditionalFormatting sqref="E115">
    <cfRule type="duplicateValues" dxfId="37" priority="10972"/>
  </conditionalFormatting>
  <conditionalFormatting sqref="E115">
    <cfRule type="duplicateValues" dxfId="36" priority="10973"/>
    <cfRule type="duplicateValues" dxfId="35" priority="10974"/>
  </conditionalFormatting>
  <conditionalFormatting sqref="E42">
    <cfRule type="duplicateValues" dxfId="34" priority="27"/>
  </conditionalFormatting>
  <conditionalFormatting sqref="E42">
    <cfRule type="duplicateValues" dxfId="33" priority="28"/>
    <cfRule type="duplicateValues" dxfId="32" priority="29"/>
  </conditionalFormatting>
  <conditionalFormatting sqref="E66">
    <cfRule type="duplicateValues" dxfId="31" priority="24"/>
  </conditionalFormatting>
  <conditionalFormatting sqref="E66">
    <cfRule type="duplicateValues" dxfId="30" priority="25"/>
    <cfRule type="duplicateValues" dxfId="29" priority="26"/>
  </conditionalFormatting>
  <conditionalFormatting sqref="E80 E82:E86">
    <cfRule type="duplicateValues" dxfId="28" priority="12"/>
  </conditionalFormatting>
  <conditionalFormatting sqref="E80 E82:E86">
    <cfRule type="duplicateValues" dxfId="27" priority="13"/>
    <cfRule type="duplicateValues" dxfId="26" priority="14"/>
  </conditionalFormatting>
  <conditionalFormatting sqref="E78 E47">
    <cfRule type="duplicateValues" dxfId="25" priority="11033"/>
  </conditionalFormatting>
  <conditionalFormatting sqref="E78 E47">
    <cfRule type="duplicateValues" dxfId="24" priority="11035"/>
    <cfRule type="duplicateValues" dxfId="23" priority="11036"/>
  </conditionalFormatting>
  <conditionalFormatting sqref="E107">
    <cfRule type="duplicateValues" dxfId="22" priority="9"/>
  </conditionalFormatting>
  <conditionalFormatting sqref="E107">
    <cfRule type="duplicateValues" dxfId="21" priority="10"/>
    <cfRule type="duplicateValues" dxfId="20" priority="11"/>
  </conditionalFormatting>
  <conditionalFormatting sqref="E93:E94 E52:E54">
    <cfRule type="duplicateValues" dxfId="19" priority="11089"/>
    <cfRule type="duplicateValues" dxfId="18" priority="11090"/>
  </conditionalFormatting>
  <conditionalFormatting sqref="E93:E94 E52:E54">
    <cfRule type="duplicateValues" dxfId="17" priority="11097"/>
  </conditionalFormatting>
  <conditionalFormatting sqref="E95:E99">
    <cfRule type="duplicateValues" dxfId="16" priority="6"/>
    <cfRule type="duplicateValues" dxfId="15" priority="7"/>
  </conditionalFormatting>
  <conditionalFormatting sqref="E95:E99">
    <cfRule type="duplicateValues" dxfId="14" priority="8"/>
  </conditionalFormatting>
  <conditionalFormatting sqref="E79 E48">
    <cfRule type="duplicateValues" dxfId="13" priority="11131"/>
  </conditionalFormatting>
  <conditionalFormatting sqref="E79 E48">
    <cfRule type="duplicateValues" dxfId="12" priority="11133"/>
    <cfRule type="duplicateValues" dxfId="11" priority="11134"/>
  </conditionalFormatting>
  <conditionalFormatting sqref="E46">
    <cfRule type="duplicateValues" dxfId="10" priority="11159"/>
  </conditionalFormatting>
  <conditionalFormatting sqref="E46">
    <cfRule type="duplicateValues" dxfId="9" priority="11160"/>
    <cfRule type="duplicateValues" dxfId="8" priority="11161"/>
  </conditionalFormatting>
  <conditionalFormatting sqref="E81">
    <cfRule type="duplicateValues" dxfId="7" priority="3"/>
  </conditionalFormatting>
  <conditionalFormatting sqref="E81">
    <cfRule type="duplicateValues" dxfId="6" priority="4"/>
    <cfRule type="duplicateValues" dxfId="5" priority="5"/>
  </conditionalFormatting>
  <conditionalFormatting sqref="E122:E124">
    <cfRule type="duplicateValues" dxfId="4" priority="11230"/>
  </conditionalFormatting>
  <conditionalFormatting sqref="E122:E124">
    <cfRule type="duplicateValues" dxfId="3" priority="11232"/>
    <cfRule type="duplicateValues" dxfId="2" priority="11233"/>
  </conditionalFormatting>
  <conditionalFormatting sqref="B1:B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2021-04-23T03:14:27Z</dcterms:modified>
</cp:coreProperties>
</file>