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3\"/>
    </mc:Choice>
  </mc:AlternateContent>
  <bookViews>
    <workbookView xWindow="0" yWindow="0" windowWidth="19410" windowHeight="834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Hoja1!$A$43:$E$43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C48" i="1"/>
  <c r="A26" i="1"/>
  <c r="A27" i="1"/>
  <c r="C26" i="1"/>
  <c r="C27" i="1"/>
  <c r="B28" i="1"/>
  <c r="B40" i="1"/>
  <c r="A65" i="1"/>
  <c r="C65" i="1"/>
  <c r="B66" i="1"/>
  <c r="B49" i="1"/>
  <c r="A62" i="1"/>
  <c r="A63" i="1"/>
  <c r="A64" i="1"/>
  <c r="C62" i="1"/>
  <c r="C63" i="1"/>
  <c r="C64" i="1"/>
  <c r="C38" i="1" l="1"/>
  <c r="C39" i="1"/>
  <c r="C25" i="1"/>
  <c r="B15" i="1" l="1"/>
  <c r="B10" i="1"/>
  <c r="A38" i="1"/>
  <c r="A39" i="1"/>
  <c r="A25" i="1"/>
  <c r="C36" i="1" l="1"/>
  <c r="C37" i="1"/>
  <c r="A36" i="1"/>
  <c r="A37" i="1"/>
  <c r="A45" i="1"/>
  <c r="C45" i="1"/>
  <c r="A24" i="1" l="1"/>
  <c r="C24" i="1"/>
  <c r="A34" i="1"/>
  <c r="A35" i="1"/>
  <c r="C34" i="1"/>
  <c r="C35" i="1"/>
  <c r="A33" i="1"/>
  <c r="A23" i="1"/>
  <c r="C23" i="1"/>
  <c r="A59" i="1"/>
  <c r="A60" i="1"/>
  <c r="A61" i="1"/>
  <c r="C59" i="1"/>
  <c r="C60" i="1"/>
  <c r="C61" i="1"/>
  <c r="C58" i="1"/>
  <c r="A58" i="1"/>
  <c r="C33" i="1"/>
  <c r="C47" i="1"/>
  <c r="A22" i="1"/>
  <c r="C22" i="1"/>
  <c r="A44" i="1"/>
  <c r="A47" i="1"/>
  <c r="C44" i="1"/>
  <c r="A46" i="1"/>
  <c r="C46" i="1"/>
  <c r="A21" i="1"/>
  <c r="C21" i="1"/>
  <c r="C32" i="1"/>
  <c r="A32" i="1"/>
  <c r="C9" i="1"/>
  <c r="A9" i="1"/>
  <c r="A20" i="1"/>
  <c r="C20" i="1"/>
  <c r="A14" i="1" l="1"/>
  <c r="C14" i="1"/>
  <c r="A19" i="1" l="1"/>
  <c r="C19" i="1"/>
  <c r="C57" i="1" l="1"/>
  <c r="A57" i="1"/>
  <c r="C56" i="1"/>
  <c r="A56" i="1"/>
  <c r="A52" i="1" l="1"/>
  <c r="F2" i="3"/>
</calcChain>
</file>

<file path=xl/sharedStrings.xml><?xml version="1.0" encoding="utf-8"?>
<sst xmlns="http://schemas.openxmlformats.org/spreadsheetml/2006/main" count="954" uniqueCount="27">
  <si>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</si>
  <si>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</si>
  <si>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</si>
  <si>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</si>
  <si>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</si>
  <si>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</si>
  <si>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</si>
  <si>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</si>
  <si>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</si>
  <si>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</si>
  <si>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</si>
  <si>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</si>
  <si>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</si>
  <si>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</si>
  <si>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</si>
  <si>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</si>
  <si>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</si>
  <si>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</si>
  <si>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</si>
  <si>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</si>
  <si>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</si>
  <si>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</si>
  <si>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</si>
  <si>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</si>
  <si>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GAVETA DE DEPOSITO LLENO</t>
  </si>
  <si>
    <t>2 Gavetas Vacías  + 1 Fallando</t>
  </si>
  <si>
    <t>1 Gavetas Vacías 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</si>
</sst>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0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5"/>
      <tableStyleElement type="headerRow" dxfId="94"/>
      <tableStyleElement type="totalRow" dxfId="93"/>
      <tableStyleElement type="firstColumn" dxfId="92"/>
      <tableStyleElement type="lastColumn" dxfId="91"/>
      <tableStyleElement type="firstRowStripe" dxfId="90"/>
      <tableStyleElement type="firstColumnStripe" dxfId="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zoomScale="90" zoomScaleNormal="90" workbookViewId="0">
      <selection activeCell="F7" sqref="F7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43.140625" customWidth="1"/>
    <col min="5" max="5" width="14.42578125" bestFit="1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44309.25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" customHeight="1" thickBot="1" x14ac:dyDescent="0.3">
      <c r="A9" s="28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23</v>
      </c>
      <c r="E9" s="32"/>
    </row>
    <row r="10" spans="1:5" ht="18.75" thickBot="1" x14ac:dyDescent="0.3">
      <c r="A10" s="3" t="s">
        <v>11</v>
      </c>
      <c r="B10" s="43">
        <f>COUNT(B9:B9)</f>
        <v>0</v>
      </c>
      <c r="C10" s="57"/>
      <c r="D10" s="58"/>
      <c r="E10" s="59"/>
    </row>
    <row r="11" spans="1:5" x14ac:dyDescent="0.25">
      <c r="B11" s="5"/>
      <c r="E11" s="5"/>
    </row>
    <row r="12" spans="1:5" ht="18" x14ac:dyDescent="0.25">
      <c r="A12" s="54" t="s">
        <v>16</v>
      </c>
      <c r="B12" s="55"/>
      <c r="C12" s="55"/>
      <c r="D12" s="55"/>
      <c r="E12" s="56"/>
    </row>
    <row r="13" spans="1:5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thickBot="1" x14ac:dyDescent="0.3">
      <c r="A14" s="19" t="e">
        <f>VLOOKUP(B14,'[1]LISTADO ATM'!$A$2:$C$821,3,0)</f>
        <v>#N/A</v>
      </c>
      <c r="B14" s="28"/>
      <c r="C14" s="28" t="e">
        <f>VLOOKUP(B14,'[1]LISTADO ATM'!$A$2:$B$821,2,0)</f>
        <v>#N/A</v>
      </c>
      <c r="D14" s="16" t="s">
        <v>20</v>
      </c>
      <c r="E14" s="37"/>
    </row>
    <row r="15" spans="1:5" ht="18.75" thickBot="1" x14ac:dyDescent="0.3">
      <c r="A15" s="3" t="s">
        <v>11</v>
      </c>
      <c r="B15" s="43">
        <f>COUNT(B14:B14)</f>
        <v>0</v>
      </c>
      <c r="C15" s="63"/>
      <c r="D15" s="64"/>
      <c r="E15" s="65"/>
    </row>
    <row r="16" spans="1:5" ht="15.75" thickBot="1" x14ac:dyDescent="0.3">
      <c r="B16" s="5"/>
      <c r="E16" s="5"/>
    </row>
    <row r="17" spans="1:5" ht="18.75" thickBot="1" x14ac:dyDescent="0.3">
      <c r="A17" s="60" t="s">
        <v>14</v>
      </c>
      <c r="B17" s="61"/>
      <c r="C17" s="61"/>
      <c r="D17" s="61"/>
      <c r="E17" s="62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customHeight="1" x14ac:dyDescent="0.25">
      <c r="A19" s="28" t="str">
        <f>VLOOKUP(B19,'[1]LISTADO ATM'!$A$2:$C$821,3,0)</f>
        <v>SUR</v>
      </c>
      <c r="B19" s="28">
        <v>767</v>
      </c>
      <c r="C19" s="28" t="str">
        <f>VLOOKUP(B19,'[1]LISTADO ATM'!$A$2:$B$821,2,0)</f>
        <v xml:space="preserve">ATM S/M Diverso (Azua) </v>
      </c>
      <c r="D19" s="15" t="s">
        <v>10</v>
      </c>
      <c r="E19" s="42">
        <v>335861450</v>
      </c>
    </row>
    <row r="20" spans="1:5" ht="18" customHeight="1" x14ac:dyDescent="0.25">
      <c r="A20" s="28" t="str">
        <f>VLOOKUP(B20,'[1]LISTADO ATM'!$A$2:$C$821,3,0)</f>
        <v>DISTRITO NACIONAL</v>
      </c>
      <c r="B20" s="28">
        <v>715</v>
      </c>
      <c r="C20" s="28" t="str">
        <f>VLOOKUP(B20,'[1]LISTADO ATM'!$A$2:$B$821,2,0)</f>
        <v xml:space="preserve">ATM Oficina 27 de Febrero (Lobby) </v>
      </c>
      <c r="D20" s="15" t="s">
        <v>10</v>
      </c>
      <c r="E20" s="32">
        <v>335861640</v>
      </c>
    </row>
    <row r="21" spans="1:5" ht="18" customHeight="1" x14ac:dyDescent="0.25">
      <c r="A21" s="28" t="str">
        <f>VLOOKUP(B21,'[1]LISTADO ATM'!$A$2:$C$821,3,0)</f>
        <v>DISTRITO NACIONAL</v>
      </c>
      <c r="B21" s="28">
        <v>618</v>
      </c>
      <c r="C21" s="28" t="str">
        <f>VLOOKUP(B21,'[1]LISTADO ATM'!$A$2:$B$821,2,0)</f>
        <v xml:space="preserve">ATM Bienes Nacionales </v>
      </c>
      <c r="D21" s="15" t="s">
        <v>10</v>
      </c>
      <c r="E21" s="32">
        <v>335862184</v>
      </c>
    </row>
    <row r="22" spans="1:5" ht="18" customHeight="1" x14ac:dyDescent="0.25">
      <c r="A22" s="28" t="str">
        <f>VLOOKUP(B22,'[1]LISTADO ATM'!$A$2:$C$821,3,0)</f>
        <v>DISTRITO NACIONAL</v>
      </c>
      <c r="B22" s="28">
        <v>527</v>
      </c>
      <c r="C22" s="28" t="str">
        <f>VLOOKUP(B22,'[1]LISTADO ATM'!$A$2:$B$821,2,0)</f>
        <v>ATM Oficina Zona Oriental II</v>
      </c>
      <c r="D22" s="15" t="s">
        <v>10</v>
      </c>
      <c r="E22" s="32">
        <v>335862295</v>
      </c>
    </row>
    <row r="23" spans="1:5" ht="18" customHeight="1" x14ac:dyDescent="0.25">
      <c r="A23" s="28" t="str">
        <f>VLOOKUP(B23,'[1]LISTADO ATM'!$A$2:$C$821,3,0)</f>
        <v>ESTE</v>
      </c>
      <c r="B23" s="28">
        <v>429</v>
      </c>
      <c r="C23" s="28" t="str">
        <f>VLOOKUP(B23,'[1]LISTADO ATM'!$A$2:$B$821,2,0)</f>
        <v xml:space="preserve">ATM Oficina Jumbo La Romana </v>
      </c>
      <c r="D23" s="15" t="s">
        <v>10</v>
      </c>
      <c r="E23" s="32">
        <v>335862477</v>
      </c>
    </row>
    <row r="24" spans="1:5" ht="18" customHeight="1" x14ac:dyDescent="0.25">
      <c r="A24" s="28" t="str">
        <f>VLOOKUP(B24,'[1]LISTADO ATM'!$A$2:$C$821,3,0)</f>
        <v>DISTRITO NACIONAL</v>
      </c>
      <c r="B24" s="28">
        <v>629</v>
      </c>
      <c r="C24" s="28" t="str">
        <f>VLOOKUP(B24,'[1]LISTADO ATM'!$A$2:$B$821,2,0)</f>
        <v xml:space="preserve">ATM Oficina Americana Independencia I </v>
      </c>
      <c r="D24" s="15" t="s">
        <v>10</v>
      </c>
      <c r="E24" s="32">
        <v>335862591</v>
      </c>
    </row>
    <row r="25" spans="1:5" ht="18" customHeight="1" x14ac:dyDescent="0.25">
      <c r="A25" s="28" t="str">
        <f>VLOOKUP(B25,'[1]LISTADO ATM'!$A$2:$C$821,3,0)</f>
        <v>DISTRITO NACIONAL</v>
      </c>
      <c r="B25" s="28">
        <v>722</v>
      </c>
      <c r="C25" s="28" t="str">
        <f>VLOOKUP(B25,'[1]LISTADO ATM'!$A$2:$B$821,2,0)</f>
        <v xml:space="preserve">ATM Oficina Charles de Gaulle III </v>
      </c>
      <c r="D25" s="15" t="s">
        <v>10</v>
      </c>
      <c r="E25" s="32">
        <v>335862961</v>
      </c>
    </row>
    <row r="26" spans="1:5" ht="18" customHeight="1" x14ac:dyDescent="0.25">
      <c r="A26" s="28" t="str">
        <f>VLOOKUP(B26,'[1]LISTADO ATM'!$A$2:$C$821,3,0)</f>
        <v>ESTE</v>
      </c>
      <c r="B26" s="28">
        <v>612</v>
      </c>
      <c r="C26" s="28" t="str">
        <f>VLOOKUP(B26,'[1]LISTADO ATM'!$A$2:$B$821,2,0)</f>
        <v xml:space="preserve">ATM Plaza Orense (La Romana) </v>
      </c>
      <c r="D26" s="15" t="s">
        <v>10</v>
      </c>
      <c r="E26" s="32">
        <v>335862982</v>
      </c>
    </row>
    <row r="27" spans="1:5" ht="18" customHeight="1" thickBot="1" x14ac:dyDescent="0.3">
      <c r="A27" s="28" t="str">
        <f>VLOOKUP(B27,'[1]LISTADO ATM'!$A$2:$C$821,3,0)</f>
        <v>ESTE</v>
      </c>
      <c r="B27" s="28">
        <v>386</v>
      </c>
      <c r="C27" s="28" t="str">
        <f>VLOOKUP(B27,'[1]LISTADO ATM'!$A$2:$B$821,2,0)</f>
        <v xml:space="preserve">ATM Plaza Verón II </v>
      </c>
      <c r="D27" s="15" t="s">
        <v>10</v>
      </c>
      <c r="E27" s="32">
        <v>335862983</v>
      </c>
    </row>
    <row r="28" spans="1:5" ht="18.75" thickBot="1" x14ac:dyDescent="0.3">
      <c r="A28" s="3" t="s">
        <v>11</v>
      </c>
      <c r="B28" s="43">
        <f>COUNT(B19:B27)</f>
        <v>9</v>
      </c>
      <c r="C28" s="14"/>
      <c r="D28" s="14"/>
      <c r="E28" s="14"/>
    </row>
    <row r="29" spans="1:5" ht="15.75" thickBot="1" x14ac:dyDescent="0.3">
      <c r="B29" s="5"/>
      <c r="E29" s="5"/>
    </row>
    <row r="30" spans="1:5" ht="18" customHeight="1" thickBot="1" x14ac:dyDescent="0.3">
      <c r="A30" s="60" t="s">
        <v>21</v>
      </c>
      <c r="B30" s="61"/>
      <c r="C30" s="61"/>
      <c r="D30" s="61"/>
      <c r="E30" s="62"/>
    </row>
    <row r="31" spans="1:5" ht="18" x14ac:dyDescent="0.25">
      <c r="A31" s="2" t="s">
        <v>5</v>
      </c>
      <c r="B31" s="12" t="s">
        <v>6</v>
      </c>
      <c r="C31" s="2" t="s">
        <v>7</v>
      </c>
      <c r="D31" s="2" t="s">
        <v>8</v>
      </c>
      <c r="E31" s="12" t="s">
        <v>9</v>
      </c>
    </row>
    <row r="32" spans="1:5" ht="18" x14ac:dyDescent="0.25">
      <c r="A32" s="19" t="str">
        <f>VLOOKUP(B32,'[1]LISTADO ATM'!$A$2:$C$821,3,0)</f>
        <v>DISTRITO NACIONAL</v>
      </c>
      <c r="B32" s="28">
        <v>909</v>
      </c>
      <c r="C32" s="28" t="str">
        <f>VLOOKUP(B32,'[1]LISTADO ATM'!$A$2:$B$821,2,0)</f>
        <v xml:space="preserve">ATM UNP UASD </v>
      </c>
      <c r="D32" s="29" t="s">
        <v>19</v>
      </c>
      <c r="E32" s="37">
        <v>335862101</v>
      </c>
    </row>
    <row r="33" spans="1:5" ht="18" x14ac:dyDescent="0.25">
      <c r="A33" s="19" t="str">
        <f>VLOOKUP(B33,'[1]LISTADO ATM'!$A$2:$C$821,3,0)</f>
        <v>DISTRITO NACIONAL</v>
      </c>
      <c r="B33" s="28">
        <v>147</v>
      </c>
      <c r="C33" s="28" t="str">
        <f>VLOOKUP(B33,'[1]LISTADO ATM'!$A$2:$B$821,2,0)</f>
        <v xml:space="preserve">ATM Kiosco Megacentro I </v>
      </c>
      <c r="D33" s="29" t="s">
        <v>19</v>
      </c>
      <c r="E33" s="37">
        <v>335862455</v>
      </c>
    </row>
    <row r="34" spans="1:5" ht="18" x14ac:dyDescent="0.25">
      <c r="A34" s="19" t="str">
        <f>VLOOKUP(B34,'[1]LISTADO ATM'!$A$2:$C$821,3,0)</f>
        <v>DISTRITO NACIONAL</v>
      </c>
      <c r="B34" s="28">
        <v>938</v>
      </c>
      <c r="C34" s="28" t="str">
        <f>VLOOKUP(B34,'[1]LISTADO ATM'!$A$2:$B$821,2,0)</f>
        <v xml:space="preserve">ATM Autobanco Oficina Filadelfia Plaza </v>
      </c>
      <c r="D34" s="29" t="s">
        <v>19</v>
      </c>
      <c r="E34" s="37">
        <v>335862568</v>
      </c>
    </row>
    <row r="35" spans="1:5" ht="18" x14ac:dyDescent="0.25">
      <c r="A35" s="19" t="str">
        <f>VLOOKUP(B35,'[1]LISTADO ATM'!$A$2:$C$821,3,0)</f>
        <v>DISTRITO NACIONAL</v>
      </c>
      <c r="B35" s="28">
        <v>577</v>
      </c>
      <c r="C35" s="28" t="str">
        <f>VLOOKUP(B35,'[1]LISTADO ATM'!$A$2:$B$821,2,0)</f>
        <v xml:space="preserve">ATM Olé Ave. Duarte </v>
      </c>
      <c r="D35" s="29" t="s">
        <v>19</v>
      </c>
      <c r="E35" s="37">
        <v>335862582</v>
      </c>
    </row>
    <row r="36" spans="1:5" ht="18" x14ac:dyDescent="0.25">
      <c r="A36" s="19" t="str">
        <f>VLOOKUP(B36,'[1]LISTADO ATM'!$A$2:$C$821,3,0)</f>
        <v>DISTRITO NACIONAL</v>
      </c>
      <c r="B36" s="28">
        <v>911</v>
      </c>
      <c r="C36" s="28" t="str">
        <f>VLOOKUP(B36,'[1]LISTADO ATM'!$A$2:$B$821,2,0)</f>
        <v xml:space="preserve">ATM Oficina Venezuela II </v>
      </c>
      <c r="D36" s="29" t="s">
        <v>19</v>
      </c>
      <c r="E36" s="37">
        <v>335862852</v>
      </c>
    </row>
    <row r="37" spans="1:5" ht="18" x14ac:dyDescent="0.25">
      <c r="A37" s="19" t="str">
        <f>VLOOKUP(B37,'[1]LISTADO ATM'!$A$2:$C$821,3,0)</f>
        <v>DISTRITO NACIONAL</v>
      </c>
      <c r="B37" s="28">
        <v>957</v>
      </c>
      <c r="C37" s="28" t="str">
        <f>VLOOKUP(B37,'[1]LISTADO ATM'!$A$2:$B$821,2,0)</f>
        <v xml:space="preserve">ATM Oficina Venezuela </v>
      </c>
      <c r="D37" s="29" t="s">
        <v>19</v>
      </c>
      <c r="E37" s="37">
        <v>335862857</v>
      </c>
    </row>
    <row r="38" spans="1:5" ht="18" x14ac:dyDescent="0.25">
      <c r="A38" s="19" t="str">
        <f>VLOOKUP(B38,'[1]LISTADO ATM'!$A$2:$C$821,3,0)</f>
        <v>DISTRITO NACIONAL</v>
      </c>
      <c r="B38" s="28">
        <v>259</v>
      </c>
      <c r="C38" s="28" t="str">
        <f>VLOOKUP(B38,'[1]LISTADO ATM'!$A$2:$B$821,2,0)</f>
        <v>ATM Senado de la Republica</v>
      </c>
      <c r="D38" s="29" t="s">
        <v>19</v>
      </c>
      <c r="E38" s="37">
        <v>335862984</v>
      </c>
    </row>
    <row r="39" spans="1:5" ht="18.75" thickBot="1" x14ac:dyDescent="0.3">
      <c r="A39" s="19" t="str">
        <f>VLOOKUP(B39,'[1]LISTADO ATM'!$A$2:$C$821,3,0)</f>
        <v>DISTRITO NACIONAL</v>
      </c>
      <c r="B39" s="28">
        <v>583</v>
      </c>
      <c r="C39" s="28" t="str">
        <f>VLOOKUP(B39,'[1]LISTADO ATM'!$A$2:$B$821,2,0)</f>
        <v xml:space="preserve">ATM Ministerio Fuerzas Armadas I </v>
      </c>
      <c r="D39" s="29" t="s">
        <v>19</v>
      </c>
      <c r="E39" s="37">
        <v>335862985</v>
      </c>
    </row>
    <row r="40" spans="1:5" ht="18.75" thickBot="1" x14ac:dyDescent="0.3">
      <c r="A40" s="3"/>
      <c r="B40" s="43">
        <f>COUNT(B32:B39)</f>
        <v>8</v>
      </c>
      <c r="C40" s="14"/>
      <c r="D40" s="35"/>
      <c r="E40" s="36"/>
    </row>
    <row r="41" spans="1:5" ht="15.75" thickBot="1" x14ac:dyDescent="0.3">
      <c r="B41" s="5"/>
      <c r="E41" s="5"/>
    </row>
    <row r="42" spans="1:5" ht="18" x14ac:dyDescent="0.25">
      <c r="A42" s="66" t="s">
        <v>13</v>
      </c>
      <c r="B42" s="67"/>
      <c r="C42" s="67"/>
      <c r="D42" s="67"/>
      <c r="E42" s="68"/>
    </row>
    <row r="43" spans="1:5" ht="18" x14ac:dyDescent="0.25">
      <c r="A43" s="2" t="s">
        <v>5</v>
      </c>
      <c r="B43" s="12" t="s">
        <v>6</v>
      </c>
      <c r="C43" s="4" t="s">
        <v>7</v>
      </c>
      <c r="D43" s="18" t="s">
        <v>8</v>
      </c>
      <c r="E43" s="12" t="s">
        <v>9</v>
      </c>
    </row>
    <row r="44" spans="1:5" ht="18.75" customHeight="1" x14ac:dyDescent="0.25">
      <c r="A44" s="19" t="str">
        <f>VLOOKUP(B44,'[1]LISTADO ATM'!$A$2:$C$821,3,0)</f>
        <v>DISTRITO NACIONAL</v>
      </c>
      <c r="B44" s="28">
        <v>26</v>
      </c>
      <c r="C44" s="28" t="str">
        <f>VLOOKUP(B44,'[1]LISTADO ATM'!$A$2:$B$821,2,0)</f>
        <v>ATM S/M Jumbo San Isidro</v>
      </c>
      <c r="D44" s="38" t="s">
        <v>24</v>
      </c>
      <c r="E44" s="37">
        <v>335862278</v>
      </c>
    </row>
    <row r="45" spans="1:5" ht="18.75" customHeight="1" x14ac:dyDescent="0.25">
      <c r="A45" s="19" t="str">
        <f>VLOOKUP(B45,'[1]LISTADO ATM'!$A$2:$C$821,3,0)</f>
        <v>DISTRITO NACIONAL</v>
      </c>
      <c r="B45" s="28">
        <v>743</v>
      </c>
      <c r="C45" s="28" t="str">
        <f>VLOOKUP(B45,'[1]LISTADO ATM'!$A$2:$B$821,2,0)</f>
        <v xml:space="preserve">ATM Oficina Los Frailes </v>
      </c>
      <c r="D45" s="38" t="s">
        <v>24</v>
      </c>
      <c r="E45" s="37">
        <v>335862829</v>
      </c>
    </row>
    <row r="46" spans="1:5" ht="18.75" customHeight="1" x14ac:dyDescent="0.25">
      <c r="A46" s="19" t="str">
        <f>VLOOKUP(B46,'[1]LISTADO ATM'!$A$2:$C$821,3,0)</f>
        <v>SUR</v>
      </c>
      <c r="B46" s="28">
        <v>730</v>
      </c>
      <c r="C46" s="28" t="str">
        <f>VLOOKUP(B46,'[1]LISTADO ATM'!$A$2:$B$821,2,0)</f>
        <v xml:space="preserve">ATM Palacio de Justicia Barahona </v>
      </c>
      <c r="D46" s="28" t="s">
        <v>22</v>
      </c>
      <c r="E46" s="37">
        <v>335862209</v>
      </c>
    </row>
    <row r="47" spans="1:5" ht="18.75" customHeight="1" x14ac:dyDescent="0.25">
      <c r="A47" s="19" t="str">
        <f>VLOOKUP(B47,'[1]LISTADO ATM'!$A$2:$C$821,3,0)</f>
        <v>DISTRITO NACIONAL</v>
      </c>
      <c r="B47" s="28">
        <v>54</v>
      </c>
      <c r="C47" s="28" t="str">
        <f>VLOOKUP(B47,'[1]LISTADO ATM'!$A$2:$B$821,2,0)</f>
        <v xml:space="preserve">ATM Autoservicio Galería 360 </v>
      </c>
      <c r="D47" s="28" t="s">
        <v>22</v>
      </c>
      <c r="E47" s="37">
        <v>335862434</v>
      </c>
    </row>
    <row r="48" spans="1:5" ht="18.75" customHeight="1" thickBot="1" x14ac:dyDescent="0.3">
      <c r="A48" s="19" t="str">
        <f>VLOOKUP(B48,'[1]LISTADO ATM'!$A$2:$C$821,3,0)</f>
        <v>DISTRITO NACIONAL</v>
      </c>
      <c r="B48" s="41">
        <v>113</v>
      </c>
      <c r="C48" s="28" t="str">
        <f>VLOOKUP(B48,'[1]LISTADO ATM'!$A$2:$B$821,2,0)</f>
        <v xml:space="preserve">ATM Autoservicio Atalaya del Mar </v>
      </c>
      <c r="D48" s="38" t="s">
        <v>24</v>
      </c>
      <c r="E48" s="37">
        <v>335861426</v>
      </c>
    </row>
    <row r="49" spans="1:5" ht="18.75" thickBot="1" x14ac:dyDescent="0.3">
      <c r="A49" s="3" t="s">
        <v>11</v>
      </c>
      <c r="B49" s="43">
        <f>COUNT(B44:B48)</f>
        <v>5</v>
      </c>
      <c r="C49" s="14"/>
      <c r="D49" s="17"/>
      <c r="E49" s="17"/>
    </row>
    <row r="50" spans="1:5" ht="15.75" thickBot="1" x14ac:dyDescent="0.3">
      <c r="B50" s="5"/>
      <c r="E50" s="5"/>
    </row>
    <row r="51" spans="1:5" ht="18.75" thickBot="1" x14ac:dyDescent="0.3">
      <c r="A51" s="69" t="s">
        <v>12</v>
      </c>
      <c r="B51" s="70"/>
      <c r="C51" t="s">
        <v>18</v>
      </c>
      <c r="D51" s="5"/>
      <c r="E51" s="5"/>
    </row>
    <row r="52" spans="1:5" ht="18.75" thickBot="1" x14ac:dyDescent="0.3">
      <c r="A52" s="33">
        <f>+B28+B40+B49</f>
        <v>22</v>
      </c>
      <c r="B52" s="34"/>
    </row>
    <row r="53" spans="1:5" ht="15.75" thickBot="1" x14ac:dyDescent="0.3">
      <c r="B53" s="5"/>
      <c r="E53" s="5"/>
    </row>
    <row r="54" spans="1:5" ht="18.75" thickBot="1" x14ac:dyDescent="0.3">
      <c r="A54" s="60" t="s">
        <v>15</v>
      </c>
      <c r="B54" s="61"/>
      <c r="C54" s="61"/>
      <c r="D54" s="61"/>
      <c r="E54" s="62"/>
    </row>
    <row r="55" spans="1:5" ht="18" x14ac:dyDescent="0.25">
      <c r="A55" s="6" t="s">
        <v>5</v>
      </c>
      <c r="B55" s="12" t="s">
        <v>6</v>
      </c>
      <c r="C55" s="4" t="s">
        <v>7</v>
      </c>
      <c r="D55" s="46" t="s">
        <v>8</v>
      </c>
      <c r="E55" s="47"/>
    </row>
    <row r="56" spans="1:5" ht="18" x14ac:dyDescent="0.25">
      <c r="A56" s="28" t="str">
        <f>VLOOKUP(B56,'[1]LISTADO ATM'!$A$2:$C$821,3,0)</f>
        <v>SUR</v>
      </c>
      <c r="B56" s="28">
        <v>296</v>
      </c>
      <c r="C56" s="28" t="str">
        <f>VLOOKUP(B56,'[1]LISTADO ATM'!$A$2:$B$821,2,0)</f>
        <v>ATM Estación BANICOMB (Baní)  ECO Petroleo</v>
      </c>
      <c r="D56" s="44" t="s">
        <v>17</v>
      </c>
      <c r="E56" s="45"/>
    </row>
    <row r="57" spans="1:5" ht="18" x14ac:dyDescent="0.25">
      <c r="A57" s="28" t="str">
        <f>VLOOKUP(B57,'[1]LISTADO ATM'!$A$2:$C$821,3,0)</f>
        <v>DISTRITO NACIONAL</v>
      </c>
      <c r="B57" s="28">
        <v>60</v>
      </c>
      <c r="C57" s="28" t="str">
        <f>VLOOKUP(B57,'[1]LISTADO ATM'!$A$2:$B$821,2,0)</f>
        <v xml:space="preserve">ATM Autobanco 27 de Febrero </v>
      </c>
      <c r="D57" s="44" t="s">
        <v>25</v>
      </c>
      <c r="E57" s="45"/>
    </row>
    <row r="58" spans="1:5" ht="18" x14ac:dyDescent="0.25">
      <c r="A58" s="28" t="str">
        <f>VLOOKUP(B58,'[1]LISTADO ATM'!$A$2:$C$821,3,0)</f>
        <v>DISTRITO NACIONAL</v>
      </c>
      <c r="B58" s="28">
        <v>438</v>
      </c>
      <c r="C58" s="28" t="str">
        <f>VLOOKUP(B58,'[1]LISTADO ATM'!$A$2:$B$821,2,0)</f>
        <v xml:space="preserve">ATM Autobanco Torre IV </v>
      </c>
      <c r="D58" s="44" t="s">
        <v>26</v>
      </c>
      <c r="E58" s="45"/>
    </row>
    <row r="59" spans="1:5" ht="18" x14ac:dyDescent="0.25">
      <c r="A59" s="28" t="str">
        <f>VLOOKUP(B59,'[1]LISTADO ATM'!$A$2:$C$821,3,0)</f>
        <v>NORTE</v>
      </c>
      <c r="B59" s="28">
        <v>732</v>
      </c>
      <c r="C59" s="28" t="str">
        <f>VLOOKUP(B59,'[1]LISTADO ATM'!$A$2:$B$821,2,0)</f>
        <v xml:space="preserve">ATM Molino del Valle (Santiago) </v>
      </c>
      <c r="D59" s="44" t="s">
        <v>25</v>
      </c>
      <c r="E59" s="45"/>
    </row>
    <row r="60" spans="1:5" ht="18" x14ac:dyDescent="0.25">
      <c r="A60" s="28" t="str">
        <f>VLOOKUP(B60,'[1]LISTADO ATM'!$A$2:$C$821,3,0)</f>
        <v>ESTE</v>
      </c>
      <c r="B60" s="28">
        <v>613</v>
      </c>
      <c r="C60" s="28" t="str">
        <f>VLOOKUP(B60,'[1]LISTADO ATM'!$A$2:$B$821,2,0)</f>
        <v xml:space="preserve">ATM Almacenes Zaglul (La Altagracia) </v>
      </c>
      <c r="D60" s="44" t="s">
        <v>17</v>
      </c>
      <c r="E60" s="45"/>
    </row>
    <row r="61" spans="1:5" ht="18" x14ac:dyDescent="0.25">
      <c r="A61" s="28" t="str">
        <f>VLOOKUP(B61,'[1]LISTADO ATM'!$A$2:$C$821,3,0)</f>
        <v>NORTE</v>
      </c>
      <c r="B61" s="28">
        <v>749</v>
      </c>
      <c r="C61" s="28" t="str">
        <f>VLOOKUP(B61,'[1]LISTADO ATM'!$A$2:$B$821,2,0)</f>
        <v xml:space="preserve">ATM Oficina Yaque </v>
      </c>
      <c r="D61" s="44" t="s">
        <v>25</v>
      </c>
      <c r="E61" s="45"/>
    </row>
    <row r="62" spans="1:5" ht="18" x14ac:dyDescent="0.25">
      <c r="A62" s="28" t="str">
        <f>VLOOKUP(B62,'[1]LISTADO ATM'!$A$2:$C$821,3,0)</f>
        <v>NORTE</v>
      </c>
      <c r="B62" s="28">
        <v>151</v>
      </c>
      <c r="C62" s="28" t="str">
        <f>VLOOKUP(B62,'[1]LISTADO ATM'!$A$2:$B$821,2,0)</f>
        <v xml:space="preserve">ATM Oficina Nagua </v>
      </c>
      <c r="D62" s="44" t="s">
        <v>17</v>
      </c>
      <c r="E62" s="45"/>
    </row>
    <row r="63" spans="1:5" ht="18" x14ac:dyDescent="0.25">
      <c r="A63" s="28" t="str">
        <f>VLOOKUP(B63,'[1]LISTADO ATM'!$A$2:$C$821,3,0)</f>
        <v>ESTE</v>
      </c>
      <c r="B63" s="28">
        <v>345</v>
      </c>
      <c r="C63" s="28" t="str">
        <f>VLOOKUP(B63,'[1]LISTADO ATM'!$A$2:$B$821,2,0)</f>
        <v>ATM Ofic. Yamasa II</v>
      </c>
      <c r="D63" s="44" t="s">
        <v>17</v>
      </c>
      <c r="E63" s="45"/>
    </row>
    <row r="64" spans="1:5" ht="18" x14ac:dyDescent="0.25">
      <c r="A64" s="28" t="str">
        <f>VLOOKUP(B64,'[1]LISTADO ATM'!$A$2:$C$821,3,0)</f>
        <v>ESTE</v>
      </c>
      <c r="B64" s="28">
        <v>772</v>
      </c>
      <c r="C64" s="28" t="str">
        <f>VLOOKUP(B64,'[1]LISTADO ATM'!$A$2:$B$821,2,0)</f>
        <v xml:space="preserve">ATM UNP Yamasá </v>
      </c>
      <c r="D64" s="44" t="s">
        <v>17</v>
      </c>
      <c r="E64" s="45"/>
    </row>
    <row r="65" spans="1:5" ht="18" x14ac:dyDescent="0.25">
      <c r="A65" s="28" t="str">
        <f>VLOOKUP(B65,'[1]LISTADO ATM'!$A$2:$C$821,3,0)</f>
        <v>DISTRITO NACIONAL</v>
      </c>
      <c r="B65" s="41">
        <v>800</v>
      </c>
      <c r="C65" s="28" t="str">
        <f>VLOOKUP(B65,'[1]LISTADO ATM'!$A$2:$B$821,2,0)</f>
        <v xml:space="preserve">ATM Estación Next Dipsa Pedro Livio Cedeño </v>
      </c>
      <c r="D65" s="44" t="s">
        <v>17</v>
      </c>
      <c r="E65" s="45"/>
    </row>
    <row r="66" spans="1:5" ht="18.75" thickBot="1" x14ac:dyDescent="0.3">
      <c r="A66" s="3" t="s">
        <v>11</v>
      </c>
      <c r="B66" s="39">
        <f>COUNT(B56:B65)</f>
        <v>10</v>
      </c>
      <c r="C66" s="30"/>
      <c r="D66" s="30"/>
      <c r="E66" s="31"/>
    </row>
    <row r="67" spans="1:5" x14ac:dyDescent="0.25">
      <c r="B67" s="40"/>
    </row>
  </sheetData>
  <mergeCells count="22">
    <mergeCell ref="A54:E54"/>
    <mergeCell ref="C15:E15"/>
    <mergeCell ref="A17:E17"/>
    <mergeCell ref="A30:E30"/>
    <mergeCell ref="A42:E42"/>
    <mergeCell ref="A51:B51"/>
    <mergeCell ref="A1:E1"/>
    <mergeCell ref="A2:E2"/>
    <mergeCell ref="A7:E7"/>
    <mergeCell ref="C10:E10"/>
    <mergeCell ref="A12:E12"/>
    <mergeCell ref="D62:E62"/>
    <mergeCell ref="D63:E63"/>
    <mergeCell ref="D64:E64"/>
    <mergeCell ref="D65:E65"/>
    <mergeCell ref="D55:E55"/>
    <mergeCell ref="D56:E56"/>
    <mergeCell ref="D57:E57"/>
    <mergeCell ref="D60:E60"/>
    <mergeCell ref="D61:E61"/>
    <mergeCell ref="D58:E58"/>
    <mergeCell ref="D59:E59"/>
  </mergeCells>
  <phoneticPr fontId="11" type="noConversion"/>
  <conditionalFormatting sqref="E30">
    <cfRule type="duplicateValues" dxfId="88" priority="843"/>
  </conditionalFormatting>
  <conditionalFormatting sqref="E30">
    <cfRule type="duplicateValues" dxfId="87" priority="842"/>
  </conditionalFormatting>
  <conditionalFormatting sqref="E30">
    <cfRule type="duplicateValues" dxfId="86" priority="844"/>
  </conditionalFormatting>
  <conditionalFormatting sqref="E66:E1048576 E40:E42 E28:E29 E1:E7 E49:E55 E10:E12 E15:E17">
    <cfRule type="duplicateValues" dxfId="85" priority="2086"/>
  </conditionalFormatting>
  <conditionalFormatting sqref="E66:E1048576 E28:E30 E1:E7 E40:E42 E49:E55 E15:E17 E10:E12">
    <cfRule type="duplicateValues" dxfId="84" priority="7511"/>
    <cfRule type="duplicateValues" dxfId="83" priority="7512"/>
  </conditionalFormatting>
  <conditionalFormatting sqref="E14">
    <cfRule type="duplicateValues" dxfId="82" priority="275"/>
  </conditionalFormatting>
  <conditionalFormatting sqref="E14">
    <cfRule type="duplicateValues" dxfId="81" priority="272"/>
  </conditionalFormatting>
  <conditionalFormatting sqref="E14">
    <cfRule type="duplicateValues" dxfId="80" priority="273"/>
    <cfRule type="duplicateValues" dxfId="79" priority="274"/>
  </conditionalFormatting>
  <conditionalFormatting sqref="E14">
    <cfRule type="duplicateValues" dxfId="78" priority="276"/>
    <cfRule type="duplicateValues" dxfId="77" priority="277"/>
  </conditionalFormatting>
  <conditionalFormatting sqref="E57">
    <cfRule type="duplicateValues" dxfId="76" priority="206"/>
  </conditionalFormatting>
  <conditionalFormatting sqref="E57">
    <cfRule type="duplicateValues" dxfId="75" priority="207"/>
    <cfRule type="duplicateValues" dxfId="74" priority="208"/>
  </conditionalFormatting>
  <conditionalFormatting sqref="E20">
    <cfRule type="duplicateValues" dxfId="73" priority="152"/>
  </conditionalFormatting>
  <conditionalFormatting sqref="E20">
    <cfRule type="duplicateValues" dxfId="72" priority="153"/>
    <cfRule type="duplicateValues" dxfId="71" priority="154"/>
  </conditionalFormatting>
  <conditionalFormatting sqref="B56:B1048576 B44:B48 B9 B14 B32:B39 B50:B54 B41:B42 B29:B30 B16:B17 B11:B12 B1:B7 B19:B27">
    <cfRule type="duplicateValues" dxfId="70" priority="130"/>
  </conditionalFormatting>
  <conditionalFormatting sqref="E32">
    <cfRule type="duplicateValues" dxfId="69" priority="115"/>
    <cfRule type="duplicateValues" dxfId="68" priority="116"/>
  </conditionalFormatting>
  <conditionalFormatting sqref="E32">
    <cfRule type="duplicateValues" dxfId="67" priority="117"/>
  </conditionalFormatting>
  <conditionalFormatting sqref="E21">
    <cfRule type="duplicateValues" dxfId="66" priority="109"/>
  </conditionalFormatting>
  <conditionalFormatting sqref="E21">
    <cfRule type="duplicateValues" dxfId="65" priority="110"/>
    <cfRule type="duplicateValues" dxfId="64" priority="111"/>
  </conditionalFormatting>
  <conditionalFormatting sqref="E44">
    <cfRule type="duplicateValues" dxfId="63" priority="106"/>
  </conditionalFormatting>
  <conditionalFormatting sqref="E44">
    <cfRule type="duplicateValues" dxfId="62" priority="107"/>
    <cfRule type="duplicateValues" dxfId="61" priority="108"/>
  </conditionalFormatting>
  <conditionalFormatting sqref="E45">
    <cfRule type="duplicateValues" dxfId="60" priority="100"/>
  </conditionalFormatting>
  <conditionalFormatting sqref="E45">
    <cfRule type="duplicateValues" dxfId="59" priority="101"/>
    <cfRule type="duplicateValues" dxfId="58" priority="102"/>
  </conditionalFormatting>
  <conditionalFormatting sqref="E22">
    <cfRule type="duplicateValues" dxfId="57" priority="94"/>
  </conditionalFormatting>
  <conditionalFormatting sqref="E22">
    <cfRule type="duplicateValues" dxfId="56" priority="95"/>
    <cfRule type="duplicateValues" dxfId="55" priority="96"/>
  </conditionalFormatting>
  <conditionalFormatting sqref="E46">
    <cfRule type="duplicateValues" dxfId="54" priority="91"/>
  </conditionalFormatting>
  <conditionalFormatting sqref="E46">
    <cfRule type="duplicateValues" dxfId="53" priority="92"/>
    <cfRule type="duplicateValues" dxfId="52" priority="93"/>
  </conditionalFormatting>
  <conditionalFormatting sqref="E33">
    <cfRule type="duplicateValues" dxfId="51" priority="88"/>
    <cfRule type="duplicateValues" dxfId="50" priority="89"/>
  </conditionalFormatting>
  <conditionalFormatting sqref="E33">
    <cfRule type="duplicateValues" dxfId="49" priority="90"/>
  </conditionalFormatting>
  <conditionalFormatting sqref="E58">
    <cfRule type="duplicateValues" dxfId="48" priority="79"/>
  </conditionalFormatting>
  <conditionalFormatting sqref="E58">
    <cfRule type="duplicateValues" dxfId="47" priority="80"/>
    <cfRule type="duplicateValues" dxfId="46" priority="81"/>
  </conditionalFormatting>
  <conditionalFormatting sqref="E59">
    <cfRule type="duplicateValues" dxfId="45" priority="64"/>
  </conditionalFormatting>
  <conditionalFormatting sqref="E59">
    <cfRule type="duplicateValues" dxfId="44" priority="65"/>
    <cfRule type="duplicateValues" dxfId="43" priority="66"/>
  </conditionalFormatting>
  <conditionalFormatting sqref="E60">
    <cfRule type="duplicateValues" dxfId="42" priority="67"/>
  </conditionalFormatting>
  <conditionalFormatting sqref="E60">
    <cfRule type="duplicateValues" dxfId="41" priority="68"/>
    <cfRule type="duplicateValues" dxfId="40" priority="69"/>
  </conditionalFormatting>
  <conditionalFormatting sqref="E61">
    <cfRule type="duplicateValues" dxfId="39" priority="61"/>
  </conditionalFormatting>
  <conditionalFormatting sqref="E61">
    <cfRule type="duplicateValues" dxfId="38" priority="62"/>
    <cfRule type="duplicateValues" dxfId="37" priority="63"/>
  </conditionalFormatting>
  <conditionalFormatting sqref="E19">
    <cfRule type="duplicateValues" dxfId="36" priority="10915"/>
  </conditionalFormatting>
  <conditionalFormatting sqref="E19">
    <cfRule type="duplicateValues" dxfId="35" priority="10917"/>
    <cfRule type="duplicateValues" dxfId="34" priority="10918"/>
  </conditionalFormatting>
  <conditionalFormatting sqref="E56">
    <cfRule type="duplicateValues" dxfId="33" priority="10982"/>
  </conditionalFormatting>
  <conditionalFormatting sqref="E56">
    <cfRule type="duplicateValues" dxfId="32" priority="10983"/>
    <cfRule type="duplicateValues" dxfId="31" priority="10984"/>
  </conditionalFormatting>
  <conditionalFormatting sqref="E23">
    <cfRule type="duplicateValues" dxfId="30" priority="11043"/>
  </conditionalFormatting>
  <conditionalFormatting sqref="E23">
    <cfRule type="duplicateValues" dxfId="29" priority="11045"/>
    <cfRule type="duplicateValues" dxfId="28" priority="11046"/>
  </conditionalFormatting>
  <conditionalFormatting sqref="E34:E35">
    <cfRule type="duplicateValues" dxfId="27" priority="11099"/>
    <cfRule type="duplicateValues" dxfId="26" priority="11100"/>
  </conditionalFormatting>
  <conditionalFormatting sqref="E34:E35">
    <cfRule type="duplicateValues" dxfId="25" priority="11107"/>
  </conditionalFormatting>
  <conditionalFormatting sqref="E24">
    <cfRule type="duplicateValues" dxfId="24" priority="11141"/>
  </conditionalFormatting>
  <conditionalFormatting sqref="E24">
    <cfRule type="duplicateValues" dxfId="23" priority="11143"/>
    <cfRule type="duplicateValues" dxfId="22" priority="11144"/>
  </conditionalFormatting>
  <conditionalFormatting sqref="E25:E27">
    <cfRule type="duplicateValues" dxfId="21" priority="13"/>
  </conditionalFormatting>
  <conditionalFormatting sqref="E25:E27">
    <cfRule type="duplicateValues" dxfId="20" priority="14"/>
    <cfRule type="duplicateValues" dxfId="19" priority="15"/>
  </conditionalFormatting>
  <conditionalFormatting sqref="B56:B1048576 B9 B14 B32:B39 B44:B48 B50:B54 B41:B42 B29:B30 B16:B17 B11:B12 B1:B7 B19:B27">
    <cfRule type="duplicateValues" dxfId="18" priority="12"/>
  </conditionalFormatting>
  <conditionalFormatting sqref="E66:E1048576 E19:E30 E1:E7 E9:E12 E14:E17 E32:E42 E44:E61">
    <cfRule type="duplicateValues" dxfId="17" priority="11"/>
  </conditionalFormatting>
  <conditionalFormatting sqref="E9">
    <cfRule type="duplicateValues" dxfId="16" priority="11262"/>
  </conditionalFormatting>
  <conditionalFormatting sqref="E9">
    <cfRule type="duplicateValues" dxfId="15" priority="11263"/>
    <cfRule type="duplicateValues" dxfId="14" priority="11264"/>
  </conditionalFormatting>
  <conditionalFormatting sqref="E62:E64">
    <cfRule type="duplicateValues" dxfId="13" priority="8"/>
  </conditionalFormatting>
  <conditionalFormatting sqref="E62:E64">
    <cfRule type="duplicateValues" dxfId="12" priority="9"/>
    <cfRule type="duplicateValues" dxfId="11" priority="10"/>
  </conditionalFormatting>
  <conditionalFormatting sqref="E62:E64">
    <cfRule type="duplicateValues" dxfId="10" priority="7"/>
  </conditionalFormatting>
  <conditionalFormatting sqref="E65">
    <cfRule type="duplicateValues" dxfId="9" priority="4"/>
  </conditionalFormatting>
  <conditionalFormatting sqref="E65">
    <cfRule type="duplicateValues" dxfId="8" priority="5"/>
    <cfRule type="duplicateValues" dxfId="7" priority="6"/>
  </conditionalFormatting>
  <conditionalFormatting sqref="E65">
    <cfRule type="duplicateValues" dxfId="6" priority="3"/>
  </conditionalFormatting>
  <conditionalFormatting sqref="E36:E39">
    <cfRule type="duplicateValues" dxfId="5" priority="11294"/>
    <cfRule type="duplicateValues" dxfId="4" priority="11295"/>
  </conditionalFormatting>
  <conditionalFormatting sqref="E36:E39">
    <cfRule type="duplicateValues" dxfId="3" priority="11296"/>
  </conditionalFormatting>
  <conditionalFormatting sqref="E47:E48">
    <cfRule type="duplicateValues" dxfId="2" priority="11326"/>
  </conditionalFormatting>
  <conditionalFormatting sqref="E47:E48">
    <cfRule type="duplicateValues" dxfId="1" priority="11327"/>
    <cfRule type="duplicateValues" dxfId="0" priority="113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2021-04-23T08:09:42Z</dcterms:modified>
</cp:coreProperties>
</file>