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5\"/>
    </mc:Choice>
  </mc:AlternateContent>
  <bookViews>
    <workbookView xWindow="0" yWindow="0" windowWidth="19200" windowHeight="81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Hoja1!$A$70:$E$70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9" i="1" l="1"/>
  <c r="C79" i="1"/>
  <c r="B80" i="1"/>
  <c r="A78" i="1"/>
  <c r="C78" i="1"/>
  <c r="C77" i="1" l="1"/>
  <c r="A77" i="1"/>
  <c r="C76" i="1"/>
  <c r="A76" i="1"/>
  <c r="C75" i="1"/>
  <c r="A75" i="1"/>
  <c r="C96" i="1" l="1"/>
  <c r="C97" i="1"/>
  <c r="C98" i="1"/>
  <c r="C99" i="1"/>
  <c r="C100" i="1"/>
  <c r="A96" i="1"/>
  <c r="A97" i="1"/>
  <c r="A98" i="1"/>
  <c r="A99" i="1"/>
  <c r="A100" i="1"/>
  <c r="C40" i="1"/>
  <c r="C41" i="1"/>
  <c r="C42" i="1"/>
  <c r="C43" i="1"/>
  <c r="C44" i="1"/>
  <c r="C45" i="1"/>
  <c r="C46" i="1"/>
  <c r="C48" i="1"/>
  <c r="A40" i="1"/>
  <c r="A41" i="1"/>
  <c r="A42" i="1"/>
  <c r="A43" i="1"/>
  <c r="A44" i="1"/>
  <c r="A45" i="1"/>
  <c r="A46" i="1"/>
  <c r="A48" i="1"/>
  <c r="C63" i="1"/>
  <c r="C64" i="1"/>
  <c r="C65" i="1"/>
  <c r="C66" i="1"/>
  <c r="A63" i="1"/>
  <c r="A64" i="1"/>
  <c r="A65" i="1"/>
  <c r="A66" i="1"/>
  <c r="C47" i="1"/>
  <c r="C32" i="1"/>
  <c r="C33" i="1"/>
  <c r="C34" i="1"/>
  <c r="C35" i="1"/>
  <c r="C36" i="1"/>
  <c r="C37" i="1"/>
  <c r="C38" i="1"/>
  <c r="C39" i="1"/>
  <c r="A47" i="1"/>
  <c r="A32" i="1"/>
  <c r="A33" i="1"/>
  <c r="A34" i="1"/>
  <c r="A35" i="1"/>
  <c r="A36" i="1"/>
  <c r="A37" i="1"/>
  <c r="A38" i="1"/>
  <c r="A39" i="1"/>
  <c r="C91" i="1"/>
  <c r="C92" i="1"/>
  <c r="C93" i="1"/>
  <c r="C94" i="1"/>
  <c r="C101" i="1"/>
  <c r="A91" i="1"/>
  <c r="A92" i="1"/>
  <c r="A93" i="1"/>
  <c r="A94" i="1"/>
  <c r="A101" i="1"/>
  <c r="A72" i="1"/>
  <c r="C90" i="1"/>
  <c r="A90" i="1"/>
  <c r="C31" i="1"/>
  <c r="A31" i="1"/>
  <c r="C62" i="1"/>
  <c r="A62" i="1"/>
  <c r="C95" i="1"/>
  <c r="C89" i="1"/>
  <c r="A95" i="1"/>
  <c r="A89" i="1"/>
  <c r="A30" i="1" l="1"/>
  <c r="C30" i="1"/>
  <c r="A61" i="1"/>
  <c r="C61" i="1"/>
  <c r="B67" i="1"/>
  <c r="B49" i="1"/>
  <c r="A59" i="1"/>
  <c r="A60" i="1"/>
  <c r="C59" i="1"/>
  <c r="C60" i="1"/>
  <c r="B10" i="1" l="1"/>
  <c r="C26" i="1"/>
  <c r="C27" i="1"/>
  <c r="C28" i="1"/>
  <c r="C29" i="1"/>
  <c r="A26" i="1"/>
  <c r="A27" i="1"/>
  <c r="A28" i="1"/>
  <c r="A29" i="1"/>
  <c r="B15" i="1"/>
  <c r="B102" i="1" l="1"/>
  <c r="A25" i="1"/>
  <c r="C25" i="1"/>
  <c r="C72" i="1"/>
  <c r="A23" i="1"/>
  <c r="A24" i="1"/>
  <c r="C23" i="1"/>
  <c r="C24" i="1"/>
  <c r="A74" i="1"/>
  <c r="C74" i="1"/>
  <c r="A58" i="1"/>
  <c r="C58" i="1"/>
  <c r="A57" i="1" l="1"/>
  <c r="C57" i="1"/>
  <c r="A22" i="1"/>
  <c r="C22" i="1"/>
  <c r="A21" i="1"/>
  <c r="C21" i="1"/>
  <c r="A73" i="1"/>
  <c r="C73" i="1"/>
  <c r="A88" i="1"/>
  <c r="C88" i="1"/>
  <c r="C71" i="1" l="1"/>
  <c r="A71" i="1"/>
  <c r="C9" i="1"/>
  <c r="A9" i="1"/>
  <c r="C54" i="1"/>
  <c r="A54" i="1"/>
  <c r="C19" i="1"/>
  <c r="A19" i="1"/>
  <c r="C20" i="1"/>
  <c r="A20" i="1"/>
  <c r="C87" i="1" l="1"/>
  <c r="A87" i="1"/>
  <c r="C53" i="1" l="1"/>
  <c r="A53" i="1"/>
  <c r="C14" i="1"/>
  <c r="A14" i="1"/>
  <c r="C56" i="1" l="1"/>
  <c r="A56" i="1" l="1"/>
  <c r="A55" i="1" l="1"/>
  <c r="C55" i="1"/>
  <c r="A83" i="1" l="1"/>
  <c r="F2" i="3"/>
</calcChain>
</file>

<file path=xl/sharedStrings.xml><?xml version="1.0" encoding="utf-8"?>
<sst xmlns="http://schemas.openxmlformats.org/spreadsheetml/2006/main" count="999" uniqueCount="36">
  <si>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</si>
  <si>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</si>
  <si>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</si>
  <si>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</si>
  <si>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</si>
  <si>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</si>
  <si>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</si>
  <si>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</si>
  <si>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</si>
  <si>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</si>
  <si>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</si>
  <si>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</si>
  <si>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</si>
  <si>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</si>
  <si>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</si>
  <si>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</si>
  <si>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</si>
  <si>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</si>
  <si>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</si>
  <si>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</si>
  <si>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</si>
  <si>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</si>
  <si>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</si>
  <si>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Abastecido</t>
  </si>
  <si>
    <t>2 Gavetas Vacías  + 1 Fallando</t>
  </si>
  <si>
    <t>1 Gavetas Vacías  + 2 Fallando</t>
  </si>
  <si>
    <t>335863747</t>
  </si>
  <si>
    <t>335864042</t>
  </si>
  <si>
    <t>335864129</t>
  </si>
  <si>
    <t>335864218</t>
  </si>
  <si>
    <t>335864219</t>
  </si>
  <si>
    <t>335863998</t>
  </si>
  <si>
    <t>335864245</t>
  </si>
  <si>
    <t>335864234</t>
  </si>
  <si>
    <t>GAVETA DE DEPOSITO LLENA</t>
  </si>
  <si>
    <t>335864466 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</si>
</sst>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8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7"/>
      <tableStyleElement type="headerRow" dxfId="206"/>
      <tableStyleElement type="totalRow" dxfId="205"/>
      <tableStyleElement type="firstColumn" dxfId="204"/>
      <tableStyleElement type="lastColumn" dxfId="203"/>
      <tableStyleElement type="firstRowStripe" dxfId="202"/>
      <tableStyleElement type="firstColumnStripe" dxfId="2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="80" zoomScaleNormal="80" workbookViewId="0">
      <selection activeCell="F4" sqref="F4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3.7109375" bestFit="1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44310.25</v>
      </c>
      <c r="C4" s="1"/>
      <c r="D4" s="1"/>
      <c r="E4" s="11"/>
    </row>
    <row r="5" spans="1:5" ht="18.75" thickBot="1" x14ac:dyDescent="0.3">
      <c r="A5" s="7" t="s">
        <v>3</v>
      </c>
      <c r="B5" s="9">
        <v>44310.708333333336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thickBot="1" x14ac:dyDescent="0.3">
      <c r="A9" s="19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23</v>
      </c>
      <c r="E9" s="37" t="s">
        <v>28</v>
      </c>
    </row>
    <row r="10" spans="1:5" ht="18.75" thickBot="1" x14ac:dyDescent="0.3">
      <c r="A10" s="3" t="s">
        <v>11</v>
      </c>
      <c r="B10" s="38">
        <f>COUNT(B9:B9)</f>
        <v>0</v>
      </c>
      <c r="C10" s="65"/>
      <c r="D10" s="66"/>
      <c r="E10" s="67"/>
    </row>
    <row r="11" spans="1:5" x14ac:dyDescent="0.25">
      <c r="B11" s="5"/>
      <c r="E11" s="5"/>
    </row>
    <row r="12" spans="1:5" ht="18" x14ac:dyDescent="0.25">
      <c r="A12" s="62" t="s">
        <v>16</v>
      </c>
      <c r="B12" s="63"/>
      <c r="C12" s="63"/>
      <c r="D12" s="63"/>
      <c r="E12" s="64"/>
    </row>
    <row r="13" spans="1:5" ht="18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thickBot="1" x14ac:dyDescent="0.3">
      <c r="A14" s="19" t="e">
        <f>VLOOKUP(B14,'[1]LISTADO ATM'!$A$2:$C$821,3,0)</f>
        <v>#N/A</v>
      </c>
      <c r="B14" s="28"/>
      <c r="C14" s="28" t="e">
        <f>VLOOKUP(B14,'[1]LISTADO ATM'!$A$2:$B$821,2,0)</f>
        <v>#N/A</v>
      </c>
      <c r="D14" s="16" t="s">
        <v>20</v>
      </c>
      <c r="E14" s="37">
        <v>335864249</v>
      </c>
    </row>
    <row r="15" spans="1:5" ht="18.75" thickBot="1" x14ac:dyDescent="0.3">
      <c r="A15" s="3" t="s">
        <v>11</v>
      </c>
      <c r="B15" s="38">
        <f>COUNT(B14:B14)</f>
        <v>0</v>
      </c>
      <c r="C15" s="48"/>
      <c r="D15" s="49"/>
      <c r="E15" s="50"/>
    </row>
    <row r="16" spans="1:5" ht="15.75" thickBot="1" x14ac:dyDescent="0.3">
      <c r="B16" s="5"/>
      <c r="E16" s="5"/>
    </row>
    <row r="17" spans="1:5" ht="18.75" thickBot="1" x14ac:dyDescent="0.3">
      <c r="A17" s="45" t="s">
        <v>14</v>
      </c>
      <c r="B17" s="46"/>
      <c r="C17" s="46"/>
      <c r="D17" s="46"/>
      <c r="E17" s="47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customHeight="1" x14ac:dyDescent="0.25">
      <c r="A19" s="28" t="str">
        <f>VLOOKUP(B19,'[1]LISTADO ATM'!$A$2:$C$821,3,0)</f>
        <v>DISTRITO NACIONAL</v>
      </c>
      <c r="B19" s="28">
        <v>658</v>
      </c>
      <c r="C19" s="28" t="str">
        <f>VLOOKUP(B19,'[1]LISTADO ATM'!$A$2:$B$821,2,0)</f>
        <v>ATM Cámara de Cuentas</v>
      </c>
      <c r="D19" s="15" t="s">
        <v>10</v>
      </c>
      <c r="E19" s="32" t="s">
        <v>31</v>
      </c>
    </row>
    <row r="20" spans="1:5" ht="18" customHeight="1" x14ac:dyDescent="0.25">
      <c r="A20" s="28" t="str">
        <f>VLOOKUP(B20,'[1]LISTADO ATM'!$A$2:$C$821,3,0)</f>
        <v>DISTRITO NACIONAL</v>
      </c>
      <c r="B20" s="28">
        <v>486</v>
      </c>
      <c r="C20" s="28" t="str">
        <f>VLOOKUP(B20,'[1]LISTADO ATM'!$A$2:$B$821,2,0)</f>
        <v xml:space="preserve">ATM Olé La Caleta </v>
      </c>
      <c r="D20" s="15" t="s">
        <v>10</v>
      </c>
      <c r="E20" s="32" t="s">
        <v>32</v>
      </c>
    </row>
    <row r="21" spans="1:5" ht="18.75" customHeight="1" x14ac:dyDescent="0.25">
      <c r="A21" s="40" t="str">
        <f>VLOOKUP(B21,'[1]LISTADO ATM'!$A$2:$C$821,3,0)</f>
        <v>DISTRITO NACIONAL</v>
      </c>
      <c r="B21" s="28">
        <v>718</v>
      </c>
      <c r="C21" s="28" t="str">
        <f>VLOOKUP(B21,'[1]LISTADO ATM'!$A$2:$B$821,2,0)</f>
        <v xml:space="preserve">ATM Feria Ganadera </v>
      </c>
      <c r="D21" s="15" t="s">
        <v>10</v>
      </c>
      <c r="E21" s="37">
        <v>335864345</v>
      </c>
    </row>
    <row r="22" spans="1:5" ht="18.75" customHeight="1" x14ac:dyDescent="0.25">
      <c r="A22" s="40" t="str">
        <f>VLOOKUP(B22,'[1]LISTADO ATM'!$A$2:$C$821,3,0)</f>
        <v>SUR</v>
      </c>
      <c r="B22" s="28">
        <v>870</v>
      </c>
      <c r="C22" s="28" t="str">
        <f>VLOOKUP(B22,'[1]LISTADO ATM'!$A$2:$B$821,2,0)</f>
        <v xml:space="preserve">ATM Willbes Dominicana (Barahona) </v>
      </c>
      <c r="D22" s="15" t="s">
        <v>10</v>
      </c>
      <c r="E22" s="37">
        <v>335864361</v>
      </c>
    </row>
    <row r="23" spans="1:5" ht="18.75" customHeight="1" x14ac:dyDescent="0.25">
      <c r="A23" s="40" t="str">
        <f>VLOOKUP(B23,'[1]LISTADO ATM'!$A$2:$C$821,3,0)</f>
        <v>SUR</v>
      </c>
      <c r="B23" s="28">
        <v>512</v>
      </c>
      <c r="C23" s="28" t="str">
        <f>VLOOKUP(B23,'[1]LISTADO ATM'!$A$2:$B$821,2,0)</f>
        <v>ATM Plaza Jesús Ferreira</v>
      </c>
      <c r="D23" s="15" t="s">
        <v>10</v>
      </c>
      <c r="E23" s="37">
        <v>335864469</v>
      </c>
    </row>
    <row r="24" spans="1:5" ht="18.75" customHeight="1" x14ac:dyDescent="0.25">
      <c r="A24" s="40" t="str">
        <f>VLOOKUP(B24,'[1]LISTADO ATM'!$A$2:$C$821,3,0)</f>
        <v>SUR</v>
      </c>
      <c r="B24" s="28">
        <v>750</v>
      </c>
      <c r="C24" s="28" t="str">
        <f>VLOOKUP(B24,'[1]LISTADO ATM'!$A$2:$B$821,2,0)</f>
        <v xml:space="preserve">ATM UNP Duvergé </v>
      </c>
      <c r="D24" s="15" t="s">
        <v>10</v>
      </c>
      <c r="E24" s="42">
        <v>335864496</v>
      </c>
    </row>
    <row r="25" spans="1:5" ht="18.75" customHeight="1" x14ac:dyDescent="0.25">
      <c r="A25" s="40" t="str">
        <f>VLOOKUP(B25,'[1]LISTADO ATM'!$A$2:$C$821,3,0)</f>
        <v>NORTE</v>
      </c>
      <c r="B25" s="28">
        <v>138</v>
      </c>
      <c r="C25" s="28" t="str">
        <f>VLOOKUP(B25,'[1]LISTADO ATM'!$A$2:$B$821,2,0)</f>
        <v xml:space="preserve">ATM UNP Fantino </v>
      </c>
      <c r="D25" s="15" t="s">
        <v>10</v>
      </c>
      <c r="E25" s="42">
        <v>335864497</v>
      </c>
    </row>
    <row r="26" spans="1:5" ht="18.75" customHeight="1" x14ac:dyDescent="0.25">
      <c r="A26" s="40" t="str">
        <f>VLOOKUP(B26,'[1]LISTADO ATM'!$A$2:$C$821,3,0)</f>
        <v>DISTRITO NACIONAL</v>
      </c>
      <c r="B26" s="28">
        <v>979</v>
      </c>
      <c r="C26" s="28" t="str">
        <f>VLOOKUP(B26,'[1]LISTADO ATM'!$A$2:$B$821,2,0)</f>
        <v xml:space="preserve">ATM Oficina Luperón I </v>
      </c>
      <c r="D26" s="15" t="s">
        <v>10</v>
      </c>
      <c r="E26" s="42">
        <v>335864503</v>
      </c>
    </row>
    <row r="27" spans="1:5" ht="18.75" customHeight="1" x14ac:dyDescent="0.25">
      <c r="A27" s="40" t="str">
        <f>VLOOKUP(B27,'[1]LISTADO ATM'!$A$2:$C$821,3,0)</f>
        <v>DISTRITO NACIONAL</v>
      </c>
      <c r="B27" s="28">
        <v>931</v>
      </c>
      <c r="C27" s="28" t="str">
        <f>VLOOKUP(B27,'[1]LISTADO ATM'!$A$2:$B$821,2,0)</f>
        <v xml:space="preserve">ATM Autobanco Luperón I </v>
      </c>
      <c r="D27" s="15" t="s">
        <v>10</v>
      </c>
      <c r="E27" s="42">
        <v>335864504</v>
      </c>
    </row>
    <row r="28" spans="1:5" ht="18.75" customHeight="1" x14ac:dyDescent="0.25">
      <c r="A28" s="40" t="str">
        <f>VLOOKUP(B28,'[1]LISTADO ATM'!$A$2:$C$821,3,0)</f>
        <v>DISTRITO NACIONAL</v>
      </c>
      <c r="B28" s="28">
        <v>911</v>
      </c>
      <c r="C28" s="28" t="str">
        <f>VLOOKUP(B28,'[1]LISTADO ATM'!$A$2:$B$821,2,0)</f>
        <v xml:space="preserve">ATM Oficina Venezuela II </v>
      </c>
      <c r="D28" s="15" t="s">
        <v>10</v>
      </c>
      <c r="E28" s="42">
        <v>335864516</v>
      </c>
    </row>
    <row r="29" spans="1:5" ht="18.75" customHeight="1" x14ac:dyDescent="0.25">
      <c r="A29" s="40" t="str">
        <f>VLOOKUP(B29,'[1]LISTADO ATM'!$A$2:$C$821,3,0)</f>
        <v>ESTE</v>
      </c>
      <c r="B29" s="28">
        <v>673</v>
      </c>
      <c r="C29" s="28" t="str">
        <f>VLOOKUP(B29,'[1]LISTADO ATM'!$A$2:$B$821,2,0)</f>
        <v>ATM Clínica Dr. Cruz Jiminián</v>
      </c>
      <c r="D29" s="15" t="s">
        <v>10</v>
      </c>
      <c r="E29" s="42">
        <v>335864518</v>
      </c>
    </row>
    <row r="30" spans="1:5" ht="18.75" customHeight="1" x14ac:dyDescent="0.25">
      <c r="A30" s="40" t="str">
        <f>VLOOKUP(B30,'[1]LISTADO ATM'!$A$2:$C$821,3,0)</f>
        <v>DISTRITO NACIONAL</v>
      </c>
      <c r="B30" s="28">
        <v>192</v>
      </c>
      <c r="C30" s="28" t="str">
        <f>VLOOKUP(B30,'[1]LISTADO ATM'!$A$2:$B$821,2,0)</f>
        <v xml:space="preserve">ATM Autobanco Luperón II </v>
      </c>
      <c r="D30" s="15" t="s">
        <v>10</v>
      </c>
      <c r="E30" s="42">
        <v>335864524</v>
      </c>
    </row>
    <row r="31" spans="1:5" ht="18.75" customHeight="1" x14ac:dyDescent="0.25">
      <c r="A31" s="40" t="str">
        <f>VLOOKUP(B31,'[1]LISTADO ATM'!$A$2:$C$821,3,0)</f>
        <v>SUR</v>
      </c>
      <c r="B31" s="28">
        <v>677</v>
      </c>
      <c r="C31" s="28" t="str">
        <f>VLOOKUP(B31,'[1]LISTADO ATM'!$A$2:$B$821,2,0)</f>
        <v>ATM PBG Villa Jaragua</v>
      </c>
      <c r="D31" s="15" t="s">
        <v>10</v>
      </c>
      <c r="E31" s="42">
        <v>335864552</v>
      </c>
    </row>
    <row r="32" spans="1:5" ht="18.75" customHeight="1" x14ac:dyDescent="0.25">
      <c r="A32" s="40" t="str">
        <f>VLOOKUP(B32,'[1]LISTADO ATM'!$A$2:$C$821,3,0)</f>
        <v>DISTRITO NACIONAL</v>
      </c>
      <c r="B32" s="28">
        <v>96</v>
      </c>
      <c r="C32" s="28" t="str">
        <f>VLOOKUP(B32,'[1]LISTADO ATM'!$A$2:$B$821,2,0)</f>
        <v>ATM S/M Caribe Av. Charles de Gaulle</v>
      </c>
      <c r="D32" s="15" t="s">
        <v>10</v>
      </c>
      <c r="E32" s="42">
        <v>3335864597</v>
      </c>
    </row>
    <row r="33" spans="1:5" ht="18.75" customHeight="1" x14ac:dyDescent="0.25">
      <c r="A33" s="40" t="str">
        <f>VLOOKUP(B33,'[1]LISTADO ATM'!$A$2:$C$821,3,0)</f>
        <v>NORTE</v>
      </c>
      <c r="B33" s="28">
        <v>151</v>
      </c>
      <c r="C33" s="28" t="str">
        <f>VLOOKUP(B33,'[1]LISTADO ATM'!$A$2:$B$821,2,0)</f>
        <v xml:space="preserve">ATM Oficina Nagua </v>
      </c>
      <c r="D33" s="15" t="s">
        <v>10</v>
      </c>
      <c r="E33" s="42">
        <v>3335864599</v>
      </c>
    </row>
    <row r="34" spans="1:5" ht="18.75" customHeight="1" x14ac:dyDescent="0.25">
      <c r="A34" s="40" t="str">
        <f>VLOOKUP(B34,'[1]LISTADO ATM'!$A$2:$C$821,3,0)</f>
        <v>DISTRITO NACIONAL</v>
      </c>
      <c r="B34" s="28">
        <v>325</v>
      </c>
      <c r="C34" s="28" t="str">
        <f>VLOOKUP(B34,'[1]LISTADO ATM'!$A$2:$B$821,2,0)</f>
        <v>ATM Casa Edwin</v>
      </c>
      <c r="D34" s="15" t="s">
        <v>10</v>
      </c>
      <c r="E34" s="42">
        <v>3335864600</v>
      </c>
    </row>
    <row r="35" spans="1:5" ht="18.75" customHeight="1" x14ac:dyDescent="0.25">
      <c r="A35" s="40" t="str">
        <f>VLOOKUP(B35,'[1]LISTADO ATM'!$A$2:$C$821,3,0)</f>
        <v>DISTRITO NACIONAL</v>
      </c>
      <c r="B35" s="28">
        <v>359</v>
      </c>
      <c r="C35" s="28" t="str">
        <f>VLOOKUP(B35,'[1]LISTADO ATM'!$A$2:$B$821,2,0)</f>
        <v>ATM S/M Bravo Ozama</v>
      </c>
      <c r="D35" s="15" t="s">
        <v>10</v>
      </c>
      <c r="E35" s="42">
        <v>3335864558</v>
      </c>
    </row>
    <row r="36" spans="1:5" ht="18.75" customHeight="1" x14ac:dyDescent="0.25">
      <c r="A36" s="40" t="str">
        <f>VLOOKUP(B36,'[1]LISTADO ATM'!$A$2:$C$821,3,0)</f>
        <v>DISTRITO NACIONAL</v>
      </c>
      <c r="B36" s="28">
        <v>461</v>
      </c>
      <c r="C36" s="28" t="str">
        <f>VLOOKUP(B36,'[1]LISTADO ATM'!$A$2:$B$821,2,0)</f>
        <v xml:space="preserve">ATM Autobanco Sarasota I </v>
      </c>
      <c r="D36" s="15" t="s">
        <v>10</v>
      </c>
      <c r="E36" s="42">
        <v>3335864560</v>
      </c>
    </row>
    <row r="37" spans="1:5" ht="18.75" customHeight="1" x14ac:dyDescent="0.25">
      <c r="A37" s="40" t="str">
        <f>VLOOKUP(B37,'[1]LISTADO ATM'!$A$2:$C$821,3,0)</f>
        <v>DISTRITO NACIONAL</v>
      </c>
      <c r="B37" s="28">
        <v>590</v>
      </c>
      <c r="C37" s="28" t="str">
        <f>VLOOKUP(B37,'[1]LISTADO ATM'!$A$2:$B$821,2,0)</f>
        <v xml:space="preserve">ATM Olé Aut. Las Américas </v>
      </c>
      <c r="D37" s="15" t="s">
        <v>10</v>
      </c>
      <c r="E37" s="42">
        <v>3335864561</v>
      </c>
    </row>
    <row r="38" spans="1:5" ht="18.75" customHeight="1" x14ac:dyDescent="0.25">
      <c r="A38" s="40" t="str">
        <f>VLOOKUP(B38,'[1]LISTADO ATM'!$A$2:$C$821,3,0)</f>
        <v>NORTE</v>
      </c>
      <c r="B38" s="28">
        <v>606</v>
      </c>
      <c r="C38" s="28" t="str">
        <f>VLOOKUP(B38,'[1]LISTADO ATM'!$A$2:$B$821,2,0)</f>
        <v xml:space="preserve">ATM UNP Manolo Tavarez Justo </v>
      </c>
      <c r="D38" s="15" t="s">
        <v>10</v>
      </c>
      <c r="E38" s="42">
        <v>3335864562</v>
      </c>
    </row>
    <row r="39" spans="1:5" ht="18.75" customHeight="1" x14ac:dyDescent="0.25">
      <c r="A39" s="40" t="str">
        <f>VLOOKUP(B39,'[1]LISTADO ATM'!$A$2:$C$821,3,0)</f>
        <v>ESTE</v>
      </c>
      <c r="B39" s="28">
        <v>631</v>
      </c>
      <c r="C39" s="28" t="str">
        <f>VLOOKUP(B39,'[1]LISTADO ATM'!$A$2:$B$821,2,0)</f>
        <v xml:space="preserve">ATM ASOCODEQUI (San Pedro) </v>
      </c>
      <c r="D39" s="15" t="s">
        <v>10</v>
      </c>
      <c r="E39" s="42">
        <v>3335864563</v>
      </c>
    </row>
    <row r="40" spans="1:5" ht="18.75" customHeight="1" x14ac:dyDescent="0.25">
      <c r="A40" s="40" t="str">
        <f>VLOOKUP(B40,'[1]LISTADO ATM'!$A$2:$C$821,3,0)</f>
        <v>ESTE</v>
      </c>
      <c r="B40" s="28">
        <v>660</v>
      </c>
      <c r="C40" s="28" t="str">
        <f>VLOOKUP(B40,'[1]LISTADO ATM'!$A$2:$B$821,2,0)</f>
        <v>ATM Oficina Romana Norte II</v>
      </c>
      <c r="D40" s="15" t="s">
        <v>10</v>
      </c>
      <c r="E40" s="42">
        <v>3335864602</v>
      </c>
    </row>
    <row r="41" spans="1:5" ht="18.75" customHeight="1" x14ac:dyDescent="0.25">
      <c r="A41" s="40" t="str">
        <f>VLOOKUP(B41,'[1]LISTADO ATM'!$A$2:$C$821,3,0)</f>
        <v>ESTE</v>
      </c>
      <c r="B41" s="28">
        <v>776</v>
      </c>
      <c r="C41" s="28" t="str">
        <f>VLOOKUP(B41,'[1]LISTADO ATM'!$A$2:$B$821,2,0)</f>
        <v xml:space="preserve">ATM Oficina Monte Plata </v>
      </c>
      <c r="D41" s="15" t="s">
        <v>10</v>
      </c>
      <c r="E41" s="42">
        <v>3335864601</v>
      </c>
    </row>
    <row r="42" spans="1:5" ht="18.75" customHeight="1" x14ac:dyDescent="0.25">
      <c r="A42" s="40" t="str">
        <f>VLOOKUP(B42,'[1]LISTADO ATM'!$A$2:$C$821,3,0)</f>
        <v>NORTE</v>
      </c>
      <c r="B42" s="28">
        <v>807</v>
      </c>
      <c r="C42" s="28" t="str">
        <f>VLOOKUP(B42,'[1]LISTADO ATM'!$A$2:$B$821,2,0)</f>
        <v xml:space="preserve">ATM S/M Morel (Mao) </v>
      </c>
      <c r="D42" s="15" t="s">
        <v>10</v>
      </c>
      <c r="E42" s="42">
        <v>3335864567</v>
      </c>
    </row>
    <row r="43" spans="1:5" ht="18.75" customHeight="1" x14ac:dyDescent="0.25">
      <c r="A43" s="40" t="str">
        <f>VLOOKUP(B43,'[1]LISTADO ATM'!$A$2:$C$821,3,0)</f>
        <v>ESTE</v>
      </c>
      <c r="B43" s="28">
        <v>824</v>
      </c>
      <c r="C43" s="28" t="str">
        <f>VLOOKUP(B43,'[1]LISTADO ATM'!$A$2:$B$821,2,0)</f>
        <v xml:space="preserve">ATM Multiplaza (Higuey) </v>
      </c>
      <c r="D43" s="15" t="s">
        <v>10</v>
      </c>
      <c r="E43" s="42">
        <v>3335864568</v>
      </c>
    </row>
    <row r="44" spans="1:5" ht="18.75" customHeight="1" x14ac:dyDescent="0.25">
      <c r="A44" s="40" t="str">
        <f>VLOOKUP(B44,'[1]LISTADO ATM'!$A$2:$C$821,3,0)</f>
        <v>DISTRITO NACIONAL</v>
      </c>
      <c r="B44" s="28">
        <v>813</v>
      </c>
      <c r="C44" s="28" t="str">
        <f>VLOOKUP(B44,'[1]LISTADO ATM'!$A$2:$B$821,2,0)</f>
        <v>ATM Oficina Occidental Mall</v>
      </c>
      <c r="D44" s="15" t="s">
        <v>10</v>
      </c>
      <c r="E44" s="42">
        <v>335864495</v>
      </c>
    </row>
    <row r="45" spans="1:5" ht="18.75" customHeight="1" x14ac:dyDescent="0.25">
      <c r="A45" s="40" t="str">
        <f>VLOOKUP(B45,'[1]LISTADO ATM'!$A$2:$C$821,3,0)</f>
        <v>NORTE</v>
      </c>
      <c r="B45" s="28">
        <v>965</v>
      </c>
      <c r="C45" s="28" t="str">
        <f>VLOOKUP(B45,'[1]LISTADO ATM'!$A$2:$B$821,2,0)</f>
        <v xml:space="preserve">ATM S/M La Fuente FUN (Santiago) </v>
      </c>
      <c r="D45" s="15" t="s">
        <v>10</v>
      </c>
      <c r="E45" s="42">
        <v>3335864594</v>
      </c>
    </row>
    <row r="46" spans="1:5" ht="18.75" customHeight="1" x14ac:dyDescent="0.25">
      <c r="A46" s="40" t="str">
        <f>VLOOKUP(B46,'[1]LISTADO ATM'!$A$2:$C$821,3,0)</f>
        <v>SUR</v>
      </c>
      <c r="B46" s="28">
        <v>582</v>
      </c>
      <c r="C46" s="28" t="str">
        <f>VLOOKUP(B46,'[1]LISTADO ATM'!$A$2:$B$821,2,0)</f>
        <v>ATM Estación Sabana Yegua</v>
      </c>
      <c r="D46" s="15" t="s">
        <v>10</v>
      </c>
      <c r="E46" s="42">
        <v>3335864605</v>
      </c>
    </row>
    <row r="47" spans="1:5" ht="18.75" customHeight="1" x14ac:dyDescent="0.25">
      <c r="A47" s="40" t="str">
        <f>VLOOKUP(B47,'[1]LISTADO ATM'!$A$2:$C$821,3,0)</f>
        <v>DISTRITO NACIONAL</v>
      </c>
      <c r="B47" s="28">
        <v>884</v>
      </c>
      <c r="C47" s="28" t="str">
        <f>VLOOKUP(B47,'[1]LISTADO ATM'!$A$2:$B$821,2,0)</f>
        <v xml:space="preserve">ATM UNP Olé Sabana Perdida </v>
      </c>
      <c r="D47" s="15" t="s">
        <v>10</v>
      </c>
      <c r="E47" s="42">
        <v>3335864606</v>
      </c>
    </row>
    <row r="48" spans="1:5" ht="18.75" customHeight="1" thickBot="1" x14ac:dyDescent="0.3">
      <c r="A48" s="40" t="str">
        <f>VLOOKUP(B48,'[1]LISTADO ATM'!$A$2:$C$821,3,0)</f>
        <v>SUR</v>
      </c>
      <c r="B48" s="28">
        <v>403</v>
      </c>
      <c r="C48" s="28" t="str">
        <f>VLOOKUP(B48,'[1]LISTADO ATM'!$A$2:$B$821,2,0)</f>
        <v xml:space="preserve">ATM Oficina Vicente Noble </v>
      </c>
      <c r="D48" s="15" t="s">
        <v>10</v>
      </c>
      <c r="E48" s="42">
        <v>3335864607</v>
      </c>
    </row>
    <row r="49" spans="1:5" ht="18.75" thickBot="1" x14ac:dyDescent="0.3">
      <c r="A49" s="41" t="s">
        <v>11</v>
      </c>
      <c r="B49" s="38">
        <f>COUNT(B19:B48)</f>
        <v>30</v>
      </c>
      <c r="C49" s="14"/>
      <c r="D49" s="14"/>
      <c r="E49" s="14"/>
    </row>
    <row r="50" spans="1:5" ht="15.75" thickBot="1" x14ac:dyDescent="0.3">
      <c r="B50" s="5"/>
      <c r="E50" s="5"/>
    </row>
    <row r="51" spans="1:5" ht="18" customHeight="1" thickBot="1" x14ac:dyDescent="0.3">
      <c r="A51" s="45" t="s">
        <v>21</v>
      </c>
      <c r="B51" s="46"/>
      <c r="C51" s="46"/>
      <c r="D51" s="46"/>
      <c r="E51" s="47"/>
    </row>
    <row r="52" spans="1:5" ht="18" x14ac:dyDescent="0.25">
      <c r="A52" s="2" t="s">
        <v>5</v>
      </c>
      <c r="B52" s="12" t="s">
        <v>6</v>
      </c>
      <c r="C52" s="2" t="s">
        <v>7</v>
      </c>
      <c r="D52" s="2" t="s">
        <v>8</v>
      </c>
      <c r="E52" s="12" t="s">
        <v>9</v>
      </c>
    </row>
    <row r="53" spans="1:5" ht="18.75" customHeight="1" x14ac:dyDescent="0.25">
      <c r="A53" s="19" t="str">
        <f>VLOOKUP(B53,'[1]LISTADO ATM'!$A$2:$C$821,3,0)</f>
        <v>DISTRITO NACIONAL</v>
      </c>
      <c r="B53" s="28">
        <v>577</v>
      </c>
      <c r="C53" s="28" t="str">
        <f>VLOOKUP(B53,'[1]LISTADO ATM'!$A$2:$B$821,2,0)</f>
        <v xml:space="preserve">ATM Olé Ave. Duarte </v>
      </c>
      <c r="D53" s="29" t="s">
        <v>19</v>
      </c>
      <c r="E53" s="37" t="s">
        <v>26</v>
      </c>
    </row>
    <row r="54" spans="1:5" ht="18" x14ac:dyDescent="0.25">
      <c r="A54" s="19" t="str">
        <f>VLOOKUP(B54,'[1]LISTADO ATM'!$A$2:$C$821,3,0)</f>
        <v>DISTRITO NACIONAL</v>
      </c>
      <c r="B54" s="28">
        <v>607</v>
      </c>
      <c r="C54" s="28" t="str">
        <f>VLOOKUP(B54,'[1]LISTADO ATM'!$A$2:$B$821,2,0)</f>
        <v xml:space="preserve">ATM ONAPI </v>
      </c>
      <c r="D54" s="29" t="s">
        <v>19</v>
      </c>
      <c r="E54" s="37" t="s">
        <v>27</v>
      </c>
    </row>
    <row r="55" spans="1:5" ht="18" x14ac:dyDescent="0.25">
      <c r="A55" s="19" t="str">
        <f>VLOOKUP(B55,'[1]LISTADO ATM'!$A$2:$C$821,3,0)</f>
        <v>DISTRITO NACIONAL</v>
      </c>
      <c r="B55" s="28">
        <v>125</v>
      </c>
      <c r="C55" s="28" t="str">
        <f>VLOOKUP(B55,'[1]LISTADO ATM'!$A$2:$B$821,2,0)</f>
        <v xml:space="preserve">ATM Dirección General de Aduanas II </v>
      </c>
      <c r="D55" s="29" t="s">
        <v>19</v>
      </c>
      <c r="E55" s="37" t="s">
        <v>29</v>
      </c>
    </row>
    <row r="56" spans="1:5" ht="18" x14ac:dyDescent="0.25">
      <c r="A56" s="19" t="str">
        <f>VLOOKUP(B56,'[1]LISTADO ATM'!$A$2:$C$821,3,0)</f>
        <v>DISTRITO NACIONAL</v>
      </c>
      <c r="B56" s="28">
        <v>578</v>
      </c>
      <c r="C56" s="28" t="str">
        <f>VLOOKUP(B56,'[1]LISTADO ATM'!$A$2:$B$821,2,0)</f>
        <v xml:space="preserve">ATM Procuraduría General de la República </v>
      </c>
      <c r="D56" s="29" t="s">
        <v>19</v>
      </c>
      <c r="E56" s="37" t="s">
        <v>30</v>
      </c>
    </row>
    <row r="57" spans="1:5" ht="18.75" customHeight="1" x14ac:dyDescent="0.25">
      <c r="A57" s="19" t="str">
        <f>VLOOKUP(B57,'[1]LISTADO ATM'!$A$2:$C$821,3,0)</f>
        <v>DISTRITO NACIONAL</v>
      </c>
      <c r="B57" s="28">
        <v>558</v>
      </c>
      <c r="C57" s="28" t="str">
        <f>VLOOKUP(B57,'[1]LISTADO ATM'!$A$2:$B$821,2,0)</f>
        <v xml:space="preserve">ATM Base Naval 27 de Febrero (Sans Soucí) </v>
      </c>
      <c r="D57" s="29" t="s">
        <v>19</v>
      </c>
      <c r="E57" s="37">
        <v>335864366</v>
      </c>
    </row>
    <row r="58" spans="1:5" ht="18.75" customHeight="1" x14ac:dyDescent="0.25">
      <c r="A58" s="19" t="str">
        <f>VLOOKUP(B58,'[1]LISTADO ATM'!$A$2:$C$821,3,0)</f>
        <v>SUR</v>
      </c>
      <c r="B58" s="28">
        <v>356</v>
      </c>
      <c r="C58" s="28" t="str">
        <f>VLOOKUP(B58,'[1]LISTADO ATM'!$A$2:$B$821,2,0)</f>
        <v xml:space="preserve">ATM Estación Sigma (San Cristóbal) </v>
      </c>
      <c r="D58" s="29" t="s">
        <v>19</v>
      </c>
      <c r="E58" s="37" t="s">
        <v>35</v>
      </c>
    </row>
    <row r="59" spans="1:5" ht="18.75" customHeight="1" x14ac:dyDescent="0.25">
      <c r="A59" s="19" t="str">
        <f>VLOOKUP(B59,'[1]LISTADO ATM'!$A$2:$C$821,3,0)</f>
        <v>DISTRITO NACIONAL</v>
      </c>
      <c r="B59" s="28">
        <v>735</v>
      </c>
      <c r="C59" s="28" t="str">
        <f>VLOOKUP(B59,'[1]LISTADO ATM'!$A$2:$B$821,2,0)</f>
        <v xml:space="preserve">ATM Oficina Independencia II  </v>
      </c>
      <c r="D59" s="29" t="s">
        <v>19</v>
      </c>
      <c r="E59" s="37">
        <v>335864517</v>
      </c>
    </row>
    <row r="60" spans="1:5" ht="18.75" customHeight="1" x14ac:dyDescent="0.25">
      <c r="A60" s="19" t="str">
        <f>VLOOKUP(B60,'[1]LISTADO ATM'!$A$2:$C$821,3,0)</f>
        <v>SUR</v>
      </c>
      <c r="B60" s="28">
        <v>537</v>
      </c>
      <c r="C60" s="28" t="str">
        <f>VLOOKUP(B60,'[1]LISTADO ATM'!$A$2:$B$821,2,0)</f>
        <v xml:space="preserve">ATM Estación Texaco Enriquillo (Barahona) </v>
      </c>
      <c r="D60" s="29" t="s">
        <v>19</v>
      </c>
      <c r="E60" s="37">
        <v>335864519</v>
      </c>
    </row>
    <row r="61" spans="1:5" ht="18.75" customHeight="1" x14ac:dyDescent="0.25">
      <c r="A61" s="19" t="str">
        <f>VLOOKUP(B61,'[1]LISTADO ATM'!$A$2:$C$821,3,0)</f>
        <v>DISTRITO NACIONAL</v>
      </c>
      <c r="B61" s="28">
        <v>147</v>
      </c>
      <c r="C61" s="28" t="str">
        <f>VLOOKUP(B61,'[1]LISTADO ATM'!$A$2:$B$821,2,0)</f>
        <v xml:space="preserve">ATM Kiosco Megacentro I </v>
      </c>
      <c r="D61" s="29" t="s">
        <v>19</v>
      </c>
      <c r="E61" s="37">
        <v>335864528</v>
      </c>
    </row>
    <row r="62" spans="1:5" ht="18.75" customHeight="1" x14ac:dyDescent="0.25">
      <c r="A62" s="19" t="str">
        <f>VLOOKUP(B62,'[1]LISTADO ATM'!$A$2:$C$821,3,0)</f>
        <v>DISTRITO NACIONAL</v>
      </c>
      <c r="B62" s="28">
        <v>302</v>
      </c>
      <c r="C62" s="28" t="str">
        <f>VLOOKUP(B62,'[1]LISTADO ATM'!$A$2:$B$821,2,0)</f>
        <v xml:space="preserve">ATM S/M Aprezio Los Mameyes  </v>
      </c>
      <c r="D62" s="29" t="s">
        <v>19</v>
      </c>
      <c r="E62" s="37">
        <v>335864541</v>
      </c>
    </row>
    <row r="63" spans="1:5" ht="18.75" customHeight="1" x14ac:dyDescent="0.25">
      <c r="A63" s="19" t="str">
        <f>VLOOKUP(B63,'[1]LISTADO ATM'!$A$2:$C$821,3,0)</f>
        <v>SUR</v>
      </c>
      <c r="B63" s="28">
        <v>311</v>
      </c>
      <c r="C63" s="28" t="str">
        <f>VLOOKUP(B63,'[1]LISTADO ATM'!$A$2:$B$821,2,0)</f>
        <v>ATM Plaza Eroski</v>
      </c>
      <c r="D63" s="29" t="s">
        <v>19</v>
      </c>
      <c r="E63" s="37">
        <v>3335864598</v>
      </c>
    </row>
    <row r="64" spans="1:5" ht="18.75" customHeight="1" x14ac:dyDescent="0.25">
      <c r="A64" s="19" t="str">
        <f>VLOOKUP(B64,'[1]LISTADO ATM'!$A$2:$C$821,3,0)</f>
        <v>ESTE</v>
      </c>
      <c r="B64" s="28">
        <v>963</v>
      </c>
      <c r="C64" s="28" t="str">
        <f>VLOOKUP(B64,'[1]LISTADO ATM'!$A$2:$B$821,2,0)</f>
        <v xml:space="preserve">ATM Multiplaza La Romana </v>
      </c>
      <c r="D64" s="29" t="s">
        <v>19</v>
      </c>
      <c r="E64" s="37">
        <v>3335864592</v>
      </c>
    </row>
    <row r="65" spans="1:5" ht="18.75" customHeight="1" x14ac:dyDescent="0.25">
      <c r="A65" s="19" t="str">
        <f>VLOOKUP(B65,'[1]LISTADO ATM'!$A$2:$C$821,3,0)</f>
        <v>NORTE</v>
      </c>
      <c r="B65" s="28">
        <v>638</v>
      </c>
      <c r="C65" s="28" t="str">
        <f>VLOOKUP(B65,'[1]LISTADO ATM'!$A$2:$B$821,2,0)</f>
        <v xml:space="preserve">ATM S/M Yoma </v>
      </c>
      <c r="D65" s="29" t="s">
        <v>19</v>
      </c>
      <c r="E65" s="37">
        <v>335864505</v>
      </c>
    </row>
    <row r="66" spans="1:5" ht="18.75" customHeight="1" thickBot="1" x14ac:dyDescent="0.3">
      <c r="A66" s="19" t="str">
        <f>VLOOKUP(B66,'[1]LISTADO ATM'!$A$2:$C$821,3,0)</f>
        <v>NORTE</v>
      </c>
      <c r="B66" s="28">
        <v>358</v>
      </c>
      <c r="C66" s="28" t="str">
        <f>VLOOKUP(B66,'[1]LISTADO ATM'!$A$2:$B$821,2,0)</f>
        <v>ATM Ayuntamiento Cevico</v>
      </c>
      <c r="D66" s="29" t="s">
        <v>19</v>
      </c>
      <c r="E66" s="37">
        <v>3335864608</v>
      </c>
    </row>
    <row r="67" spans="1:5" ht="18.75" thickBot="1" x14ac:dyDescent="0.3">
      <c r="A67" s="3"/>
      <c r="B67" s="38">
        <f>COUNT(B53:B66)</f>
        <v>14</v>
      </c>
      <c r="C67" s="14"/>
      <c r="D67" s="35"/>
      <c r="E67" s="36"/>
    </row>
    <row r="68" spans="1:5" ht="15.75" thickBot="1" x14ac:dyDescent="0.3">
      <c r="B68" s="5"/>
      <c r="E68" s="5"/>
    </row>
    <row r="69" spans="1:5" ht="18" x14ac:dyDescent="0.25">
      <c r="A69" s="51" t="s">
        <v>13</v>
      </c>
      <c r="B69" s="52"/>
      <c r="C69" s="52"/>
      <c r="D69" s="52"/>
      <c r="E69" s="53"/>
    </row>
    <row r="70" spans="1:5" ht="18" x14ac:dyDescent="0.25">
      <c r="A70" s="2" t="s">
        <v>5</v>
      </c>
      <c r="B70" s="12" t="s">
        <v>6</v>
      </c>
      <c r="C70" s="4" t="s">
        <v>7</v>
      </c>
      <c r="D70" s="18" t="s">
        <v>8</v>
      </c>
      <c r="E70" s="12" t="s">
        <v>9</v>
      </c>
    </row>
    <row r="71" spans="1:5" ht="18.75" customHeight="1" x14ac:dyDescent="0.25">
      <c r="A71" s="19" t="str">
        <f>VLOOKUP(B71,'[1]LISTADO ATM'!$A$2:$C$821,3,0)</f>
        <v>NORTE</v>
      </c>
      <c r="B71" s="28">
        <v>256</v>
      </c>
      <c r="C71" s="28" t="str">
        <f>VLOOKUP(B71,'[1]LISTADO ATM'!$A$2:$B$821,2,0)</f>
        <v xml:space="preserve">ATM Oficina Licey Al Medio </v>
      </c>
      <c r="D71" s="39" t="s">
        <v>34</v>
      </c>
      <c r="E71" s="37" t="s">
        <v>33</v>
      </c>
    </row>
    <row r="72" spans="1:5" ht="18.75" customHeight="1" x14ac:dyDescent="0.25">
      <c r="A72" s="19" t="str">
        <f>VLOOKUP(B72,'[1]LISTADO ATM'!$A$2:$C$821,3,0)</f>
        <v>DISTRITO NACIONAL</v>
      </c>
      <c r="B72" s="28">
        <v>165</v>
      </c>
      <c r="C72" s="28" t="str">
        <f>VLOOKUP(B72,'[1]LISTADO ATM'!$A$2:$B$821,2,0)</f>
        <v>ATM Autoservicio Megacentro</v>
      </c>
      <c r="D72" s="39" t="s">
        <v>34</v>
      </c>
      <c r="E72" s="37">
        <v>335864451</v>
      </c>
    </row>
    <row r="73" spans="1:5" ht="18.75" customHeight="1" x14ac:dyDescent="0.25">
      <c r="A73" s="19" t="str">
        <f>VLOOKUP(B73,'[1]LISTADO ATM'!$A$2:$C$821,3,0)</f>
        <v>SUR</v>
      </c>
      <c r="B73" s="28">
        <v>252</v>
      </c>
      <c r="C73" s="28" t="str">
        <f>VLOOKUP(B73,'[1]LISTADO ATM'!$A$2:$B$821,2,0)</f>
        <v xml:space="preserve">ATM Banco Agrícola (Barahona) </v>
      </c>
      <c r="D73" s="28" t="s">
        <v>22</v>
      </c>
      <c r="E73" s="37">
        <v>335864271</v>
      </c>
    </row>
    <row r="74" spans="1:5" ht="18.75" customHeight="1" x14ac:dyDescent="0.25">
      <c r="A74" s="19" t="str">
        <f>VLOOKUP(B74,'[1]LISTADO ATM'!$A$2:$C$821,3,0)</f>
        <v>SUR</v>
      </c>
      <c r="B74" s="28">
        <v>297</v>
      </c>
      <c r="C74" s="28" t="str">
        <f>VLOOKUP(B74,'[1]LISTADO ATM'!$A$2:$B$821,2,0)</f>
        <v xml:space="preserve">ATM S/M Cadena Ocoa </v>
      </c>
      <c r="D74" s="28" t="s">
        <v>22</v>
      </c>
      <c r="E74" s="37">
        <v>335864448</v>
      </c>
    </row>
    <row r="75" spans="1:5" ht="18" customHeight="1" x14ac:dyDescent="0.25">
      <c r="A75" s="19" t="str">
        <f>VLOOKUP(B75,'[1]LISTADO ATM'!$A$2:$C$821,3,0)</f>
        <v>NORTE</v>
      </c>
      <c r="B75" s="28">
        <v>942</v>
      </c>
      <c r="C75" s="28" t="str">
        <f>VLOOKUP(B75,'[1]LISTADO ATM'!$A$2:$B$821,2,0)</f>
        <v xml:space="preserve">ATM Estación Texaco La Vega </v>
      </c>
      <c r="D75" s="28" t="s">
        <v>22</v>
      </c>
      <c r="E75" s="37">
        <v>3335864585</v>
      </c>
    </row>
    <row r="76" spans="1:5" ht="18" customHeight="1" x14ac:dyDescent="0.25">
      <c r="A76" s="19" t="str">
        <f>VLOOKUP(B76,'[1]LISTADO ATM'!$A$2:$C$821,3,0)</f>
        <v>NORTE</v>
      </c>
      <c r="B76" s="28">
        <v>351</v>
      </c>
      <c r="C76" s="28" t="str">
        <f>VLOOKUP(B76,'[1]LISTADO ATM'!$A$2:$B$821,2,0)</f>
        <v xml:space="preserve">ATM S/M José Luís (Puerto Plata) </v>
      </c>
      <c r="D76" s="28" t="s">
        <v>22</v>
      </c>
      <c r="E76" s="37">
        <v>3335864583</v>
      </c>
    </row>
    <row r="77" spans="1:5" ht="18" customHeight="1" x14ac:dyDescent="0.25">
      <c r="A77" s="19" t="str">
        <f>VLOOKUP(B77,'[1]LISTADO ATM'!$A$2:$C$821,3,0)</f>
        <v>DISTRITO NACIONAL</v>
      </c>
      <c r="B77" s="28">
        <v>70</v>
      </c>
      <c r="C77" s="28" t="str">
        <f>VLOOKUP(B77,'[1]LISTADO ATM'!$A$2:$B$821,2,0)</f>
        <v xml:space="preserve">ATM Autoservicio Plaza Lama Zona Oriental </v>
      </c>
      <c r="D77" s="28" t="s">
        <v>22</v>
      </c>
      <c r="E77" s="37">
        <v>3335864582</v>
      </c>
    </row>
    <row r="78" spans="1:5" ht="18" customHeight="1" x14ac:dyDescent="0.25">
      <c r="A78" s="19" t="str">
        <f>VLOOKUP(B78,'[1]LISTADO ATM'!$A$2:$C$821,3,0)</f>
        <v>DISTRITO NACIONAL</v>
      </c>
      <c r="B78" s="70">
        <v>946</v>
      </c>
      <c r="C78" s="28" t="str">
        <f>VLOOKUP(B78,'[1]LISTADO ATM'!$A$2:$B$821,2,0)</f>
        <v xml:space="preserve">ATM Oficina Núñez de Cáceres I </v>
      </c>
      <c r="D78" s="39" t="s">
        <v>34</v>
      </c>
      <c r="E78" s="37">
        <v>3335864609</v>
      </c>
    </row>
    <row r="79" spans="1:5" ht="18" customHeight="1" thickBot="1" x14ac:dyDescent="0.3">
      <c r="A79" s="19" t="str">
        <f>VLOOKUP(B79,'[1]LISTADO ATM'!$A$2:$C$821,3,0)</f>
        <v>NORTE</v>
      </c>
      <c r="B79" s="70">
        <v>956</v>
      </c>
      <c r="C79" s="28" t="str">
        <f>VLOOKUP(B79,'[1]LISTADO ATM'!$A$2:$B$821,2,0)</f>
        <v xml:space="preserve">ATM Autoservicio El Jaya (SFM) </v>
      </c>
      <c r="D79" s="39" t="s">
        <v>34</v>
      </c>
      <c r="E79" s="37">
        <v>3335864610</v>
      </c>
    </row>
    <row r="80" spans="1:5" ht="18.75" thickBot="1" x14ac:dyDescent="0.3">
      <c r="A80" s="3" t="s">
        <v>11</v>
      </c>
      <c r="B80" s="38">
        <f>COUNT(B71:B79)</f>
        <v>9</v>
      </c>
      <c r="C80" s="14"/>
      <c r="D80" s="17"/>
      <c r="E80" s="17"/>
    </row>
    <row r="81" spans="1:6" ht="15.75" thickBot="1" x14ac:dyDescent="0.3">
      <c r="B81" s="5"/>
      <c r="E81" s="5"/>
    </row>
    <row r="82" spans="1:6" ht="18.75" thickBot="1" x14ac:dyDescent="0.3">
      <c r="A82" s="54" t="s">
        <v>12</v>
      </c>
      <c r="B82" s="55"/>
      <c r="C82" t="s">
        <v>18</v>
      </c>
      <c r="D82" s="5"/>
      <c r="E82" s="5"/>
      <c r="F82" s="71"/>
    </row>
    <row r="83" spans="1:6" ht="18.75" thickBot="1" x14ac:dyDescent="0.3">
      <c r="A83" s="33">
        <f>+B49+B67+B80</f>
        <v>53</v>
      </c>
      <c r="B83" s="34"/>
    </row>
    <row r="84" spans="1:6" ht="15.75" thickBot="1" x14ac:dyDescent="0.3">
      <c r="B84" s="5"/>
      <c r="E84" s="5"/>
    </row>
    <row r="85" spans="1:6" ht="18.75" thickBot="1" x14ac:dyDescent="0.3">
      <c r="A85" s="45" t="s">
        <v>15</v>
      </c>
      <c r="B85" s="46"/>
      <c r="C85" s="46"/>
      <c r="D85" s="46"/>
      <c r="E85" s="47"/>
    </row>
    <row r="86" spans="1:6" ht="18" x14ac:dyDescent="0.25">
      <c r="A86" s="6" t="s">
        <v>5</v>
      </c>
      <c r="B86" s="12" t="s">
        <v>6</v>
      </c>
      <c r="C86" s="4" t="s">
        <v>7</v>
      </c>
      <c r="D86" s="43" t="s">
        <v>8</v>
      </c>
      <c r="E86" s="44"/>
    </row>
    <row r="87" spans="1:6" ht="18" x14ac:dyDescent="0.25">
      <c r="A87" s="28" t="str">
        <f>VLOOKUP(B87,'[1]LISTADO ATM'!$A$2:$C$821,3,0)</f>
        <v>DISTRITO NACIONAL</v>
      </c>
      <c r="B87" s="28">
        <v>561</v>
      </c>
      <c r="C87" s="28" t="str">
        <f>VLOOKUP(B87,'[1]LISTADO ATM'!$A$2:$B$821,2,0)</f>
        <v xml:space="preserve">ATM Comando Regional P.N. S.D. Este </v>
      </c>
      <c r="D87" s="68" t="s">
        <v>24</v>
      </c>
      <c r="E87" s="69"/>
    </row>
    <row r="88" spans="1:6" ht="18" x14ac:dyDescent="0.25">
      <c r="A88" s="28" t="str">
        <f>VLOOKUP(B88,'[1]LISTADO ATM'!$A$2:$C$821,3,0)</f>
        <v>SUR</v>
      </c>
      <c r="B88" s="28">
        <v>968</v>
      </c>
      <c r="C88" s="28" t="str">
        <f>VLOOKUP(B88,'[1]LISTADO ATM'!$A$2:$B$821,2,0)</f>
        <v xml:space="preserve">ATM UNP Mercado Baní </v>
      </c>
      <c r="D88" s="68" t="s">
        <v>25</v>
      </c>
      <c r="E88" s="69"/>
    </row>
    <row r="89" spans="1:6" ht="18" x14ac:dyDescent="0.25">
      <c r="A89" s="28" t="str">
        <f>VLOOKUP(B89,'[1]LISTADO ATM'!$A$2:$C$821,3,0)</f>
        <v>NORTE</v>
      </c>
      <c r="B89" s="28">
        <v>882</v>
      </c>
      <c r="C89" s="28" t="str">
        <f>VLOOKUP(B89,'[1]LISTADO ATM'!$A$2:$B$821,2,0)</f>
        <v xml:space="preserve">ATM Oficina Moca II </v>
      </c>
      <c r="D89" s="68" t="s">
        <v>17</v>
      </c>
      <c r="E89" s="69"/>
    </row>
    <row r="90" spans="1:6" ht="18" x14ac:dyDescent="0.25">
      <c r="A90" s="28" t="str">
        <f>VLOOKUP(B90,'[1]LISTADO ATM'!$A$2:$C$821,3,0)</f>
        <v>NORTE</v>
      </c>
      <c r="B90" s="28">
        <v>987</v>
      </c>
      <c r="C90" s="28" t="str">
        <f>VLOOKUP(B90,'[1]LISTADO ATM'!$A$2:$B$821,2,0)</f>
        <v xml:space="preserve">ATM S/M Jumbo (Moca) </v>
      </c>
      <c r="D90" s="68" t="s">
        <v>17</v>
      </c>
      <c r="E90" s="69"/>
    </row>
    <row r="91" spans="1:6" ht="18" x14ac:dyDescent="0.25">
      <c r="A91" s="28" t="str">
        <f>VLOOKUP(B91,'[1]LISTADO ATM'!$A$2:$C$821,3,0)</f>
        <v>NORTE</v>
      </c>
      <c r="B91" s="28">
        <v>88</v>
      </c>
      <c r="C91" s="28" t="str">
        <f>VLOOKUP(B91,'[1]LISTADO ATM'!$A$2:$B$821,2,0)</f>
        <v xml:space="preserve">ATM S/M La Fuente (Santiago) </v>
      </c>
      <c r="D91" s="68" t="s">
        <v>17</v>
      </c>
      <c r="E91" s="69"/>
    </row>
    <row r="92" spans="1:6" ht="18" x14ac:dyDescent="0.25">
      <c r="A92" s="28" t="str">
        <f>VLOOKUP(B92,'[1]LISTADO ATM'!$A$2:$C$821,3,0)</f>
        <v>DISTRITO NACIONAL</v>
      </c>
      <c r="B92" s="28">
        <v>238</v>
      </c>
      <c r="C92" s="28" t="str">
        <f>VLOOKUP(B92,'[1]LISTADO ATM'!$A$2:$B$821,2,0)</f>
        <v xml:space="preserve">ATM Multicentro La Sirena Charles de Gaulle </v>
      </c>
      <c r="D92" s="68" t="s">
        <v>17</v>
      </c>
      <c r="E92" s="69"/>
    </row>
    <row r="93" spans="1:6" ht="18" x14ac:dyDescent="0.25">
      <c r="A93" s="28" t="str">
        <f>VLOOKUP(B93,'[1]LISTADO ATM'!$A$2:$C$821,3,0)</f>
        <v>SUR</v>
      </c>
      <c r="B93" s="28">
        <v>342</v>
      </c>
      <c r="C93" s="28" t="str">
        <f>VLOOKUP(B93,'[1]LISTADO ATM'!$A$2:$B$821,2,0)</f>
        <v>ATM Oficina Obras Públicas Azua</v>
      </c>
      <c r="D93" s="68" t="s">
        <v>17</v>
      </c>
      <c r="E93" s="69"/>
    </row>
    <row r="94" spans="1:6" ht="18" x14ac:dyDescent="0.25">
      <c r="A94" s="28" t="str">
        <f>VLOOKUP(B94,'[1]LISTADO ATM'!$A$2:$C$821,3,0)</f>
        <v>DISTRITO NACIONAL</v>
      </c>
      <c r="B94" s="28">
        <v>354</v>
      </c>
      <c r="C94" s="28" t="str">
        <f>VLOOKUP(B94,'[1]LISTADO ATM'!$A$2:$B$821,2,0)</f>
        <v xml:space="preserve">ATM Oficina Núñez de Cáceres II </v>
      </c>
      <c r="D94" s="68" t="s">
        <v>17</v>
      </c>
      <c r="E94" s="69"/>
    </row>
    <row r="95" spans="1:6" ht="18" x14ac:dyDescent="0.25">
      <c r="A95" s="28" t="str">
        <f>VLOOKUP(B95,'[1]LISTADO ATM'!$A$2:$C$821,3,0)</f>
        <v>ESTE</v>
      </c>
      <c r="B95" s="28">
        <v>385</v>
      </c>
      <c r="C95" s="28" t="str">
        <f>VLOOKUP(B95,'[1]LISTADO ATM'!$A$2:$B$821,2,0)</f>
        <v xml:space="preserve">ATM Plaza Verón I </v>
      </c>
      <c r="D95" s="68" t="s">
        <v>17</v>
      </c>
      <c r="E95" s="69"/>
    </row>
    <row r="96" spans="1:6" ht="18" x14ac:dyDescent="0.25">
      <c r="A96" s="28" t="str">
        <f>VLOOKUP(B96,'[1]LISTADO ATM'!$A$2:$C$821,3,0)</f>
        <v>DISTRITO NACIONAL</v>
      </c>
      <c r="B96" s="28">
        <v>719</v>
      </c>
      <c r="C96" s="28" t="str">
        <f>VLOOKUP(B96,'[1]LISTADO ATM'!$A$2:$B$821,2,0)</f>
        <v xml:space="preserve">ATM Ayuntamiento Municipal San Luís </v>
      </c>
      <c r="D96" s="68" t="s">
        <v>17</v>
      </c>
      <c r="E96" s="69"/>
    </row>
    <row r="97" spans="1:5" ht="18" x14ac:dyDescent="0.25">
      <c r="A97" s="28" t="str">
        <f>VLOOKUP(B97,'[1]LISTADO ATM'!$A$2:$C$821,3,0)</f>
        <v>DISTRITO NACIONAL</v>
      </c>
      <c r="B97" s="28">
        <v>734</v>
      </c>
      <c r="C97" s="28" t="str">
        <f>VLOOKUP(B97,'[1]LISTADO ATM'!$A$2:$B$821,2,0)</f>
        <v xml:space="preserve">ATM Oficina Independencia I </v>
      </c>
      <c r="D97" s="68" t="s">
        <v>17</v>
      </c>
      <c r="E97" s="69"/>
    </row>
    <row r="98" spans="1:5" ht="18" x14ac:dyDescent="0.25">
      <c r="A98" s="28" t="str">
        <f>VLOOKUP(B98,'[1]LISTADO ATM'!$A$2:$C$821,3,0)</f>
        <v>NORTE</v>
      </c>
      <c r="B98" s="28">
        <v>747</v>
      </c>
      <c r="C98" s="28" t="str">
        <f>VLOOKUP(B98,'[1]LISTADO ATM'!$A$2:$B$821,2,0)</f>
        <v xml:space="preserve">ATM Club BR (Santiago) </v>
      </c>
      <c r="D98" s="68" t="s">
        <v>17</v>
      </c>
      <c r="E98" s="69"/>
    </row>
    <row r="99" spans="1:5" ht="18" x14ac:dyDescent="0.25">
      <c r="A99" s="28" t="str">
        <f>VLOOKUP(B99,'[1]LISTADO ATM'!$A$2:$C$821,3,0)</f>
        <v>NORTE</v>
      </c>
      <c r="B99" s="28">
        <v>774</v>
      </c>
      <c r="C99" s="28" t="str">
        <f>VLOOKUP(B99,'[1]LISTADO ATM'!$A$2:$B$821,2,0)</f>
        <v xml:space="preserve">ATM Oficina Montecristi </v>
      </c>
      <c r="D99" s="68" t="s">
        <v>17</v>
      </c>
      <c r="E99" s="69"/>
    </row>
    <row r="100" spans="1:5" ht="18" x14ac:dyDescent="0.25">
      <c r="A100" s="28" t="str">
        <f>VLOOKUP(B100,'[1]LISTADO ATM'!$A$2:$C$821,3,0)</f>
        <v>DISTRITO NACIONAL</v>
      </c>
      <c r="B100" s="28">
        <v>971</v>
      </c>
      <c r="C100" s="28" t="str">
        <f>VLOOKUP(B100,'[1]LISTADO ATM'!$A$2:$B$821,2,0)</f>
        <v xml:space="preserve">ATM Club Banreservas I </v>
      </c>
      <c r="D100" s="68" t="s">
        <v>17</v>
      </c>
      <c r="E100" s="69"/>
    </row>
    <row r="101" spans="1:5" ht="18.75" thickBot="1" x14ac:dyDescent="0.3">
      <c r="A101" s="28" t="str">
        <f>VLOOKUP(B101,'[1]LISTADO ATM'!$A$2:$C$821,3,0)</f>
        <v>DISTRITO NACIONAL</v>
      </c>
      <c r="B101" s="28">
        <v>993</v>
      </c>
      <c r="C101" s="28" t="str">
        <f>VLOOKUP(B101,'[1]LISTADO ATM'!$A$2:$B$821,2,0)</f>
        <v xml:space="preserve">ATM Centro Medico Integral II </v>
      </c>
      <c r="D101" s="68" t="s">
        <v>17</v>
      </c>
      <c r="E101" s="69"/>
    </row>
    <row r="102" spans="1:5" ht="18.75" thickBot="1" x14ac:dyDescent="0.3">
      <c r="A102" s="3" t="s">
        <v>11</v>
      </c>
      <c r="B102" s="38">
        <f>COUNT(B87:B101)</f>
        <v>15</v>
      </c>
      <c r="C102" s="30"/>
      <c r="D102" s="30"/>
      <c r="E102" s="31"/>
    </row>
  </sheetData>
  <mergeCells count="27">
    <mergeCell ref="D90:E90"/>
    <mergeCell ref="D91:E91"/>
    <mergeCell ref="D92:E92"/>
    <mergeCell ref="D93:E93"/>
    <mergeCell ref="D94:E94"/>
    <mergeCell ref="D100:E100"/>
    <mergeCell ref="D101:E101"/>
    <mergeCell ref="D96:E96"/>
    <mergeCell ref="D97:E97"/>
    <mergeCell ref="D98:E98"/>
    <mergeCell ref="D99:E99"/>
    <mergeCell ref="D88:E88"/>
    <mergeCell ref="D95:E95"/>
    <mergeCell ref="D87:E87"/>
    <mergeCell ref="D89:E89"/>
    <mergeCell ref="A1:E1"/>
    <mergeCell ref="A2:E2"/>
    <mergeCell ref="A7:E7"/>
    <mergeCell ref="C10:E10"/>
    <mergeCell ref="A12:E12"/>
    <mergeCell ref="D86:E86"/>
    <mergeCell ref="A85:E85"/>
    <mergeCell ref="C15:E15"/>
    <mergeCell ref="A17:E17"/>
    <mergeCell ref="A51:E51"/>
    <mergeCell ref="A69:E69"/>
    <mergeCell ref="A82:B82"/>
  </mergeCells>
  <phoneticPr fontId="11" type="noConversion"/>
  <conditionalFormatting sqref="E51">
    <cfRule type="duplicateValues" dxfId="200" priority="2183"/>
  </conditionalFormatting>
  <conditionalFormatting sqref="E51">
    <cfRule type="duplicateValues" dxfId="199" priority="2182"/>
  </conditionalFormatting>
  <conditionalFormatting sqref="E51">
    <cfRule type="duplicateValues" dxfId="198" priority="2184"/>
  </conditionalFormatting>
  <conditionalFormatting sqref="E102:E1048576 E67:E69 E49:E50 E1:E7 E80:E86 E10:E12 E15:E17">
    <cfRule type="duplicateValues" dxfId="197" priority="3426"/>
  </conditionalFormatting>
  <conditionalFormatting sqref="E102:E1048576 E49:E51 E1:E7 E67:E69 E80:E86 E15:E17 E10:E12">
    <cfRule type="duplicateValues" dxfId="196" priority="8851"/>
    <cfRule type="duplicateValues" dxfId="195" priority="8852"/>
  </conditionalFormatting>
  <conditionalFormatting sqref="E55">
    <cfRule type="duplicateValues" dxfId="194" priority="13110"/>
    <cfRule type="duplicateValues" dxfId="193" priority="13111"/>
  </conditionalFormatting>
  <conditionalFormatting sqref="E55">
    <cfRule type="duplicateValues" dxfId="192" priority="13114"/>
  </conditionalFormatting>
  <conditionalFormatting sqref="E102:E1048576 E1:E7 E55:E56 E49:E51 E67:E69 E80:E86 E10:E12 E15:E17">
    <cfRule type="duplicateValues" dxfId="191" priority="13429"/>
  </conditionalFormatting>
  <conditionalFormatting sqref="B103:B1048576">
    <cfRule type="duplicateValues" dxfId="190" priority="13660"/>
    <cfRule type="duplicateValues" dxfId="189" priority="13661"/>
  </conditionalFormatting>
  <conditionalFormatting sqref="E56">
    <cfRule type="duplicateValues" dxfId="188" priority="13736"/>
    <cfRule type="duplicateValues" dxfId="187" priority="13737"/>
  </conditionalFormatting>
  <conditionalFormatting sqref="E56">
    <cfRule type="duplicateValues" dxfId="186" priority="13738"/>
  </conditionalFormatting>
  <conditionalFormatting sqref="E53">
    <cfRule type="duplicateValues" dxfId="185" priority="13741"/>
  </conditionalFormatting>
  <conditionalFormatting sqref="E53">
    <cfRule type="duplicateValues" dxfId="184" priority="13743"/>
    <cfRule type="duplicateValues" dxfId="183" priority="13744"/>
  </conditionalFormatting>
  <conditionalFormatting sqref="B87">
    <cfRule type="duplicateValues" dxfId="182" priority="722"/>
  </conditionalFormatting>
  <conditionalFormatting sqref="B87">
    <cfRule type="duplicateValues" dxfId="181" priority="723"/>
  </conditionalFormatting>
  <conditionalFormatting sqref="E87">
    <cfRule type="duplicateValues" dxfId="180" priority="703"/>
  </conditionalFormatting>
  <conditionalFormatting sqref="E87">
    <cfRule type="duplicateValues" dxfId="179" priority="704"/>
    <cfRule type="duplicateValues" dxfId="178" priority="705"/>
  </conditionalFormatting>
  <conditionalFormatting sqref="E87">
    <cfRule type="duplicateValues" dxfId="177" priority="706"/>
  </conditionalFormatting>
  <conditionalFormatting sqref="E20">
    <cfRule type="duplicateValues" dxfId="176" priority="668"/>
  </conditionalFormatting>
  <conditionalFormatting sqref="E20">
    <cfRule type="duplicateValues" dxfId="175" priority="669"/>
    <cfRule type="duplicateValues" dxfId="174" priority="670"/>
  </conditionalFormatting>
  <conditionalFormatting sqref="E20">
    <cfRule type="duplicateValues" dxfId="173" priority="671"/>
  </conditionalFormatting>
  <conditionalFormatting sqref="B20">
    <cfRule type="duplicateValues" dxfId="172" priority="675"/>
  </conditionalFormatting>
  <conditionalFormatting sqref="B20">
    <cfRule type="duplicateValues" dxfId="171" priority="678"/>
  </conditionalFormatting>
  <conditionalFormatting sqref="E19">
    <cfRule type="duplicateValues" dxfId="170" priority="646"/>
  </conditionalFormatting>
  <conditionalFormatting sqref="E19">
    <cfRule type="duplicateValues" dxfId="169" priority="647"/>
    <cfRule type="duplicateValues" dxfId="168" priority="648"/>
  </conditionalFormatting>
  <conditionalFormatting sqref="E19">
    <cfRule type="duplicateValues" dxfId="167" priority="649"/>
  </conditionalFormatting>
  <conditionalFormatting sqref="B19">
    <cfRule type="duplicateValues" dxfId="166" priority="653"/>
  </conditionalFormatting>
  <conditionalFormatting sqref="B19">
    <cfRule type="duplicateValues" dxfId="165" priority="656"/>
  </conditionalFormatting>
  <conditionalFormatting sqref="B9">
    <cfRule type="duplicateValues" dxfId="164" priority="627"/>
  </conditionalFormatting>
  <conditionalFormatting sqref="B9">
    <cfRule type="duplicateValues" dxfId="163" priority="629"/>
    <cfRule type="duplicateValues" dxfId="162" priority="630"/>
  </conditionalFormatting>
  <conditionalFormatting sqref="E54">
    <cfRule type="duplicateValues" dxfId="161" priority="631"/>
    <cfRule type="duplicateValues" dxfId="160" priority="632"/>
  </conditionalFormatting>
  <conditionalFormatting sqref="E54">
    <cfRule type="duplicateValues" dxfId="159" priority="633"/>
  </conditionalFormatting>
  <conditionalFormatting sqref="B9">
    <cfRule type="duplicateValues" dxfId="158" priority="634"/>
  </conditionalFormatting>
  <conditionalFormatting sqref="E9">
    <cfRule type="duplicateValues" dxfId="157" priority="635"/>
  </conditionalFormatting>
  <conditionalFormatting sqref="E9">
    <cfRule type="duplicateValues" dxfId="156" priority="636"/>
    <cfRule type="duplicateValues" dxfId="155" priority="637"/>
  </conditionalFormatting>
  <conditionalFormatting sqref="B71:B72">
    <cfRule type="duplicateValues" dxfId="154" priority="596"/>
  </conditionalFormatting>
  <conditionalFormatting sqref="E71:E72">
    <cfRule type="duplicateValues" dxfId="153" priority="597"/>
  </conditionalFormatting>
  <conditionalFormatting sqref="E71:E72">
    <cfRule type="duplicateValues" dxfId="152" priority="598"/>
    <cfRule type="duplicateValues" dxfId="151" priority="599"/>
  </conditionalFormatting>
  <conditionalFormatting sqref="E14">
    <cfRule type="duplicateValues" dxfId="150" priority="584"/>
  </conditionalFormatting>
  <conditionalFormatting sqref="E14">
    <cfRule type="duplicateValues" dxfId="149" priority="585"/>
  </conditionalFormatting>
  <conditionalFormatting sqref="E14">
    <cfRule type="duplicateValues" dxfId="148" priority="586"/>
    <cfRule type="duplicateValues" dxfId="147" priority="587"/>
  </conditionalFormatting>
  <conditionalFormatting sqref="E88">
    <cfRule type="duplicateValues" dxfId="146" priority="507"/>
  </conditionalFormatting>
  <conditionalFormatting sqref="E88">
    <cfRule type="duplicateValues" dxfId="145" priority="508"/>
    <cfRule type="duplicateValues" dxfId="144" priority="509"/>
  </conditionalFormatting>
  <conditionalFormatting sqref="E88">
    <cfRule type="duplicateValues" dxfId="143" priority="510"/>
  </conditionalFormatting>
  <conditionalFormatting sqref="E57">
    <cfRule type="duplicateValues" dxfId="142" priority="467"/>
  </conditionalFormatting>
  <conditionalFormatting sqref="E57">
    <cfRule type="duplicateValues" dxfId="141" priority="468"/>
    <cfRule type="duplicateValues" dxfId="140" priority="469"/>
  </conditionalFormatting>
  <conditionalFormatting sqref="E22">
    <cfRule type="duplicateValues" dxfId="139" priority="14824"/>
  </conditionalFormatting>
  <conditionalFormatting sqref="E22">
    <cfRule type="duplicateValues" dxfId="138" priority="14826"/>
    <cfRule type="duplicateValues" dxfId="137" priority="14827"/>
  </conditionalFormatting>
  <conditionalFormatting sqref="B20">
    <cfRule type="duplicateValues" dxfId="136" priority="15031"/>
  </conditionalFormatting>
  <conditionalFormatting sqref="B20">
    <cfRule type="duplicateValues" dxfId="135" priority="15033"/>
    <cfRule type="duplicateValues" dxfId="134" priority="15034"/>
  </conditionalFormatting>
  <conditionalFormatting sqref="B71:B72">
    <cfRule type="duplicateValues" dxfId="133" priority="15167"/>
  </conditionalFormatting>
  <conditionalFormatting sqref="B71:B72">
    <cfRule type="duplicateValues" dxfId="132" priority="15170"/>
    <cfRule type="duplicateValues" dxfId="131" priority="15171"/>
  </conditionalFormatting>
  <conditionalFormatting sqref="B103:B1048576 B81:B85 B1:B9 B71:B74 B87:B101 B53:B66 B19:B48 B14 B68:B69 B50:B51 B16:B17 B11:B12">
    <cfRule type="duplicateValues" dxfId="130" priority="63"/>
    <cfRule type="duplicateValues" dxfId="129" priority="399"/>
    <cfRule type="duplicateValues" dxfId="128" priority="409"/>
    <cfRule type="duplicateValues" dxfId="127" priority="410"/>
    <cfRule type="duplicateValues" dxfId="126" priority="447"/>
  </conditionalFormatting>
  <conditionalFormatting sqref="B103:B1048576 B81:B85 B1:B9 B71:B74 B87:B101 B53:B66 B19:B48 B14 B68:B69 B50:B51 B16:B17 B11:B12">
    <cfRule type="duplicateValues" dxfId="125" priority="411"/>
  </conditionalFormatting>
  <conditionalFormatting sqref="B87">
    <cfRule type="duplicateValues" dxfId="124" priority="15269"/>
    <cfRule type="duplicateValues" dxfId="123" priority="15270"/>
  </conditionalFormatting>
  <conditionalFormatting sqref="E23">
    <cfRule type="duplicateValues" dxfId="122" priority="15739"/>
  </conditionalFormatting>
  <conditionalFormatting sqref="E23">
    <cfRule type="duplicateValues" dxfId="121" priority="15742"/>
    <cfRule type="duplicateValues" dxfId="120" priority="15743"/>
  </conditionalFormatting>
  <conditionalFormatting sqref="E58">
    <cfRule type="duplicateValues" dxfId="119" priority="15920"/>
  </conditionalFormatting>
  <conditionalFormatting sqref="E58">
    <cfRule type="duplicateValues" dxfId="118" priority="15921"/>
    <cfRule type="duplicateValues" dxfId="117" priority="15922"/>
  </conditionalFormatting>
  <conditionalFormatting sqref="E54">
    <cfRule type="duplicateValues" dxfId="116" priority="16155"/>
  </conditionalFormatting>
  <conditionalFormatting sqref="B54 B9">
    <cfRule type="duplicateValues" dxfId="115" priority="16157"/>
  </conditionalFormatting>
  <conditionalFormatting sqref="B54 B9">
    <cfRule type="duplicateValues" dxfId="114" priority="16159"/>
    <cfRule type="duplicateValues" dxfId="113" priority="16160"/>
  </conditionalFormatting>
  <conditionalFormatting sqref="B54">
    <cfRule type="duplicateValues" dxfId="112" priority="16163"/>
  </conditionalFormatting>
  <conditionalFormatting sqref="B103:B1048576 B88:B101 B68:B69 B55:B56 B50:B51 B73:B74 B1:B8 B11:B12 B81:B85 B14 B16:B17">
    <cfRule type="duplicateValues" dxfId="111" priority="16242"/>
  </conditionalFormatting>
  <conditionalFormatting sqref="B103:B1048576 B81:B85 B55:B56 B68:B69 B50:B51 B16:B17 B11:B12 B73:B74 B1:B7 B14">
    <cfRule type="duplicateValues" dxfId="110" priority="16253"/>
  </conditionalFormatting>
  <conditionalFormatting sqref="B103:B1048576">
    <cfRule type="duplicateValues" dxfId="109" priority="291"/>
  </conditionalFormatting>
  <conditionalFormatting sqref="B19">
    <cfRule type="duplicateValues" dxfId="108" priority="16945"/>
    <cfRule type="duplicateValues" dxfId="107" priority="16946"/>
  </conditionalFormatting>
  <conditionalFormatting sqref="E26:E27">
    <cfRule type="duplicateValues" dxfId="106" priority="167"/>
  </conditionalFormatting>
  <conditionalFormatting sqref="E26:E27">
    <cfRule type="duplicateValues" dxfId="105" priority="168"/>
    <cfRule type="duplicateValues" dxfId="104" priority="169"/>
  </conditionalFormatting>
  <conditionalFormatting sqref="E21">
    <cfRule type="duplicateValues" dxfId="103" priority="17195"/>
  </conditionalFormatting>
  <conditionalFormatting sqref="E21">
    <cfRule type="duplicateValues" dxfId="102" priority="17198"/>
    <cfRule type="duplicateValues" dxfId="101" priority="17199"/>
  </conditionalFormatting>
  <conditionalFormatting sqref="B103:B1048576 B88:B101 B73:B74 B1:B8 B11:B12 B21:B48 B55:B66 B81:B85 B53 B14 B68:B69 B50:B51 B16:B17">
    <cfRule type="duplicateValues" dxfId="100" priority="17301"/>
  </conditionalFormatting>
  <conditionalFormatting sqref="B103:B1048576 B88:B101 B73:B74 B1:B8 B11:B12 B21:B48 B55:B66 B81:B85 B53 B14 B68:B69 B50:B51 B16:B17">
    <cfRule type="duplicateValues" dxfId="99" priority="17314"/>
    <cfRule type="duplicateValues" dxfId="98" priority="17315"/>
  </conditionalFormatting>
  <conditionalFormatting sqref="E73:E74">
    <cfRule type="duplicateValues" dxfId="97" priority="18030"/>
  </conditionalFormatting>
  <conditionalFormatting sqref="E73:E74">
    <cfRule type="duplicateValues" dxfId="96" priority="18032"/>
    <cfRule type="duplicateValues" dxfId="95" priority="18033"/>
  </conditionalFormatting>
  <conditionalFormatting sqref="B73:B74 B14">
    <cfRule type="duplicateValues" dxfId="94" priority="18051"/>
  </conditionalFormatting>
  <conditionalFormatting sqref="E95 E89">
    <cfRule type="duplicateValues" dxfId="93" priority="112"/>
  </conditionalFormatting>
  <conditionalFormatting sqref="E95 E89">
    <cfRule type="duplicateValues" dxfId="92" priority="113"/>
    <cfRule type="duplicateValues" dxfId="91" priority="114"/>
  </conditionalFormatting>
  <conditionalFormatting sqref="E24:E25 E28">
    <cfRule type="duplicateValues" dxfId="90" priority="18810"/>
  </conditionalFormatting>
  <conditionalFormatting sqref="E24:E25 E28">
    <cfRule type="duplicateValues" dxfId="89" priority="18812"/>
    <cfRule type="duplicateValues" dxfId="88" priority="18813"/>
  </conditionalFormatting>
  <conditionalFormatting sqref="E31 E29">
    <cfRule type="duplicateValues" dxfId="87" priority="18884"/>
  </conditionalFormatting>
  <conditionalFormatting sqref="E31 E29">
    <cfRule type="duplicateValues" dxfId="86" priority="18886"/>
    <cfRule type="duplicateValues" dxfId="85" priority="18887"/>
  </conditionalFormatting>
  <conditionalFormatting sqref="E91">
    <cfRule type="duplicateValues" dxfId="84" priority="91"/>
  </conditionalFormatting>
  <conditionalFormatting sqref="E91">
    <cfRule type="duplicateValues" dxfId="83" priority="92"/>
    <cfRule type="duplicateValues" dxfId="82" priority="93"/>
  </conditionalFormatting>
  <conditionalFormatting sqref="E92:E93">
    <cfRule type="duplicateValues" dxfId="81" priority="88"/>
  </conditionalFormatting>
  <conditionalFormatting sqref="E92:E93">
    <cfRule type="duplicateValues" dxfId="80" priority="89"/>
    <cfRule type="duplicateValues" dxfId="79" priority="90"/>
  </conditionalFormatting>
  <conditionalFormatting sqref="E94">
    <cfRule type="duplicateValues" dxfId="78" priority="85"/>
  </conditionalFormatting>
  <conditionalFormatting sqref="E94">
    <cfRule type="duplicateValues" dxfId="77" priority="86"/>
    <cfRule type="duplicateValues" dxfId="76" priority="87"/>
  </conditionalFormatting>
  <conditionalFormatting sqref="E96">
    <cfRule type="duplicateValues" dxfId="75" priority="79"/>
  </conditionalFormatting>
  <conditionalFormatting sqref="E96">
    <cfRule type="duplicateValues" dxfId="74" priority="80"/>
    <cfRule type="duplicateValues" dxfId="73" priority="81"/>
  </conditionalFormatting>
  <conditionalFormatting sqref="E97">
    <cfRule type="duplicateValues" dxfId="72" priority="76"/>
  </conditionalFormatting>
  <conditionalFormatting sqref="E97">
    <cfRule type="duplicateValues" dxfId="71" priority="77"/>
    <cfRule type="duplicateValues" dxfId="70" priority="78"/>
  </conditionalFormatting>
  <conditionalFormatting sqref="E98">
    <cfRule type="duplicateValues" dxfId="69" priority="73"/>
  </conditionalFormatting>
  <conditionalFormatting sqref="E98">
    <cfRule type="duplicateValues" dxfId="68" priority="74"/>
    <cfRule type="duplicateValues" dxfId="67" priority="75"/>
  </conditionalFormatting>
  <conditionalFormatting sqref="E99">
    <cfRule type="duplicateValues" dxfId="66" priority="70"/>
  </conditionalFormatting>
  <conditionalFormatting sqref="E99">
    <cfRule type="duplicateValues" dxfId="65" priority="71"/>
    <cfRule type="duplicateValues" dxfId="64" priority="72"/>
  </conditionalFormatting>
  <conditionalFormatting sqref="E100">
    <cfRule type="duplicateValues" dxfId="63" priority="67"/>
  </conditionalFormatting>
  <conditionalFormatting sqref="E100">
    <cfRule type="duplicateValues" dxfId="62" priority="68"/>
    <cfRule type="duplicateValues" dxfId="61" priority="69"/>
  </conditionalFormatting>
  <conditionalFormatting sqref="E101">
    <cfRule type="duplicateValues" dxfId="60" priority="64"/>
  </conditionalFormatting>
  <conditionalFormatting sqref="E101">
    <cfRule type="duplicateValues" dxfId="59" priority="65"/>
    <cfRule type="duplicateValues" dxfId="58" priority="66"/>
  </conditionalFormatting>
  <conditionalFormatting sqref="B75">
    <cfRule type="duplicateValues" dxfId="57" priority="48"/>
    <cfRule type="duplicateValues" dxfId="56" priority="49"/>
    <cfRule type="duplicateValues" dxfId="55" priority="50"/>
    <cfRule type="duplicateValues" dxfId="54" priority="51"/>
    <cfRule type="duplicateValues" dxfId="53" priority="53"/>
  </conditionalFormatting>
  <conditionalFormatting sqref="B75">
    <cfRule type="duplicateValues" dxfId="52" priority="52"/>
  </conditionalFormatting>
  <conditionalFormatting sqref="B75">
    <cfRule type="duplicateValues" dxfId="51" priority="54"/>
  </conditionalFormatting>
  <conditionalFormatting sqref="B75">
    <cfRule type="duplicateValues" dxfId="50" priority="55"/>
  </conditionalFormatting>
  <conditionalFormatting sqref="B75">
    <cfRule type="duplicateValues" dxfId="49" priority="56"/>
  </conditionalFormatting>
  <conditionalFormatting sqref="B75">
    <cfRule type="duplicateValues" dxfId="48" priority="57"/>
    <cfRule type="duplicateValues" dxfId="47" priority="58"/>
  </conditionalFormatting>
  <conditionalFormatting sqref="E75">
    <cfRule type="duplicateValues" dxfId="46" priority="59"/>
  </conditionalFormatting>
  <conditionalFormatting sqref="E75">
    <cfRule type="duplicateValues" dxfId="45" priority="60"/>
    <cfRule type="duplicateValues" dxfId="44" priority="61"/>
  </conditionalFormatting>
  <conditionalFormatting sqref="B75">
    <cfRule type="duplicateValues" dxfId="43" priority="62"/>
  </conditionalFormatting>
  <conditionalFormatting sqref="B76">
    <cfRule type="duplicateValues" dxfId="42" priority="33"/>
    <cfRule type="duplicateValues" dxfId="41" priority="34"/>
    <cfRule type="duplicateValues" dxfId="40" priority="35"/>
    <cfRule type="duplicateValues" dxfId="39" priority="36"/>
    <cfRule type="duplicateValues" dxfId="38" priority="38"/>
  </conditionalFormatting>
  <conditionalFormatting sqref="B76">
    <cfRule type="duplicateValues" dxfId="37" priority="37"/>
  </conditionalFormatting>
  <conditionalFormatting sqref="B76">
    <cfRule type="duplicateValues" dxfId="36" priority="39"/>
  </conditionalFormatting>
  <conditionalFormatting sqref="B76">
    <cfRule type="duplicateValues" dxfId="35" priority="40"/>
  </conditionalFormatting>
  <conditionalFormatting sqref="B76">
    <cfRule type="duplicateValues" dxfId="34" priority="41"/>
  </conditionalFormatting>
  <conditionalFormatting sqref="B76">
    <cfRule type="duplicateValues" dxfId="33" priority="42"/>
    <cfRule type="duplicateValues" dxfId="32" priority="43"/>
  </conditionalFormatting>
  <conditionalFormatting sqref="E76">
    <cfRule type="duplicateValues" dxfId="31" priority="44"/>
  </conditionalFormatting>
  <conditionalFormatting sqref="E76">
    <cfRule type="duplicateValues" dxfId="30" priority="45"/>
    <cfRule type="duplicateValues" dxfId="29" priority="46"/>
  </conditionalFormatting>
  <conditionalFormatting sqref="B76">
    <cfRule type="duplicateValues" dxfId="28" priority="47"/>
  </conditionalFormatting>
  <conditionalFormatting sqref="B77:B79">
    <cfRule type="duplicateValues" dxfId="27" priority="18"/>
    <cfRule type="duplicateValues" dxfId="26" priority="19"/>
    <cfRule type="duplicateValues" dxfId="25" priority="20"/>
    <cfRule type="duplicateValues" dxfId="24" priority="21"/>
    <cfRule type="duplicateValues" dxfId="23" priority="23"/>
  </conditionalFormatting>
  <conditionalFormatting sqref="B77:B79">
    <cfRule type="duplicateValues" dxfId="22" priority="22"/>
  </conditionalFormatting>
  <conditionalFormatting sqref="B77:B79">
    <cfRule type="duplicateValues" dxfId="21" priority="24"/>
  </conditionalFormatting>
  <conditionalFormatting sqref="B77:B79">
    <cfRule type="duplicateValues" dxfId="20" priority="25"/>
  </conditionalFormatting>
  <conditionalFormatting sqref="B77:B79">
    <cfRule type="duplicateValues" dxfId="19" priority="26"/>
  </conditionalFormatting>
  <conditionalFormatting sqref="B77:B79">
    <cfRule type="duplicateValues" dxfId="18" priority="27"/>
    <cfRule type="duplicateValues" dxfId="17" priority="28"/>
  </conditionalFormatting>
  <conditionalFormatting sqref="E77:E79">
    <cfRule type="duplicateValues" dxfId="16" priority="29"/>
  </conditionalFormatting>
  <conditionalFormatting sqref="E77:E79">
    <cfRule type="duplicateValues" dxfId="15" priority="30"/>
    <cfRule type="duplicateValues" dxfId="14" priority="31"/>
  </conditionalFormatting>
  <conditionalFormatting sqref="B77:B79">
    <cfRule type="duplicateValues" dxfId="13" priority="32"/>
  </conditionalFormatting>
  <conditionalFormatting sqref="B103:B1048576 B71:B79 B1:B9 B87:B101 B53:B66 B19:B48 B14 B81:B85 B68:B69 B50:B51 B16:B17 B11:B12">
    <cfRule type="duplicateValues" dxfId="12" priority="17"/>
  </conditionalFormatting>
  <conditionalFormatting sqref="B53 B57:B66">
    <cfRule type="duplicateValues" dxfId="11" priority="19066"/>
  </conditionalFormatting>
  <conditionalFormatting sqref="E59:E66">
    <cfRule type="duplicateValues" dxfId="10" priority="19068"/>
  </conditionalFormatting>
  <conditionalFormatting sqref="E59:E66">
    <cfRule type="duplicateValues" dxfId="9" priority="19069"/>
    <cfRule type="duplicateValues" dxfId="8" priority="19070"/>
  </conditionalFormatting>
  <conditionalFormatting sqref="E32:E48 E30">
    <cfRule type="duplicateValues" dxfId="7" priority="19239"/>
  </conditionalFormatting>
  <conditionalFormatting sqref="E32:E48 E30">
    <cfRule type="duplicateValues" dxfId="6" priority="19241"/>
    <cfRule type="duplicateValues" dxfId="5" priority="19242"/>
  </conditionalFormatting>
  <conditionalFormatting sqref="B21:B48">
    <cfRule type="duplicateValues" dxfId="4" priority="19251"/>
  </conditionalFormatting>
  <conditionalFormatting sqref="E90">
    <cfRule type="duplicateValues" dxfId="3" priority="19982"/>
  </conditionalFormatting>
  <conditionalFormatting sqref="E90">
    <cfRule type="duplicateValues" dxfId="2" priority="19983"/>
    <cfRule type="duplicateValues" dxfId="1" priority="19984"/>
  </conditionalFormatting>
  <conditionalFormatting sqref="B88:B101">
    <cfRule type="duplicateValues" dxfId="0" priority="1999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2021-04-25T09:38:46Z</dcterms:modified>
</cp:coreProperties>
</file>