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26\"/>
    </mc:Choice>
  </mc:AlternateContent>
  <bookViews>
    <workbookView xWindow="0" yWindow="0" windowWidth="24000" windowHeight="957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Hoja1!$A$146:$E$146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2" i="1" l="1"/>
  <c r="C142" i="1"/>
  <c r="B154" i="1"/>
  <c r="A121" i="1"/>
  <c r="C121" i="1"/>
  <c r="B122" i="1"/>
  <c r="B101" i="1"/>
  <c r="C99" i="1"/>
  <c r="C100" i="1"/>
  <c r="A99" i="1"/>
  <c r="A100" i="1"/>
  <c r="A96" i="1"/>
  <c r="A97" i="1"/>
  <c r="C96" i="1"/>
  <c r="C97" i="1"/>
  <c r="C98" i="1"/>
  <c r="B143" i="1"/>
  <c r="C82" i="1"/>
  <c r="C83" i="1"/>
  <c r="C84" i="1"/>
  <c r="C85" i="1"/>
  <c r="C86" i="1"/>
  <c r="C87" i="1"/>
  <c r="C88" i="1"/>
  <c r="A82" i="1"/>
  <c r="A83" i="1"/>
  <c r="A84" i="1"/>
  <c r="A85" i="1"/>
  <c r="A86" i="1"/>
  <c r="A87" i="1"/>
  <c r="A88" i="1"/>
  <c r="C76" i="1"/>
  <c r="C77" i="1"/>
  <c r="C78" i="1"/>
  <c r="A76" i="1"/>
  <c r="A77" i="1"/>
  <c r="A78" i="1"/>
  <c r="C72" i="1"/>
  <c r="C73" i="1"/>
  <c r="C74" i="1"/>
  <c r="C75" i="1"/>
  <c r="A72" i="1"/>
  <c r="A73" i="1"/>
  <c r="A74" i="1"/>
  <c r="A75" i="1"/>
  <c r="A79" i="1"/>
  <c r="C79" i="1"/>
  <c r="A80" i="1"/>
  <c r="C80" i="1"/>
  <c r="A81" i="1"/>
  <c r="C81" i="1"/>
  <c r="C67" i="1"/>
  <c r="C68" i="1"/>
  <c r="C69" i="1"/>
  <c r="C70" i="1"/>
  <c r="C71" i="1"/>
  <c r="A67" i="1"/>
  <c r="A68" i="1"/>
  <c r="A69" i="1"/>
  <c r="A70" i="1"/>
  <c r="A71" i="1"/>
  <c r="C57" i="1"/>
  <c r="C58" i="1"/>
  <c r="C59" i="1"/>
  <c r="C60" i="1"/>
  <c r="C61" i="1"/>
  <c r="C62" i="1"/>
  <c r="A57" i="1"/>
  <c r="A58" i="1"/>
  <c r="A59" i="1"/>
  <c r="A60" i="1"/>
  <c r="A61" i="1"/>
  <c r="A62" i="1"/>
  <c r="C63" i="1"/>
  <c r="C64" i="1"/>
  <c r="C65" i="1"/>
  <c r="C66" i="1"/>
  <c r="A63" i="1"/>
  <c r="A64" i="1"/>
  <c r="A65" i="1"/>
  <c r="A66" i="1"/>
  <c r="C117" i="1"/>
  <c r="C118" i="1"/>
  <c r="C119" i="1"/>
  <c r="C120" i="1"/>
  <c r="A140" i="1"/>
  <c r="A141" i="1"/>
  <c r="C140" i="1"/>
  <c r="C141" i="1"/>
  <c r="C139" i="1"/>
  <c r="A139" i="1"/>
  <c r="A117" i="1"/>
  <c r="A118" i="1"/>
  <c r="A119" i="1"/>
  <c r="A120" i="1"/>
  <c r="A137" i="1"/>
  <c r="A138" i="1"/>
  <c r="C137" i="1"/>
  <c r="C138" i="1"/>
  <c r="C153" i="1"/>
  <c r="A153" i="1"/>
  <c r="B171" i="1"/>
  <c r="C114" i="1"/>
  <c r="C115" i="1"/>
  <c r="A114" i="1"/>
  <c r="A115" i="1"/>
  <c r="C167" i="1"/>
  <c r="C168" i="1"/>
  <c r="C169" i="1"/>
  <c r="A168" i="1"/>
  <c r="A169" i="1"/>
  <c r="C113" i="1"/>
  <c r="A113" i="1"/>
  <c r="C166" i="1"/>
  <c r="C170" i="1"/>
  <c r="A166" i="1"/>
  <c r="A167" i="1"/>
  <c r="A170" i="1"/>
  <c r="C136" i="1"/>
  <c r="A136" i="1"/>
  <c r="C50" i="1"/>
  <c r="C51" i="1"/>
  <c r="C52" i="1"/>
  <c r="C53" i="1"/>
  <c r="C54" i="1"/>
  <c r="C55" i="1"/>
  <c r="A50" i="1"/>
  <c r="A51" i="1"/>
  <c r="A52" i="1"/>
  <c r="A53" i="1"/>
  <c r="A54" i="1"/>
  <c r="A55" i="1"/>
  <c r="C44" i="1"/>
  <c r="C45" i="1"/>
  <c r="C46" i="1"/>
  <c r="C47" i="1"/>
  <c r="C48" i="1"/>
  <c r="C49" i="1"/>
  <c r="A44" i="1"/>
  <c r="A45" i="1"/>
  <c r="A46" i="1"/>
  <c r="A47" i="1"/>
  <c r="A48" i="1"/>
  <c r="A49" i="1"/>
  <c r="C39" i="1"/>
  <c r="C40" i="1"/>
  <c r="C41" i="1"/>
  <c r="A39" i="1"/>
  <c r="A40" i="1"/>
  <c r="A41" i="1"/>
  <c r="C31" i="1"/>
  <c r="C32" i="1"/>
  <c r="C33" i="1"/>
  <c r="C34" i="1"/>
  <c r="C35" i="1"/>
  <c r="C36" i="1"/>
  <c r="A31" i="1"/>
  <c r="A32" i="1"/>
  <c r="A33" i="1"/>
  <c r="A34" i="1"/>
  <c r="A35" i="1"/>
  <c r="C37" i="1"/>
  <c r="C38" i="1"/>
  <c r="A36" i="1"/>
  <c r="A37" i="1"/>
  <c r="A38" i="1"/>
  <c r="C135" i="1"/>
  <c r="A135" i="1"/>
  <c r="C134" i="1"/>
  <c r="A134" i="1"/>
  <c r="C112" i="1"/>
  <c r="A112" i="1"/>
  <c r="C149" i="1"/>
  <c r="C150" i="1"/>
  <c r="C151" i="1"/>
  <c r="A149" i="1"/>
  <c r="A150" i="1"/>
  <c r="C111" i="1"/>
  <c r="A111" i="1"/>
  <c r="C94" i="1"/>
  <c r="C95" i="1"/>
  <c r="A94" i="1"/>
  <c r="A95" i="1"/>
  <c r="B89" i="1"/>
  <c r="C30" i="1"/>
  <c r="C42" i="1"/>
  <c r="C43" i="1"/>
  <c r="C56" i="1"/>
  <c r="A30" i="1"/>
  <c r="A42" i="1"/>
  <c r="A43" i="1"/>
  <c r="A56" i="1"/>
  <c r="C23" i="1"/>
  <c r="C24" i="1"/>
  <c r="C25" i="1"/>
  <c r="C26" i="1"/>
  <c r="A23" i="1"/>
  <c r="A24" i="1"/>
  <c r="A25" i="1"/>
  <c r="A26" i="1"/>
  <c r="C19" i="1"/>
  <c r="C20" i="1"/>
  <c r="C21" i="1"/>
  <c r="C22" i="1"/>
  <c r="C27" i="1"/>
  <c r="C28" i="1"/>
  <c r="A19" i="1"/>
  <c r="A20" i="1"/>
  <c r="A21" i="1"/>
  <c r="A22" i="1"/>
  <c r="A27" i="1"/>
  <c r="A28" i="1"/>
  <c r="C10" i="1"/>
  <c r="C11" i="1"/>
  <c r="C12" i="1"/>
  <c r="C13" i="1"/>
  <c r="C14" i="1"/>
  <c r="A10" i="1"/>
  <c r="A11" i="1"/>
  <c r="A12" i="1"/>
  <c r="A13" i="1"/>
  <c r="A14" i="1"/>
  <c r="C133" i="1"/>
  <c r="A133" i="1"/>
  <c r="C132" i="1"/>
  <c r="A132" i="1"/>
  <c r="C152" i="1"/>
  <c r="A151" i="1"/>
  <c r="A152" i="1"/>
  <c r="C116" i="1"/>
  <c r="A116" i="1"/>
  <c r="A98" i="1"/>
  <c r="C15" i="1"/>
  <c r="C16" i="1"/>
  <c r="C17" i="1"/>
  <c r="C18" i="1"/>
  <c r="C29" i="1"/>
  <c r="A15" i="1"/>
  <c r="A16" i="1"/>
  <c r="A17" i="1"/>
  <c r="A18" i="1"/>
  <c r="A29" i="1"/>
  <c r="C131" i="1"/>
  <c r="A131" i="1"/>
  <c r="C164" i="1" l="1"/>
  <c r="A164" i="1"/>
  <c r="C148" i="1"/>
  <c r="A148" i="1"/>
  <c r="C130" i="1"/>
  <c r="A130" i="1"/>
  <c r="C165" i="1"/>
  <c r="A165" i="1"/>
  <c r="C163" i="1"/>
  <c r="A163" i="1"/>
  <c r="C9" i="1" l="1"/>
  <c r="A9" i="1"/>
  <c r="C110" i="1"/>
  <c r="A110" i="1"/>
  <c r="C109" i="1"/>
  <c r="A109" i="1"/>
  <c r="C107" i="1"/>
  <c r="A107" i="1"/>
  <c r="C108" i="1"/>
  <c r="A108" i="1"/>
  <c r="C128" i="1"/>
  <c r="A128" i="1"/>
  <c r="C127" i="1"/>
  <c r="A127" i="1"/>
  <c r="C126" i="1"/>
  <c r="A126" i="1"/>
  <c r="C147" i="1"/>
  <c r="A147" i="1"/>
  <c r="C106" i="1"/>
  <c r="A106" i="1"/>
  <c r="C162" i="1" l="1"/>
  <c r="A162" i="1"/>
  <c r="C105" i="1" l="1"/>
  <c r="A105" i="1"/>
  <c r="C161" i="1" l="1"/>
  <c r="A161" i="1"/>
  <c r="C93" i="1" l="1"/>
  <c r="A93" i="1"/>
  <c r="A157" i="1" l="1"/>
  <c r="F2" i="3"/>
</calcChain>
</file>

<file path=xl/sharedStrings.xml><?xml version="1.0" encoding="utf-8"?>
<sst xmlns="http://schemas.openxmlformats.org/spreadsheetml/2006/main" count="1068" uniqueCount="35">
  <si>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</si>
  <si>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</si>
  <si>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</si>
  <si>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</si>
  <si>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</si>
  <si>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</si>
  <si>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</si>
  <si>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</si>
  <si>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</si>
  <si>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</si>
  <si>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</si>
  <si>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</si>
  <si>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</si>
  <si>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</si>
  <si>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</si>
  <si>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</si>
  <si>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</si>
  <si>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</si>
  <si>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</si>
  <si>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</si>
  <si>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</si>
  <si>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 xml:space="preserve">FUERA DE SERVICIO / GAVETAS VACIAS + GAVETAS FALLANDO </t>
  </si>
  <si>
    <t>GAVETA DE RECHAZO LLENA</t>
  </si>
  <si>
    <t>2 Gavetas Vacías  + 1 Fallando</t>
  </si>
  <si>
    <t>335863747</t>
  </si>
  <si>
    <t>335864042</t>
  </si>
  <si>
    <t>335864218</t>
  </si>
  <si>
    <t>335863998</t>
  </si>
  <si>
    <t>335864245</t>
  </si>
  <si>
    <t>335864234</t>
  </si>
  <si>
    <t>GAVETA DE DEPOSITO LLENA</t>
  </si>
  <si>
    <t>DISTRITO NACIONAL</t>
  </si>
  <si>
    <t xml:space="preserve">ATM Ayuntamiento Municipal San Luís </t>
  </si>
  <si>
    <t>3335864703 </t>
  </si>
  <si>
    <t>Abastecido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</si>
</sst>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0"/>
      <tableStyleElement type="headerRow" dxfId="319"/>
      <tableStyleElement type="totalRow" dxfId="318"/>
      <tableStyleElement type="firstColumn" dxfId="317"/>
      <tableStyleElement type="lastColumn" dxfId="316"/>
      <tableStyleElement type="firstRowStripe" dxfId="315"/>
      <tableStyleElement type="firstColumnStripe" dxfId="3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tabSelected="1" topLeftCell="A139" zoomScale="80" zoomScaleNormal="80" workbookViewId="0">
      <selection activeCell="H165" sqref="H165"/>
    </sheetView>
  </sheetViews>
  <sheetFormatPr baseColWidth="10" defaultColWidth="23.42578125" defaultRowHeight="15" x14ac:dyDescent="0.25"/>
  <cols>
    <col min="1" max="1" width="25.7109375" bestFit="1" customWidth="1"/>
    <col min="2" max="2" width="18" bestFit="1" customWidth="1"/>
    <col min="3" max="3" width="53" bestFit="1" customWidth="1"/>
    <col min="4" max="4" width="43.85546875" bestFit="1" customWidth="1"/>
    <col min="5" max="5" width="14.140625" bestFit="1" customWidth="1"/>
  </cols>
  <sheetData>
    <row r="1" spans="1:5" ht="22.5" x14ac:dyDescent="0.25">
      <c r="A1" s="44" t="s">
        <v>1</v>
      </c>
      <c r="B1" s="45"/>
      <c r="C1" s="45"/>
      <c r="D1" s="45"/>
      <c r="E1" s="46"/>
    </row>
    <row r="2" spans="1:5" ht="25.5" x14ac:dyDescent="0.25">
      <c r="A2" s="47" t="s">
        <v>0</v>
      </c>
      <c r="B2" s="48"/>
      <c r="C2" s="48"/>
      <c r="D2" s="48"/>
      <c r="E2" s="49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44312.25</v>
      </c>
      <c r="C4" s="1"/>
      <c r="D4" s="1"/>
      <c r="E4" s="11"/>
    </row>
    <row r="5" spans="1:5" ht="18.75" thickBot="1" x14ac:dyDescent="0.3">
      <c r="A5" s="7" t="s">
        <v>3</v>
      </c>
      <c r="B5" s="9">
        <v>44312.708333333336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0" t="s">
        <v>4</v>
      </c>
      <c r="B7" s="51"/>
      <c r="C7" s="51"/>
      <c r="D7" s="51"/>
      <c r="E7" s="52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" customHeight="1" x14ac:dyDescent="0.25">
      <c r="A9" s="28" t="str">
        <f>VLOOKUP(B9,'[1]LISTADO ATM'!$A$2:$C$821,3,0)</f>
        <v>DISTRITO NACIONAL</v>
      </c>
      <c r="B9" s="28">
        <v>658</v>
      </c>
      <c r="C9" s="29" t="str">
        <f>VLOOKUP(B9,'[1]LISTADO ATM'!$A$2:$B$821,2,0)</f>
        <v>ATM Cámara de Cuentas</v>
      </c>
      <c r="D9" s="16" t="s">
        <v>34</v>
      </c>
      <c r="E9" s="32" t="s">
        <v>27</v>
      </c>
    </row>
    <row r="10" spans="1:5" ht="18" customHeight="1" x14ac:dyDescent="0.25">
      <c r="A10" s="28" t="str">
        <f>VLOOKUP(B10,'[1]LISTADO ATM'!$A$2:$C$821,3,0)</f>
        <v>DISTRITO NACIONAL</v>
      </c>
      <c r="B10" s="28">
        <v>718</v>
      </c>
      <c r="C10" s="29" t="str">
        <f>VLOOKUP(B10,'[1]LISTADO ATM'!$A$2:$B$821,2,0)</f>
        <v xml:space="preserve">ATM Feria Ganadera </v>
      </c>
      <c r="D10" s="16" t="s">
        <v>34</v>
      </c>
      <c r="E10" s="37">
        <v>335864345</v>
      </c>
    </row>
    <row r="11" spans="1:5" ht="18" customHeight="1" x14ac:dyDescent="0.25">
      <c r="A11" s="28" t="str">
        <f>VLOOKUP(B11,'[1]LISTADO ATM'!$A$2:$C$821,3,0)</f>
        <v>DISTRITO NACIONAL</v>
      </c>
      <c r="B11" s="28">
        <v>911</v>
      </c>
      <c r="C11" s="29" t="str">
        <f>VLOOKUP(B11,'[1]LISTADO ATM'!$A$2:$B$821,2,0)</f>
        <v xml:space="preserve">ATM Oficina Venezuela II </v>
      </c>
      <c r="D11" s="16" t="s">
        <v>34</v>
      </c>
      <c r="E11" s="40">
        <v>335864516</v>
      </c>
    </row>
    <row r="12" spans="1:5" ht="18" customHeight="1" x14ac:dyDescent="0.25">
      <c r="A12" s="28" t="str">
        <f>VLOOKUP(B12,'[1]LISTADO ATM'!$A$2:$C$821,3,0)</f>
        <v>NORTE</v>
      </c>
      <c r="B12" s="28">
        <v>151</v>
      </c>
      <c r="C12" s="29" t="str">
        <f>VLOOKUP(B12,'[1]LISTADO ATM'!$A$2:$B$821,2,0)</f>
        <v xml:space="preserve">ATM Oficina Nagua </v>
      </c>
      <c r="D12" s="16" t="s">
        <v>34</v>
      </c>
      <c r="E12" s="40">
        <v>3335864599</v>
      </c>
    </row>
    <row r="13" spans="1:5" ht="18" customHeight="1" x14ac:dyDescent="0.25">
      <c r="A13" s="28" t="str">
        <f>VLOOKUP(B13,'[1]LISTADO ATM'!$A$2:$C$821,3,0)</f>
        <v>ESTE</v>
      </c>
      <c r="B13" s="28">
        <v>776</v>
      </c>
      <c r="C13" s="29" t="str">
        <f>VLOOKUP(B13,'[1]LISTADO ATM'!$A$2:$B$821,2,0)</f>
        <v xml:space="preserve">ATM Oficina Monte Plata </v>
      </c>
      <c r="D13" s="16" t="s">
        <v>34</v>
      </c>
      <c r="E13" s="40">
        <v>3335864601</v>
      </c>
    </row>
    <row r="14" spans="1:5" ht="18" customHeight="1" x14ac:dyDescent="0.25">
      <c r="A14" s="28" t="str">
        <f>VLOOKUP(B14,'[1]LISTADO ATM'!$A$2:$C$821,3,0)</f>
        <v>DISTRITO NACIONAL</v>
      </c>
      <c r="B14" s="28">
        <v>813</v>
      </c>
      <c r="C14" s="29" t="str">
        <f>VLOOKUP(B14,'[1]LISTADO ATM'!$A$2:$B$821,2,0)</f>
        <v>ATM Oficina Occidental Mall</v>
      </c>
      <c r="D14" s="16" t="s">
        <v>34</v>
      </c>
      <c r="E14" s="40">
        <v>335864495</v>
      </c>
    </row>
    <row r="15" spans="1:5" ht="18" customHeight="1" x14ac:dyDescent="0.25">
      <c r="A15" s="28" t="str">
        <f>VLOOKUP(B15,'[1]LISTADO ATM'!$A$2:$C$821,3,0)</f>
        <v>DISTRITO NACIONAL</v>
      </c>
      <c r="B15" s="28">
        <v>734</v>
      </c>
      <c r="C15" s="29" t="str">
        <f>VLOOKUP(B15,'[1]LISTADO ATM'!$A$2:$B$821,2,0)</f>
        <v xml:space="preserve">ATM Oficina Independencia I </v>
      </c>
      <c r="D15" s="16" t="s">
        <v>34</v>
      </c>
      <c r="E15" s="40">
        <v>3335864613</v>
      </c>
    </row>
    <row r="16" spans="1:5" ht="18" customHeight="1" x14ac:dyDescent="0.25">
      <c r="A16" s="28" t="str">
        <f>VLOOKUP(B16,'[1]LISTADO ATM'!$A$2:$C$821,3,0)</f>
        <v>NORTE</v>
      </c>
      <c r="B16" s="28">
        <v>157</v>
      </c>
      <c r="C16" s="29" t="str">
        <f>VLOOKUP(B16,'[1]LISTADO ATM'!$A$2:$B$821,2,0)</f>
        <v xml:space="preserve">ATM Oficina Samaná </v>
      </c>
      <c r="D16" s="16" t="s">
        <v>34</v>
      </c>
      <c r="E16" s="40">
        <v>3335864641</v>
      </c>
    </row>
    <row r="17" spans="1:5" ht="18" customHeight="1" x14ac:dyDescent="0.25">
      <c r="A17" s="28" t="str">
        <f>VLOOKUP(B17,'[1]LISTADO ATM'!$A$2:$C$821,3,0)</f>
        <v>NORTE</v>
      </c>
      <c r="B17" s="28">
        <v>774</v>
      </c>
      <c r="C17" s="29" t="str">
        <f>VLOOKUP(B17,'[1]LISTADO ATM'!$A$2:$B$821,2,0)</f>
        <v xml:space="preserve">ATM Oficina Montecristi </v>
      </c>
      <c r="D17" s="16" t="s">
        <v>34</v>
      </c>
      <c r="E17" s="40">
        <v>3335864671</v>
      </c>
    </row>
    <row r="18" spans="1:5" ht="18" customHeight="1" x14ac:dyDescent="0.25">
      <c r="A18" s="28" t="str">
        <f>VLOOKUP(B18,'[1]LISTADO ATM'!$A$2:$C$821,3,0)</f>
        <v>NORTE</v>
      </c>
      <c r="B18" s="28">
        <v>307</v>
      </c>
      <c r="C18" s="29" t="str">
        <f>VLOOKUP(B18,'[1]LISTADO ATM'!$A$2:$B$821,2,0)</f>
        <v>ATM Oficina Nagua II</v>
      </c>
      <c r="D18" s="16" t="s">
        <v>34</v>
      </c>
      <c r="E18" s="40">
        <v>3335864700</v>
      </c>
    </row>
    <row r="19" spans="1:5" ht="18" customHeight="1" x14ac:dyDescent="0.25">
      <c r="A19" s="28" t="str">
        <f>VLOOKUP(B19,'[1]LISTADO ATM'!$A$2:$C$821,3,0)</f>
        <v>SUR</v>
      </c>
      <c r="B19" s="28">
        <v>615</v>
      </c>
      <c r="C19" s="29" t="str">
        <f>VLOOKUP(B19,'[1]LISTADO ATM'!$A$2:$B$821,2,0)</f>
        <v xml:space="preserve">ATM Estación Sunix Cabral (Barahona) </v>
      </c>
      <c r="D19" s="16" t="s">
        <v>34</v>
      </c>
      <c r="E19" s="40">
        <v>335864342</v>
      </c>
    </row>
    <row r="20" spans="1:5" ht="18" customHeight="1" x14ac:dyDescent="0.25">
      <c r="A20" s="28" t="str">
        <f>VLOOKUP(B20,'[1]LISTADO ATM'!$A$2:$C$821,3,0)</f>
        <v>ESTE</v>
      </c>
      <c r="B20" s="28">
        <v>772</v>
      </c>
      <c r="C20" s="29" t="str">
        <f>VLOOKUP(B20,'[1]LISTADO ATM'!$A$2:$B$821,2,0)</f>
        <v xml:space="preserve">ATM UNP Yamasá </v>
      </c>
      <c r="D20" s="16" t="s">
        <v>34</v>
      </c>
      <c r="E20" s="40">
        <v>3335864731</v>
      </c>
    </row>
    <row r="21" spans="1:5" ht="18" customHeight="1" x14ac:dyDescent="0.25">
      <c r="A21" s="28" t="str">
        <f>VLOOKUP(B21,'[1]LISTADO ATM'!$A$2:$C$821,3,0)</f>
        <v>SUR</v>
      </c>
      <c r="B21" s="28">
        <v>781</v>
      </c>
      <c r="C21" s="29" t="str">
        <f>VLOOKUP(B21,'[1]LISTADO ATM'!$A$2:$B$821,2,0)</f>
        <v xml:space="preserve">ATM Estación Isla Barahona </v>
      </c>
      <c r="D21" s="16" t="s">
        <v>34</v>
      </c>
      <c r="E21" s="40">
        <v>3335865039</v>
      </c>
    </row>
    <row r="22" spans="1:5" ht="18" customHeight="1" x14ac:dyDescent="0.25">
      <c r="A22" s="28" t="str">
        <f>VLOOKUP(B22,'[1]LISTADO ATM'!$A$2:$C$821,3,0)</f>
        <v>NORTE</v>
      </c>
      <c r="B22" s="28">
        <v>956</v>
      </c>
      <c r="C22" s="29" t="str">
        <f>VLOOKUP(B22,'[1]LISTADO ATM'!$A$2:$B$821,2,0)</f>
        <v xml:space="preserve">ATM Autoservicio El Jaya (SFM) </v>
      </c>
      <c r="D22" s="16" t="s">
        <v>34</v>
      </c>
      <c r="E22" s="40">
        <v>3335864610</v>
      </c>
    </row>
    <row r="23" spans="1:5" ht="18" customHeight="1" x14ac:dyDescent="0.25">
      <c r="A23" s="28" t="str">
        <f>VLOOKUP(B23,'[1]LISTADO ATM'!$A$2:$C$821,3,0)</f>
        <v>DISTRITO NACIONAL</v>
      </c>
      <c r="B23" s="28">
        <v>577</v>
      </c>
      <c r="C23" s="29" t="str">
        <f>VLOOKUP(B23,'[1]LISTADO ATM'!$A$2:$B$821,2,0)</f>
        <v xml:space="preserve">ATM Olé Ave. Duarte </v>
      </c>
      <c r="D23" s="16" t="s">
        <v>34</v>
      </c>
      <c r="E23" s="40" t="s">
        <v>24</v>
      </c>
    </row>
    <row r="24" spans="1:5" ht="18" customHeight="1" x14ac:dyDescent="0.25">
      <c r="A24" s="28" t="str">
        <f>VLOOKUP(B24,'[1]LISTADO ATM'!$A$2:$C$821,3,0)</f>
        <v>DISTRITO NACIONAL</v>
      </c>
      <c r="B24" s="28">
        <v>125</v>
      </c>
      <c r="C24" s="29" t="str">
        <f>VLOOKUP(B24,'[1]LISTADO ATM'!$A$2:$B$821,2,0)</f>
        <v xml:space="preserve">ATM Dirección General de Aduanas II </v>
      </c>
      <c r="D24" s="16" t="s">
        <v>34</v>
      </c>
      <c r="E24" s="40" t="s">
        <v>26</v>
      </c>
    </row>
    <row r="25" spans="1:5" ht="18" customHeight="1" x14ac:dyDescent="0.25">
      <c r="A25" s="28" t="str">
        <f>VLOOKUP(B25,'[1]LISTADO ATM'!$A$2:$C$821,3,0)</f>
        <v>DISTRITO NACIONAL</v>
      </c>
      <c r="B25" s="28">
        <v>735</v>
      </c>
      <c r="C25" s="29" t="str">
        <f>VLOOKUP(B25,'[1]LISTADO ATM'!$A$2:$B$821,2,0)</f>
        <v xml:space="preserve">ATM Oficina Independencia II  </v>
      </c>
      <c r="D25" s="16" t="s">
        <v>34</v>
      </c>
      <c r="E25" s="40">
        <v>335864517</v>
      </c>
    </row>
    <row r="26" spans="1:5" ht="18" customHeight="1" x14ac:dyDescent="0.25">
      <c r="A26" s="28" t="str">
        <f>VLOOKUP(B26,'[1]LISTADO ATM'!$A$2:$C$821,3,0)</f>
        <v>ESTE</v>
      </c>
      <c r="B26" s="28">
        <v>963</v>
      </c>
      <c r="C26" s="29" t="str">
        <f>VLOOKUP(B26,'[1]LISTADO ATM'!$A$2:$B$821,2,0)</f>
        <v xml:space="preserve">ATM Multiplaza La Romana </v>
      </c>
      <c r="D26" s="16" t="s">
        <v>34</v>
      </c>
      <c r="E26" s="40">
        <v>3335864592</v>
      </c>
    </row>
    <row r="27" spans="1:5" ht="18" customHeight="1" x14ac:dyDescent="0.25">
      <c r="A27" s="28" t="str">
        <f>VLOOKUP(B27,'[1]LISTADO ATM'!$A$2:$C$821,3,0)</f>
        <v>ESTE</v>
      </c>
      <c r="B27" s="28">
        <v>366</v>
      </c>
      <c r="C27" s="29" t="str">
        <f>VLOOKUP(B27,'[1]LISTADO ATM'!$A$2:$B$821,2,0)</f>
        <v>ATM Oficina Boulevard (Higuey) II</v>
      </c>
      <c r="D27" s="16" t="s">
        <v>34</v>
      </c>
      <c r="E27" s="40">
        <v>3335864695</v>
      </c>
    </row>
    <row r="28" spans="1:5" ht="18" customHeight="1" x14ac:dyDescent="0.25">
      <c r="A28" s="28" t="str">
        <f>VLOOKUP(B28,'[1]LISTADO ATM'!$A$2:$C$821,3,0)</f>
        <v>NORTE</v>
      </c>
      <c r="B28" s="28">
        <v>752</v>
      </c>
      <c r="C28" s="29" t="str">
        <f>VLOOKUP(B28,'[1]LISTADO ATM'!$A$2:$B$821,2,0)</f>
        <v xml:space="preserve">ATM UNP Las Carolinas (La Vega) </v>
      </c>
      <c r="D28" s="16" t="s">
        <v>34</v>
      </c>
      <c r="E28" s="40">
        <v>3335864728</v>
      </c>
    </row>
    <row r="29" spans="1:5" ht="18" customHeight="1" x14ac:dyDescent="0.25">
      <c r="A29" s="28" t="str">
        <f>VLOOKUP(B29,'[1]LISTADO ATM'!$A$2:$C$821,3,0)</f>
        <v>DISTRITO NACIONAL</v>
      </c>
      <c r="B29" s="28">
        <v>957</v>
      </c>
      <c r="C29" s="29" t="str">
        <f>VLOOKUP(B29,'[1]LISTADO ATM'!$A$2:$B$821,2,0)</f>
        <v xml:space="preserve">ATM Oficina Venezuela </v>
      </c>
      <c r="D29" s="16" t="s">
        <v>34</v>
      </c>
      <c r="E29" s="40">
        <v>3335864714</v>
      </c>
    </row>
    <row r="30" spans="1:5" ht="18" customHeight="1" x14ac:dyDescent="0.25">
      <c r="A30" s="28" t="str">
        <f>VLOOKUP(B30,'[1]LISTADO ATM'!$A$2:$C$821,3,0)</f>
        <v>DISTRITO NACIONAL</v>
      </c>
      <c r="B30" s="28">
        <v>744</v>
      </c>
      <c r="C30" s="29" t="str">
        <f>VLOOKUP(B30,'[1]LISTADO ATM'!$A$2:$B$821,2,0)</f>
        <v xml:space="preserve">ATM Multicentro La Sirena Venezuela </v>
      </c>
      <c r="D30" s="16" t="s">
        <v>34</v>
      </c>
      <c r="E30" s="40">
        <v>3335864764</v>
      </c>
    </row>
    <row r="31" spans="1:5" ht="18" customHeight="1" x14ac:dyDescent="0.25">
      <c r="A31" s="28" t="str">
        <f>VLOOKUP(B31,'[1]LISTADO ATM'!$A$2:$C$821,3,0)</f>
        <v>NORTE</v>
      </c>
      <c r="B31" s="28">
        <v>138</v>
      </c>
      <c r="C31" s="29" t="str">
        <f>VLOOKUP(B31,'[1]LISTADO ATM'!$A$2:$B$821,2,0)</f>
        <v xml:space="preserve">ATM UNP Fantino </v>
      </c>
      <c r="D31" s="16" t="s">
        <v>34</v>
      </c>
      <c r="E31" s="40">
        <v>335864497</v>
      </c>
    </row>
    <row r="32" spans="1:5" ht="18" customHeight="1" x14ac:dyDescent="0.25">
      <c r="A32" s="28" t="str">
        <f>VLOOKUP(B32,'[1]LISTADO ATM'!$A$2:$C$821,3,0)</f>
        <v>DISTRITO NACIONAL</v>
      </c>
      <c r="B32" s="28">
        <v>979</v>
      </c>
      <c r="C32" s="29" t="str">
        <f>VLOOKUP(B32,'[1]LISTADO ATM'!$A$2:$B$821,2,0)</f>
        <v xml:space="preserve">ATM Oficina Luperón I </v>
      </c>
      <c r="D32" s="16" t="s">
        <v>34</v>
      </c>
      <c r="E32" s="40">
        <v>335864503</v>
      </c>
    </row>
    <row r="33" spans="1:5" ht="18" customHeight="1" x14ac:dyDescent="0.25">
      <c r="A33" s="28" t="str">
        <f>VLOOKUP(B33,'[1]LISTADO ATM'!$A$2:$C$821,3,0)</f>
        <v>SUR</v>
      </c>
      <c r="B33" s="28">
        <v>677</v>
      </c>
      <c r="C33" s="29" t="str">
        <f>VLOOKUP(B33,'[1]LISTADO ATM'!$A$2:$B$821,2,0)</f>
        <v>ATM PBG Villa Jaragua</v>
      </c>
      <c r="D33" s="16" t="s">
        <v>34</v>
      </c>
      <c r="E33" s="40">
        <v>335864552</v>
      </c>
    </row>
    <row r="34" spans="1:5" ht="18" customHeight="1" x14ac:dyDescent="0.25">
      <c r="A34" s="28" t="str">
        <f>VLOOKUP(B34,'[1]LISTADO ATM'!$A$2:$C$821,3,0)</f>
        <v>DISTRITO NACIONAL</v>
      </c>
      <c r="B34" s="28">
        <v>359</v>
      </c>
      <c r="C34" s="29" t="str">
        <f>VLOOKUP(B34,'[1]LISTADO ATM'!$A$2:$B$821,2,0)</f>
        <v>ATM S/M Bravo Ozama</v>
      </c>
      <c r="D34" s="16" t="s">
        <v>34</v>
      </c>
      <c r="E34" s="40">
        <v>3335864558</v>
      </c>
    </row>
    <row r="35" spans="1:5" ht="18" customHeight="1" x14ac:dyDescent="0.25">
      <c r="A35" s="28" t="str">
        <f>VLOOKUP(B35,'[1]LISTADO ATM'!$A$2:$C$821,3,0)</f>
        <v>ESTE</v>
      </c>
      <c r="B35" s="28">
        <v>660</v>
      </c>
      <c r="C35" s="29" t="str">
        <f>VLOOKUP(B35,'[1]LISTADO ATM'!$A$2:$B$821,2,0)</f>
        <v>ATM Oficina Romana Norte II</v>
      </c>
      <c r="D35" s="16" t="s">
        <v>34</v>
      </c>
      <c r="E35" s="40">
        <v>3335864602</v>
      </c>
    </row>
    <row r="36" spans="1:5" ht="18" customHeight="1" x14ac:dyDescent="0.25">
      <c r="A36" s="28" t="str">
        <f>VLOOKUP(B36,'[1]LISTADO ATM'!$A$2:$C$821,3,0)</f>
        <v>SUR</v>
      </c>
      <c r="B36" s="28">
        <v>984</v>
      </c>
      <c r="C36" s="29" t="str">
        <f>VLOOKUP(B36,'[1]LISTADO ATM'!$A$2:$B$821,2,0)</f>
        <v xml:space="preserve">ATM Oficina Neiba II </v>
      </c>
      <c r="D36" s="16" t="s">
        <v>34</v>
      </c>
      <c r="E36" s="40">
        <v>3335864639</v>
      </c>
    </row>
    <row r="37" spans="1:5" ht="18" customHeight="1" x14ac:dyDescent="0.25">
      <c r="A37" s="28" t="str">
        <f>VLOOKUP(B37,'[1]LISTADO ATM'!$A$2:$C$821,3,0)</f>
        <v>DISTRITO NACIONAL</v>
      </c>
      <c r="B37" s="28">
        <v>347</v>
      </c>
      <c r="C37" s="29" t="str">
        <f>VLOOKUP(B37,'[1]LISTADO ATM'!$A$2:$B$821,2,0)</f>
        <v>ATM Patio de Colombia</v>
      </c>
      <c r="D37" s="16" t="s">
        <v>34</v>
      </c>
      <c r="E37" s="40">
        <v>3335864659</v>
      </c>
    </row>
    <row r="38" spans="1:5" ht="18" customHeight="1" x14ac:dyDescent="0.25">
      <c r="A38" s="28" t="str">
        <f>VLOOKUP(B38,'[1]LISTADO ATM'!$A$2:$C$821,3,0)</f>
        <v>ESTE</v>
      </c>
      <c r="B38" s="28">
        <v>385</v>
      </c>
      <c r="C38" s="29" t="str">
        <f>VLOOKUP(B38,'[1]LISTADO ATM'!$A$2:$B$821,2,0)</f>
        <v xml:space="preserve">ATM Plaza Verón I </v>
      </c>
      <c r="D38" s="16" t="s">
        <v>34</v>
      </c>
      <c r="E38" s="40">
        <v>3335864663</v>
      </c>
    </row>
    <row r="39" spans="1:5" ht="18" customHeight="1" x14ac:dyDescent="0.25">
      <c r="A39" s="28" t="str">
        <f>VLOOKUP(B39,'[1]LISTADO ATM'!$A$2:$C$821,3,0)</f>
        <v>ESTE</v>
      </c>
      <c r="B39" s="28">
        <v>634</v>
      </c>
      <c r="C39" s="29" t="str">
        <f>VLOOKUP(B39,'[1]LISTADO ATM'!$A$2:$B$821,2,0)</f>
        <v xml:space="preserve">ATM Ayuntamiento Los Llanos (SPM) </v>
      </c>
      <c r="D39" s="16" t="s">
        <v>34</v>
      </c>
      <c r="E39" s="40">
        <v>3335864664</v>
      </c>
    </row>
    <row r="40" spans="1:5" ht="18" customHeight="1" x14ac:dyDescent="0.25">
      <c r="A40" s="28" t="str">
        <f>VLOOKUP(B40,'[1]LISTADO ATM'!$A$2:$C$821,3,0)</f>
        <v>NORTE</v>
      </c>
      <c r="B40" s="28">
        <v>808</v>
      </c>
      <c r="C40" s="29" t="str">
        <f>VLOOKUP(B40,'[1]LISTADO ATM'!$A$2:$B$821,2,0)</f>
        <v xml:space="preserve">ATM Oficina Castillo </v>
      </c>
      <c r="D40" s="16" t="s">
        <v>34</v>
      </c>
      <c r="E40" s="40">
        <v>3335864702</v>
      </c>
    </row>
    <row r="41" spans="1:5" ht="18" customHeight="1" x14ac:dyDescent="0.25">
      <c r="A41" s="28" t="str">
        <f>VLOOKUP(B41,'[1]LISTADO ATM'!$A$2:$C$821,3,0)</f>
        <v>SUR</v>
      </c>
      <c r="B41" s="28">
        <v>48</v>
      </c>
      <c r="C41" s="29" t="str">
        <f>VLOOKUP(B41,'[1]LISTADO ATM'!$A$2:$B$821,2,0)</f>
        <v xml:space="preserve">ATM Autoservicio Neiba I </v>
      </c>
      <c r="D41" s="16" t="s">
        <v>34</v>
      </c>
      <c r="E41" s="40">
        <v>3335864707</v>
      </c>
    </row>
    <row r="42" spans="1:5" ht="18" customHeight="1" x14ac:dyDescent="0.25">
      <c r="A42" s="28" t="str">
        <f>VLOOKUP(B42,'[1]LISTADO ATM'!$A$2:$C$821,3,0)</f>
        <v>NORTE</v>
      </c>
      <c r="B42" s="28">
        <v>649</v>
      </c>
      <c r="C42" s="29" t="str">
        <f>VLOOKUP(B42,'[1]LISTADO ATM'!$A$2:$B$821,2,0)</f>
        <v xml:space="preserve">ATM Oficina Galería 56 (San Francisco de Macorís) </v>
      </c>
      <c r="D42" s="16" t="s">
        <v>34</v>
      </c>
      <c r="E42" s="40">
        <v>3335864725</v>
      </c>
    </row>
    <row r="43" spans="1:5" ht="18" customHeight="1" x14ac:dyDescent="0.25">
      <c r="A43" s="28" t="str">
        <f>VLOOKUP(B43,'[1]LISTADO ATM'!$A$2:$C$821,3,0)</f>
        <v>ESTE</v>
      </c>
      <c r="B43" s="28">
        <v>386</v>
      </c>
      <c r="C43" s="29" t="str">
        <f>VLOOKUP(B43,'[1]LISTADO ATM'!$A$2:$B$821,2,0)</f>
        <v xml:space="preserve">ATM Plaza Verón II </v>
      </c>
      <c r="D43" s="16" t="s">
        <v>34</v>
      </c>
      <c r="E43" s="40">
        <v>3335864726</v>
      </c>
    </row>
    <row r="44" spans="1:5" ht="18" customHeight="1" x14ac:dyDescent="0.25">
      <c r="A44" s="28" t="str">
        <f>VLOOKUP(B44,'[1]LISTADO ATM'!$A$2:$C$821,3,0)</f>
        <v>NORTE</v>
      </c>
      <c r="B44" s="28">
        <v>98</v>
      </c>
      <c r="C44" s="29" t="str">
        <f>VLOOKUP(B44,'[1]LISTADO ATM'!$A$2:$B$821,2,0)</f>
        <v xml:space="preserve">ATM UNP Pimentel </v>
      </c>
      <c r="D44" s="16" t="s">
        <v>34</v>
      </c>
      <c r="E44" s="40">
        <v>3335864760</v>
      </c>
    </row>
    <row r="45" spans="1:5" ht="18" customHeight="1" x14ac:dyDescent="0.25">
      <c r="A45" s="28" t="str">
        <f>VLOOKUP(B45,'[1]LISTADO ATM'!$A$2:$C$821,3,0)</f>
        <v>DISTRITO NACIONAL</v>
      </c>
      <c r="B45" s="28">
        <v>883</v>
      </c>
      <c r="C45" s="29" t="str">
        <f>VLOOKUP(B45,'[1]LISTADO ATM'!$A$2:$B$821,2,0)</f>
        <v xml:space="preserve">ATM Oficina Filadelfia Plaza </v>
      </c>
      <c r="D45" s="16" t="s">
        <v>34</v>
      </c>
      <c r="E45" s="40">
        <v>3335864773</v>
      </c>
    </row>
    <row r="46" spans="1:5" ht="18" customHeight="1" x14ac:dyDescent="0.25">
      <c r="A46" s="28" t="str">
        <f>VLOOKUP(B46,'[1]LISTADO ATM'!$A$2:$C$821,3,0)</f>
        <v>NORTE</v>
      </c>
      <c r="B46" s="28">
        <v>171</v>
      </c>
      <c r="C46" s="29" t="str">
        <f>VLOOKUP(B46,'[1]LISTADO ATM'!$A$2:$B$821,2,0)</f>
        <v xml:space="preserve">ATM Oficina Moca </v>
      </c>
      <c r="D46" s="16" t="s">
        <v>34</v>
      </c>
      <c r="E46" s="40">
        <v>3335865008</v>
      </c>
    </row>
    <row r="47" spans="1:5" ht="18" customHeight="1" x14ac:dyDescent="0.25">
      <c r="A47" s="28" t="str">
        <f>VLOOKUP(B47,'[1]LISTADO ATM'!$A$2:$C$821,3,0)</f>
        <v>NORTE</v>
      </c>
      <c r="B47" s="28">
        <v>373</v>
      </c>
      <c r="C47" s="29" t="str">
        <f>VLOOKUP(B47,'[1]LISTADO ATM'!$A$2:$B$821,2,0)</f>
        <v>S/M Tangui Nagua</v>
      </c>
      <c r="D47" s="16" t="s">
        <v>34</v>
      </c>
      <c r="E47" s="40">
        <v>3335865017</v>
      </c>
    </row>
    <row r="48" spans="1:5" ht="18" customHeight="1" x14ac:dyDescent="0.25">
      <c r="A48" s="28" t="str">
        <f>VLOOKUP(B48,'[1]LISTADO ATM'!$A$2:$C$821,3,0)</f>
        <v>NORTE</v>
      </c>
      <c r="B48" s="28">
        <v>796</v>
      </c>
      <c r="C48" s="29" t="str">
        <f>VLOOKUP(B48,'[1]LISTADO ATM'!$A$2:$B$821,2,0)</f>
        <v xml:space="preserve">ATM Oficina Plaza Ventura (Nagua) </v>
      </c>
      <c r="D48" s="16" t="s">
        <v>34</v>
      </c>
      <c r="E48" s="40">
        <v>335864358</v>
      </c>
    </row>
    <row r="49" spans="1:5" ht="18" customHeight="1" x14ac:dyDescent="0.25">
      <c r="A49" s="28" t="str">
        <f>VLOOKUP(B49,'[1]LISTADO ATM'!$A$2:$C$821,3,0)</f>
        <v>DISTRITO NACIONAL</v>
      </c>
      <c r="B49" s="28">
        <v>607</v>
      </c>
      <c r="C49" s="29" t="str">
        <f>VLOOKUP(B49,'[1]LISTADO ATM'!$A$2:$B$821,2,0)</f>
        <v xml:space="preserve">ATM ONAPI </v>
      </c>
      <c r="D49" s="16" t="s">
        <v>34</v>
      </c>
      <c r="E49" s="37" t="s">
        <v>25</v>
      </c>
    </row>
    <row r="50" spans="1:5" ht="18" customHeight="1" x14ac:dyDescent="0.25">
      <c r="A50" s="28" t="str">
        <f>VLOOKUP(B50,'[1]LISTADO ATM'!$A$2:$C$821,3,0)</f>
        <v>NORTE</v>
      </c>
      <c r="B50" s="28">
        <v>262</v>
      </c>
      <c r="C50" s="29" t="str">
        <f>VLOOKUP(B50,'[1]LISTADO ATM'!$A$2:$B$821,2,0)</f>
        <v xml:space="preserve">ATM Oficina Obras Públicas (Santiago) </v>
      </c>
      <c r="D50" s="16" t="s">
        <v>34</v>
      </c>
      <c r="E50" s="37">
        <v>3335864650</v>
      </c>
    </row>
    <row r="51" spans="1:5" ht="18" customHeight="1" x14ac:dyDescent="0.25">
      <c r="A51" s="28" t="str">
        <f>VLOOKUP(B51,'[1]LISTADO ATM'!$A$2:$C$821,3,0)</f>
        <v>NORTE</v>
      </c>
      <c r="B51" s="28">
        <v>987</v>
      </c>
      <c r="C51" s="29" t="str">
        <f>VLOOKUP(B51,'[1]LISTADO ATM'!$A$2:$B$821,2,0)</f>
        <v xml:space="preserve">ATM S/M Jumbo (Moca) </v>
      </c>
      <c r="D51" s="16" t="s">
        <v>34</v>
      </c>
      <c r="E51" s="37">
        <v>3335864670</v>
      </c>
    </row>
    <row r="52" spans="1:5" ht="18" customHeight="1" x14ac:dyDescent="0.25">
      <c r="A52" s="28" t="str">
        <f>VLOOKUP(B52,'[1]LISTADO ATM'!$A$2:$C$821,3,0)</f>
        <v>NORTE</v>
      </c>
      <c r="B52" s="28">
        <v>882</v>
      </c>
      <c r="C52" s="29" t="str">
        <f>VLOOKUP(B52,'[1]LISTADO ATM'!$A$2:$B$821,2,0)</f>
        <v xml:space="preserve">ATM Oficina Moca II </v>
      </c>
      <c r="D52" s="16" t="s">
        <v>34</v>
      </c>
      <c r="E52" s="37">
        <v>3335864712</v>
      </c>
    </row>
    <row r="53" spans="1:5" ht="18" customHeight="1" x14ac:dyDescent="0.25">
      <c r="A53" s="28" t="str">
        <f>VLOOKUP(B53,'[1]LISTADO ATM'!$A$2:$C$821,3,0)</f>
        <v>SUR</v>
      </c>
      <c r="B53" s="28">
        <v>765</v>
      </c>
      <c r="C53" s="29" t="str">
        <f>VLOOKUP(B53,'[1]LISTADO ATM'!$A$2:$B$821,2,0)</f>
        <v xml:space="preserve">ATM Oficina Azua I </v>
      </c>
      <c r="D53" s="16" t="s">
        <v>34</v>
      </c>
      <c r="E53" s="37">
        <v>3335864738</v>
      </c>
    </row>
    <row r="54" spans="1:5" ht="18" customHeight="1" x14ac:dyDescent="0.25">
      <c r="A54" s="28" t="str">
        <f>VLOOKUP(B54,'[1]LISTADO ATM'!$A$2:$C$821,3,0)</f>
        <v>NORTE</v>
      </c>
      <c r="B54" s="28">
        <v>888</v>
      </c>
      <c r="C54" s="29" t="str">
        <f>VLOOKUP(B54,'[1]LISTADO ATM'!$A$2:$B$821,2,0)</f>
        <v>ATM Oficina galeria 56 II (SFM)</v>
      </c>
      <c r="D54" s="16" t="s">
        <v>34</v>
      </c>
      <c r="E54" s="37">
        <v>3335864804</v>
      </c>
    </row>
    <row r="55" spans="1:5" ht="18" customHeight="1" x14ac:dyDescent="0.25">
      <c r="A55" s="28" t="str">
        <f>VLOOKUP(B55,'[1]LISTADO ATM'!$A$2:$C$821,3,0)</f>
        <v>NORTE</v>
      </c>
      <c r="B55" s="28">
        <v>500</v>
      </c>
      <c r="C55" s="29" t="str">
        <f>VLOOKUP(B55,'[1]LISTADO ATM'!$A$2:$B$821,2,0)</f>
        <v xml:space="preserve">ATM UNP Cutupú </v>
      </c>
      <c r="D55" s="16" t="s">
        <v>34</v>
      </c>
      <c r="E55" s="37">
        <v>3335865152</v>
      </c>
    </row>
    <row r="56" spans="1:5" ht="18" customHeight="1" x14ac:dyDescent="0.25">
      <c r="A56" s="28" t="str">
        <f>VLOOKUP(B56,'[1]LISTADO ATM'!$A$2:$C$821,3,0)</f>
        <v>DISTRITO NACIONAL</v>
      </c>
      <c r="B56" s="28">
        <v>676</v>
      </c>
      <c r="C56" s="29" t="str">
        <f>VLOOKUP(B56,'[1]LISTADO ATM'!$A$2:$B$821,2,0)</f>
        <v>ATM S/M Bravo Colina Del Oeste</v>
      </c>
      <c r="D56" s="16" t="s">
        <v>34</v>
      </c>
      <c r="E56" s="37">
        <v>3335865632</v>
      </c>
    </row>
    <row r="57" spans="1:5" ht="18" customHeight="1" x14ac:dyDescent="0.25">
      <c r="A57" s="28" t="str">
        <f>VLOOKUP(B57,'[1]LISTADO ATM'!$A$2:$C$821,3,0)</f>
        <v>ESTE</v>
      </c>
      <c r="B57" s="28">
        <v>824</v>
      </c>
      <c r="C57" s="29" t="str">
        <f>VLOOKUP(B57,'[1]LISTADO ATM'!$A$2:$B$821,2,0)</f>
        <v xml:space="preserve">ATM Multiplaza (Higuey) </v>
      </c>
      <c r="D57" s="16" t="s">
        <v>34</v>
      </c>
      <c r="E57" s="40">
        <v>3335864568</v>
      </c>
    </row>
    <row r="58" spans="1:5" ht="18" customHeight="1" x14ac:dyDescent="0.25">
      <c r="A58" s="28" t="str">
        <f>VLOOKUP(B58,'[1]LISTADO ATM'!$A$2:$C$821,3,0)</f>
        <v>NORTE</v>
      </c>
      <c r="B58" s="28">
        <v>965</v>
      </c>
      <c r="C58" s="29" t="str">
        <f>VLOOKUP(B58,'[1]LISTADO ATM'!$A$2:$B$821,2,0)</f>
        <v xml:space="preserve">ATM S/M La Fuente FUN (Santiago) </v>
      </c>
      <c r="D58" s="16" t="s">
        <v>34</v>
      </c>
      <c r="E58" s="40">
        <v>3335864594</v>
      </c>
    </row>
    <row r="59" spans="1:5" ht="18" customHeight="1" x14ac:dyDescent="0.25">
      <c r="A59" s="28" t="str">
        <f>VLOOKUP(B59,'[1]LISTADO ATM'!$A$2:$C$821,3,0)</f>
        <v>DISTRITO NACIONAL</v>
      </c>
      <c r="B59" s="28">
        <v>722</v>
      </c>
      <c r="C59" s="29" t="str">
        <f>VLOOKUP(B59,'[1]LISTADO ATM'!$A$2:$B$821,2,0)</f>
        <v xml:space="preserve">ATM Oficina Charles de Gaulle III </v>
      </c>
      <c r="D59" s="16" t="s">
        <v>34</v>
      </c>
      <c r="E59" s="40">
        <v>3335864629</v>
      </c>
    </row>
    <row r="60" spans="1:5" ht="18" customHeight="1" x14ac:dyDescent="0.25">
      <c r="A60" s="28" t="str">
        <f>VLOOKUP(B60,'[1]LISTADO ATM'!$A$2:$C$821,3,0)</f>
        <v>DISTRITO NACIONAL</v>
      </c>
      <c r="B60" s="28">
        <v>721</v>
      </c>
      <c r="C60" s="29" t="str">
        <f>VLOOKUP(B60,'[1]LISTADO ATM'!$A$2:$B$821,2,0)</f>
        <v xml:space="preserve">ATM Oficina Charles de Gaulle II </v>
      </c>
      <c r="D60" s="16" t="s">
        <v>34</v>
      </c>
      <c r="E60" s="40">
        <v>3335864635</v>
      </c>
    </row>
    <row r="61" spans="1:5" ht="18" customHeight="1" x14ac:dyDescent="0.25">
      <c r="A61" s="28" t="str">
        <f>VLOOKUP(B61,'[1]LISTADO ATM'!$A$2:$C$821,3,0)</f>
        <v>DISTRITO NACIONAL</v>
      </c>
      <c r="B61" s="28">
        <v>354</v>
      </c>
      <c r="C61" s="29" t="str">
        <f>VLOOKUP(B61,'[1]LISTADO ATM'!$A$2:$B$821,2,0)</f>
        <v xml:space="preserve">ATM Oficina Núñez de Cáceres II </v>
      </c>
      <c r="D61" s="16" t="s">
        <v>34</v>
      </c>
      <c r="E61" s="40">
        <v>3335864638</v>
      </c>
    </row>
    <row r="62" spans="1:5" ht="18" customHeight="1" x14ac:dyDescent="0.25">
      <c r="A62" s="28" t="str">
        <f>VLOOKUP(B62,'[1]LISTADO ATM'!$A$2:$C$821,3,0)</f>
        <v>DISTRITO NACIONAL</v>
      </c>
      <c r="B62" s="28">
        <v>697</v>
      </c>
      <c r="C62" s="29" t="str">
        <f>VLOOKUP(B62,'[1]LISTADO ATM'!$A$2:$B$821,2,0)</f>
        <v>ATM Hipermercado Olé Ciudad Juan Bosch</v>
      </c>
      <c r="D62" s="16" t="s">
        <v>34</v>
      </c>
      <c r="E62" s="40">
        <v>3335864640</v>
      </c>
    </row>
    <row r="63" spans="1:5" ht="18" customHeight="1" x14ac:dyDescent="0.25">
      <c r="A63" s="28" t="str">
        <f>VLOOKUP(B63,'[1]LISTADO ATM'!$A$2:$C$821,3,0)</f>
        <v>NORTE</v>
      </c>
      <c r="B63" s="28">
        <v>22</v>
      </c>
      <c r="C63" s="29" t="str">
        <f>VLOOKUP(B63,'[1]LISTADO ATM'!$A$2:$B$821,2,0)</f>
        <v>ATM S/M Olimpico (Santiago)</v>
      </c>
      <c r="D63" s="16" t="s">
        <v>34</v>
      </c>
      <c r="E63" s="40">
        <v>3335864698</v>
      </c>
    </row>
    <row r="64" spans="1:5" ht="18" customHeight="1" x14ac:dyDescent="0.25">
      <c r="A64" s="28" t="str">
        <f>VLOOKUP(B64,'[1]LISTADO ATM'!$A$2:$C$821,3,0)</f>
        <v>NORTE</v>
      </c>
      <c r="B64" s="28">
        <v>807</v>
      </c>
      <c r="C64" s="29" t="str">
        <f>VLOOKUP(B64,'[1]LISTADO ATM'!$A$2:$B$821,2,0)</f>
        <v xml:space="preserve">ATM S/M Morel (Mao) </v>
      </c>
      <c r="D64" s="16" t="s">
        <v>34</v>
      </c>
      <c r="E64" s="40">
        <v>3335864699</v>
      </c>
    </row>
    <row r="65" spans="1:5" ht="18" customHeight="1" x14ac:dyDescent="0.25">
      <c r="A65" s="28" t="str">
        <f>VLOOKUP(B65,'[1]LISTADO ATM'!$A$2:$C$821,3,0)</f>
        <v>DISTRITO NACIONAL</v>
      </c>
      <c r="B65" s="28">
        <v>958</v>
      </c>
      <c r="C65" s="29" t="str">
        <f>VLOOKUP(B65,'[1]LISTADO ATM'!$A$2:$B$821,2,0)</f>
        <v xml:space="preserve">ATM Olé Aut. San Isidro </v>
      </c>
      <c r="D65" s="16" t="s">
        <v>34</v>
      </c>
      <c r="E65" s="40">
        <v>3335864701</v>
      </c>
    </row>
    <row r="66" spans="1:5" ht="18" customHeight="1" x14ac:dyDescent="0.25">
      <c r="A66" s="28" t="str">
        <f>VLOOKUP(B66,'[1]LISTADO ATM'!$A$2:$C$821,3,0)</f>
        <v>NORTE</v>
      </c>
      <c r="B66" s="28">
        <v>119</v>
      </c>
      <c r="C66" s="29" t="str">
        <f>VLOOKUP(B66,'[1]LISTADO ATM'!$A$2:$B$821,2,0)</f>
        <v>ATM Oficina La Barranquita</v>
      </c>
      <c r="D66" s="16" t="s">
        <v>34</v>
      </c>
      <c r="E66" s="40" t="s">
        <v>33</v>
      </c>
    </row>
    <row r="67" spans="1:5" ht="18" customHeight="1" x14ac:dyDescent="0.25">
      <c r="A67" s="28" t="str">
        <f>VLOOKUP(B67,'[1]LISTADO ATM'!$A$2:$C$821,3,0)</f>
        <v>DISTRITO NACIONAL</v>
      </c>
      <c r="B67" s="28">
        <v>717</v>
      </c>
      <c r="C67" s="29" t="str">
        <f>VLOOKUP(B67,'[1]LISTADO ATM'!$A$2:$B$821,2,0)</f>
        <v xml:space="preserve">ATM Oficina Los Alcarrizos </v>
      </c>
      <c r="D67" s="16" t="s">
        <v>34</v>
      </c>
      <c r="E67" s="40">
        <v>3335864711</v>
      </c>
    </row>
    <row r="68" spans="1:5" ht="18" customHeight="1" x14ac:dyDescent="0.25">
      <c r="A68" s="28" t="str">
        <f>VLOOKUP(B68,'[1]LISTADO ATM'!$A$2:$C$821,3,0)</f>
        <v>DISTRITO NACIONAL</v>
      </c>
      <c r="B68" s="28">
        <v>889</v>
      </c>
      <c r="C68" s="29" t="str">
        <f>VLOOKUP(B68,'[1]LISTADO ATM'!$A$2:$B$821,2,0)</f>
        <v>ATM Oficina Plaza Lama Máximo Gómez II</v>
      </c>
      <c r="D68" s="16" t="s">
        <v>34</v>
      </c>
      <c r="E68" s="40">
        <v>3335864724</v>
      </c>
    </row>
    <row r="69" spans="1:5" ht="18" customHeight="1" x14ac:dyDescent="0.25">
      <c r="A69" s="28" t="str">
        <f>VLOOKUP(B69,'[1]LISTADO ATM'!$A$2:$C$821,3,0)</f>
        <v>NORTE</v>
      </c>
      <c r="B69" s="28">
        <v>747</v>
      </c>
      <c r="C69" s="29" t="str">
        <f>VLOOKUP(B69,'[1]LISTADO ATM'!$A$2:$B$821,2,0)</f>
        <v xml:space="preserve">ATM Club BR (Santiago) </v>
      </c>
      <c r="D69" s="16" t="s">
        <v>34</v>
      </c>
      <c r="E69" s="40">
        <v>3335864732</v>
      </c>
    </row>
    <row r="70" spans="1:5" ht="18" customHeight="1" x14ac:dyDescent="0.25">
      <c r="A70" s="28" t="str">
        <f>VLOOKUP(B70,'[1]LISTADO ATM'!$A$2:$C$821,3,0)</f>
        <v>NORTE</v>
      </c>
      <c r="B70" s="28">
        <v>632</v>
      </c>
      <c r="C70" s="29" t="str">
        <f>VLOOKUP(B70,'[1]LISTADO ATM'!$A$2:$B$821,2,0)</f>
        <v xml:space="preserve">ATM Autobanco Gurabo </v>
      </c>
      <c r="D70" s="16" t="s">
        <v>34</v>
      </c>
      <c r="E70" s="40">
        <v>3335864733</v>
      </c>
    </row>
    <row r="71" spans="1:5" ht="18" customHeight="1" x14ac:dyDescent="0.25">
      <c r="A71" s="28" t="str">
        <f>VLOOKUP(B71,'[1]LISTADO ATM'!$A$2:$C$821,3,0)</f>
        <v>SUR</v>
      </c>
      <c r="B71" s="28">
        <v>89</v>
      </c>
      <c r="C71" s="29" t="str">
        <f>VLOOKUP(B71,'[1]LISTADO ATM'!$A$2:$B$821,2,0)</f>
        <v xml:space="preserve">ATM UNP El Cercado (San Juan) </v>
      </c>
      <c r="D71" s="16" t="s">
        <v>34</v>
      </c>
      <c r="E71" s="40">
        <v>3335864734</v>
      </c>
    </row>
    <row r="72" spans="1:5" ht="18" customHeight="1" x14ac:dyDescent="0.25">
      <c r="A72" s="28" t="str">
        <f>VLOOKUP(B72,'[1]LISTADO ATM'!$A$2:$C$821,3,0)</f>
        <v>NORTE</v>
      </c>
      <c r="B72" s="28">
        <v>189</v>
      </c>
      <c r="C72" s="29" t="str">
        <f>VLOOKUP(B72,'[1]LISTADO ATM'!$A$2:$B$821,2,0)</f>
        <v xml:space="preserve">ATM Comando Regional Cibao Central P.N. </v>
      </c>
      <c r="D72" s="16" t="s">
        <v>34</v>
      </c>
      <c r="E72" s="40">
        <v>3335864735</v>
      </c>
    </row>
    <row r="73" spans="1:5" ht="18" customHeight="1" x14ac:dyDescent="0.25">
      <c r="A73" s="28" t="str">
        <f>VLOOKUP(B73,'[1]LISTADO ATM'!$A$2:$C$821,3,0)</f>
        <v>NORTE</v>
      </c>
      <c r="B73" s="28">
        <v>304</v>
      </c>
      <c r="C73" s="29" t="str">
        <f>VLOOKUP(B73,'[1]LISTADO ATM'!$A$2:$B$821,2,0)</f>
        <v xml:space="preserve">ATM Multicentro La Sirena Estrella Sadhala </v>
      </c>
      <c r="D73" s="16" t="s">
        <v>34</v>
      </c>
      <c r="E73" s="40">
        <v>3335865029</v>
      </c>
    </row>
    <row r="74" spans="1:5" ht="18" customHeight="1" x14ac:dyDescent="0.25">
      <c r="A74" s="28" t="str">
        <f>VLOOKUP(B74,'[1]LISTADO ATM'!$A$2:$C$821,3,0)</f>
        <v>NORTE</v>
      </c>
      <c r="B74" s="28">
        <v>746</v>
      </c>
      <c r="C74" s="29" t="str">
        <f>VLOOKUP(B74,'[1]LISTADO ATM'!$A$2:$B$821,2,0)</f>
        <v xml:space="preserve">ATM Oficina Las Terrenas </v>
      </c>
      <c r="D74" s="16" t="s">
        <v>34</v>
      </c>
      <c r="E74" s="40">
        <v>3335865070</v>
      </c>
    </row>
    <row r="75" spans="1:5" ht="18" customHeight="1" x14ac:dyDescent="0.25">
      <c r="A75" s="28" t="str">
        <f>VLOOKUP(B75,'[1]LISTADO ATM'!$A$2:$C$821,3,0)</f>
        <v>SUR</v>
      </c>
      <c r="B75" s="28">
        <v>342</v>
      </c>
      <c r="C75" s="29" t="str">
        <f>VLOOKUP(B75,'[1]LISTADO ATM'!$A$2:$B$821,2,0)</f>
        <v>ATM Oficina Obras Públicas Azua</v>
      </c>
      <c r="D75" s="16" t="s">
        <v>34</v>
      </c>
      <c r="E75" s="40">
        <v>3335865085</v>
      </c>
    </row>
    <row r="76" spans="1:5" ht="18" customHeight="1" x14ac:dyDescent="0.25">
      <c r="A76" s="28" t="str">
        <f>VLOOKUP(B76,'[1]LISTADO ATM'!$A$2:$C$821,3,0)</f>
        <v>DISTRITO NACIONAL</v>
      </c>
      <c r="B76" s="28">
        <v>713</v>
      </c>
      <c r="C76" s="29" t="str">
        <f>VLOOKUP(B76,'[1]LISTADO ATM'!$A$2:$B$821,2,0)</f>
        <v xml:space="preserve">ATM Oficina Las Américas </v>
      </c>
      <c r="D76" s="16" t="s">
        <v>34</v>
      </c>
      <c r="E76" s="40">
        <v>3335865587</v>
      </c>
    </row>
    <row r="77" spans="1:5" ht="18" customHeight="1" x14ac:dyDescent="0.25">
      <c r="A77" s="28" t="str">
        <f>VLOOKUP(B77,'[1]LISTADO ATM'!$A$2:$C$821,3,0)</f>
        <v>DISTRITO NACIONAL</v>
      </c>
      <c r="B77" s="28">
        <v>410</v>
      </c>
      <c r="C77" s="29" t="str">
        <f>VLOOKUP(B77,'[1]LISTADO ATM'!$A$2:$B$821,2,0)</f>
        <v xml:space="preserve">ATM Oficina Las Palmas de Herrera II </v>
      </c>
      <c r="D77" s="16" t="s">
        <v>34</v>
      </c>
      <c r="E77" s="40">
        <v>3335865601</v>
      </c>
    </row>
    <row r="78" spans="1:5" ht="18" customHeight="1" x14ac:dyDescent="0.25">
      <c r="A78" s="28" t="str">
        <f>VLOOKUP(B78,'[1]LISTADO ATM'!$A$2:$C$821,3,0)</f>
        <v>DISTRITO NACIONAL</v>
      </c>
      <c r="B78" s="28">
        <v>562</v>
      </c>
      <c r="C78" s="29" t="str">
        <f>VLOOKUP(B78,'[1]LISTADO ATM'!$A$2:$B$821,2,0)</f>
        <v xml:space="preserve">ATM S/M Jumbo Carretera Mella </v>
      </c>
      <c r="D78" s="16" t="s">
        <v>34</v>
      </c>
      <c r="E78" s="40">
        <v>3335865610</v>
      </c>
    </row>
    <row r="79" spans="1:5" ht="18" customHeight="1" x14ac:dyDescent="0.25">
      <c r="A79" s="28" t="str">
        <f>VLOOKUP(B79,'[1]LISTADO ATM'!$A$2:$C$821,3,0)</f>
        <v>NORTE</v>
      </c>
      <c r="B79" s="28">
        <v>136</v>
      </c>
      <c r="C79" s="29" t="str">
        <f>VLOOKUP(B79,'[1]LISTADO ATM'!$A$2:$B$821,2,0)</f>
        <v>ATM S/M Xtra (Santiago)</v>
      </c>
      <c r="D79" s="16" t="s">
        <v>34</v>
      </c>
      <c r="E79" s="40">
        <v>3335865732</v>
      </c>
    </row>
    <row r="80" spans="1:5" ht="18" customHeight="1" x14ac:dyDescent="0.25">
      <c r="A80" s="28" t="str">
        <f>VLOOKUP(B80,'[1]LISTADO ATM'!$A$2:$C$821,3,0)</f>
        <v>NORTE</v>
      </c>
      <c r="B80" s="28">
        <v>851</v>
      </c>
      <c r="C80" s="29" t="str">
        <f>VLOOKUP(B80,'[1]LISTADO ATM'!$A$2:$B$821,2,0)</f>
        <v xml:space="preserve">ATM Hospital Vinicio Calventi </v>
      </c>
      <c r="D80" s="16" t="s">
        <v>34</v>
      </c>
      <c r="E80" s="40">
        <v>3335865806</v>
      </c>
    </row>
    <row r="81" spans="1:5" ht="18" customHeight="1" x14ac:dyDescent="0.25">
      <c r="A81" s="28" t="str">
        <f>VLOOKUP(B81,'[1]LISTADO ATM'!$A$2:$C$821,3,0)</f>
        <v>NORTE</v>
      </c>
      <c r="B81" s="28">
        <v>97</v>
      </c>
      <c r="C81" s="29" t="str">
        <f>VLOOKUP(B81,'[1]LISTADO ATM'!$A$2:$B$821,2,0)</f>
        <v xml:space="preserve">ATM Oficina Villa Riva </v>
      </c>
      <c r="D81" s="16" t="s">
        <v>34</v>
      </c>
      <c r="E81" s="40">
        <v>3335865860</v>
      </c>
    </row>
    <row r="82" spans="1:5" ht="18" customHeight="1" x14ac:dyDescent="0.25">
      <c r="A82" s="28" t="str">
        <f>VLOOKUP(B82,'[1]LISTADO ATM'!$A$2:$C$821,3,0)</f>
        <v>NORTE</v>
      </c>
      <c r="B82" s="28">
        <v>638</v>
      </c>
      <c r="C82" s="29" t="str">
        <f>VLOOKUP(B82,'[1]LISTADO ATM'!$A$2:$B$821,2,0)</f>
        <v xml:space="preserve">ATM S/M Yoma </v>
      </c>
      <c r="D82" s="16" t="s">
        <v>34</v>
      </c>
      <c r="E82" s="37">
        <v>335864505</v>
      </c>
    </row>
    <row r="83" spans="1:5" ht="18" customHeight="1" x14ac:dyDescent="0.25">
      <c r="A83" s="28" t="str">
        <f>VLOOKUP(B83,'[1]LISTADO ATM'!$A$2:$C$821,3,0)</f>
        <v>NORTE</v>
      </c>
      <c r="B83" s="28">
        <v>142</v>
      </c>
      <c r="C83" s="29" t="str">
        <f>VLOOKUP(B83,'[1]LISTADO ATM'!$A$2:$B$821,2,0)</f>
        <v xml:space="preserve">ATM Centro de Caja Galerías Bonao </v>
      </c>
      <c r="D83" s="16" t="s">
        <v>34</v>
      </c>
      <c r="E83" s="37">
        <v>3335864708</v>
      </c>
    </row>
    <row r="84" spans="1:5" ht="18" customHeight="1" x14ac:dyDescent="0.25">
      <c r="A84" s="28" t="str">
        <f>VLOOKUP(B84,'[1]LISTADO ATM'!$A$2:$C$821,3,0)</f>
        <v>NORTE</v>
      </c>
      <c r="B84" s="28">
        <v>95</v>
      </c>
      <c r="C84" s="29" t="str">
        <f>VLOOKUP(B84,'[1]LISTADO ATM'!$A$2:$B$821,2,0)</f>
        <v xml:space="preserve">ATM Oficina Tenares </v>
      </c>
      <c r="D84" s="16" t="s">
        <v>34</v>
      </c>
      <c r="E84" s="37">
        <v>3335864730</v>
      </c>
    </row>
    <row r="85" spans="1:5" ht="18" customHeight="1" x14ac:dyDescent="0.25">
      <c r="A85" s="28" t="str">
        <f>VLOOKUP(B85,'[1]LISTADO ATM'!$A$2:$C$821,3,0)</f>
        <v>NORTE</v>
      </c>
      <c r="B85" s="28">
        <v>277</v>
      </c>
      <c r="C85" s="29" t="str">
        <f>VLOOKUP(B85,'[1]LISTADO ATM'!$A$2:$B$821,2,0)</f>
        <v xml:space="preserve">ATM Oficina Duarte (Santiago) </v>
      </c>
      <c r="D85" s="16" t="s">
        <v>34</v>
      </c>
      <c r="E85" s="37">
        <v>3335864869</v>
      </c>
    </row>
    <row r="86" spans="1:5" ht="18" customHeight="1" x14ac:dyDescent="0.25">
      <c r="A86" s="28" t="str">
        <f>VLOOKUP(B86,'[1]LISTADO ATM'!$A$2:$C$821,3,0)</f>
        <v>NORTE</v>
      </c>
      <c r="B86" s="28">
        <v>315</v>
      </c>
      <c r="C86" s="29" t="str">
        <f>VLOOKUP(B86,'[1]LISTADO ATM'!$A$2:$B$821,2,0)</f>
        <v xml:space="preserve">ATM Oficina Estrella Sadalá </v>
      </c>
      <c r="D86" s="16" t="s">
        <v>34</v>
      </c>
      <c r="E86" s="37">
        <v>3335866011</v>
      </c>
    </row>
    <row r="87" spans="1:5" ht="18" customHeight="1" x14ac:dyDescent="0.25">
      <c r="A87" s="28" t="str">
        <f>VLOOKUP(B87,'[1]LISTADO ATM'!$A$2:$C$821,3,0)</f>
        <v>NORTE</v>
      </c>
      <c r="B87" s="28">
        <v>689</v>
      </c>
      <c r="C87" s="29" t="str">
        <f>VLOOKUP(B87,'[1]LISTADO ATM'!$A$2:$B$821,2,0)</f>
        <v>ATM Eco Petroleo Villa Gonzalez</v>
      </c>
      <c r="D87" s="16" t="s">
        <v>34</v>
      </c>
      <c r="E87" s="37">
        <v>3335866126</v>
      </c>
    </row>
    <row r="88" spans="1:5" ht="18" customHeight="1" x14ac:dyDescent="0.25">
      <c r="A88" s="28" t="str">
        <f>VLOOKUP(B88,'[1]LISTADO ATM'!$A$2:$C$821,3,0)</f>
        <v>NORTE</v>
      </c>
      <c r="B88" s="28">
        <v>857</v>
      </c>
      <c r="C88" s="29" t="str">
        <f>VLOOKUP(B88,'[1]LISTADO ATM'!$A$2:$B$821,2,0)</f>
        <v xml:space="preserve">ATM Oficina Los Alamos </v>
      </c>
      <c r="D88" s="16" t="s">
        <v>34</v>
      </c>
      <c r="E88" s="37">
        <v>3335866141</v>
      </c>
    </row>
    <row r="89" spans="1:5" ht="18.75" thickBot="1" x14ac:dyDescent="0.3">
      <c r="A89" s="3" t="s">
        <v>11</v>
      </c>
      <c r="B89" s="69">
        <f>COUNT(B9:B88)</f>
        <v>80</v>
      </c>
      <c r="C89" s="53"/>
      <c r="D89" s="54"/>
      <c r="E89" s="55"/>
    </row>
    <row r="90" spans="1:5" x14ac:dyDescent="0.25">
      <c r="B90" s="5"/>
      <c r="E90" s="5"/>
    </row>
    <row r="91" spans="1:5" ht="18" x14ac:dyDescent="0.25">
      <c r="A91" s="50" t="s">
        <v>16</v>
      </c>
      <c r="B91" s="51"/>
      <c r="C91" s="51"/>
      <c r="D91" s="51"/>
      <c r="E91" s="52"/>
    </row>
    <row r="92" spans="1:5" ht="18" x14ac:dyDescent="0.25">
      <c r="A92" s="2" t="s">
        <v>5</v>
      </c>
      <c r="B92" s="2" t="s">
        <v>6</v>
      </c>
      <c r="C92" s="2" t="s">
        <v>7</v>
      </c>
      <c r="D92" s="2" t="s">
        <v>8</v>
      </c>
      <c r="E92" s="12" t="s">
        <v>9</v>
      </c>
    </row>
    <row r="93" spans="1:5" ht="18.75" customHeight="1" x14ac:dyDescent="0.25">
      <c r="A93" s="19" t="str">
        <f>VLOOKUP(B93,'[1]LISTADO ATM'!$A$2:$C$821,3,0)</f>
        <v>SUR</v>
      </c>
      <c r="B93" s="28">
        <v>252</v>
      </c>
      <c r="C93" s="29" t="str">
        <f>VLOOKUP(B93,'[1]LISTADO ATM'!$A$2:$B$821,2,0)</f>
        <v xml:space="preserve">ATM Banco Agrícola (Barahona) </v>
      </c>
      <c r="D93" s="16" t="s">
        <v>20</v>
      </c>
      <c r="E93" s="37">
        <v>335864271</v>
      </c>
    </row>
    <row r="94" spans="1:5" ht="18.75" customHeight="1" x14ac:dyDescent="0.25">
      <c r="A94" s="19" t="str">
        <f>VLOOKUP(B94,'[1]LISTADO ATM'!$A$2:$C$821,3,0)</f>
        <v>SUR</v>
      </c>
      <c r="B94" s="28">
        <v>301</v>
      </c>
      <c r="C94" s="29" t="str">
        <f>VLOOKUP(B94,'[1]LISTADO ATM'!$A$2:$B$821,2,0)</f>
        <v xml:space="preserve">ATM UNP Alfa y Omega (Barahona) </v>
      </c>
      <c r="D94" s="16" t="s">
        <v>20</v>
      </c>
      <c r="E94" s="37">
        <v>3335865265</v>
      </c>
    </row>
    <row r="95" spans="1:5" ht="18.75" customHeight="1" x14ac:dyDescent="0.25">
      <c r="A95" s="19" t="str">
        <f>VLOOKUP(B95,'[1]LISTADO ATM'!$A$2:$C$821,3,0)</f>
        <v>NORTE</v>
      </c>
      <c r="B95" s="28">
        <v>256</v>
      </c>
      <c r="C95" s="29" t="str">
        <f>VLOOKUP(B95,'[1]LISTADO ATM'!$A$2:$B$821,2,0)</f>
        <v xml:space="preserve">ATM Oficina Licey Al Medio </v>
      </c>
      <c r="D95" s="16" t="s">
        <v>20</v>
      </c>
      <c r="E95" s="37" t="s">
        <v>29</v>
      </c>
    </row>
    <row r="96" spans="1:5" ht="18.75" customHeight="1" x14ac:dyDescent="0.25">
      <c r="A96" s="19" t="str">
        <f>VLOOKUP(B96,'[1]LISTADO ATM'!$A$2:$C$821,3,0)</f>
        <v>SUR</v>
      </c>
      <c r="B96" s="28">
        <v>297</v>
      </c>
      <c r="C96" s="29" t="str">
        <f>VLOOKUP(B96,'[1]LISTADO ATM'!$A$2:$B$821,2,0)</f>
        <v xml:space="preserve">ATM S/M Cadena Ocoa </v>
      </c>
      <c r="D96" s="16" t="s">
        <v>20</v>
      </c>
      <c r="E96" s="37">
        <v>335864448</v>
      </c>
    </row>
    <row r="97" spans="1:5" ht="18.75" customHeight="1" x14ac:dyDescent="0.25">
      <c r="A97" s="19" t="str">
        <f>VLOOKUP(B97,'[1]LISTADO ATM'!$A$2:$C$821,3,0)</f>
        <v>DISTRITO NACIONAL</v>
      </c>
      <c r="B97" s="28">
        <v>70</v>
      </c>
      <c r="C97" s="29" t="str">
        <f>VLOOKUP(B97,'[1]LISTADO ATM'!$A$2:$B$821,2,0)</f>
        <v xml:space="preserve">ATM Autoservicio Plaza Lama Zona Oriental </v>
      </c>
      <c r="D97" s="16" t="s">
        <v>20</v>
      </c>
      <c r="E97" s="37">
        <v>3335864582</v>
      </c>
    </row>
    <row r="98" spans="1:5" ht="18.75" customHeight="1" x14ac:dyDescent="0.25">
      <c r="A98" s="19" t="str">
        <f>VLOOKUP(B98,'[1]LISTADO ATM'!$A$2:$C$821,3,0)</f>
        <v>SUR</v>
      </c>
      <c r="B98" s="28">
        <v>783</v>
      </c>
      <c r="C98" s="29" t="str">
        <f>VLOOKUP(B98,'[1]LISTADO ATM'!$A$2:$B$821,2,0)</f>
        <v xml:space="preserve">ATM Autobanco Alfa y Omega (Barahona) </v>
      </c>
      <c r="D98" s="16" t="s">
        <v>20</v>
      </c>
      <c r="E98" s="37">
        <v>3335864821</v>
      </c>
    </row>
    <row r="99" spans="1:5" ht="18.75" customHeight="1" x14ac:dyDescent="0.25">
      <c r="A99" s="19" t="str">
        <f>VLOOKUP(B99,'[1]LISTADO ATM'!$A$2:$C$821,3,0)</f>
        <v>SUR</v>
      </c>
      <c r="B99" s="28">
        <v>880</v>
      </c>
      <c r="C99" s="29" t="str">
        <f>VLOOKUP(B99,'[1]LISTADO ATM'!$A$2:$B$821,2,0)</f>
        <v xml:space="preserve">ATM Autoservicio Barahona II </v>
      </c>
      <c r="D99" s="16" t="s">
        <v>20</v>
      </c>
      <c r="E99" s="37">
        <v>3335865254</v>
      </c>
    </row>
    <row r="100" spans="1:5" ht="18.75" customHeight="1" x14ac:dyDescent="0.25">
      <c r="A100" s="19" t="str">
        <f>VLOOKUP(B100,'[1]LISTADO ATM'!$A$2:$C$821,3,0)</f>
        <v>DISTRITO NACIONAL</v>
      </c>
      <c r="B100" s="28">
        <v>743</v>
      </c>
      <c r="C100" s="29" t="str">
        <f>VLOOKUP(B100,'[1]LISTADO ATM'!$A$2:$B$821,2,0)</f>
        <v xml:space="preserve">ATM Oficina Los Frailes </v>
      </c>
      <c r="D100" s="16" t="s">
        <v>20</v>
      </c>
      <c r="E100" s="37">
        <v>3335864625</v>
      </c>
    </row>
    <row r="101" spans="1:5" ht="18.75" thickBot="1" x14ac:dyDescent="0.3">
      <c r="A101" s="3" t="s">
        <v>11</v>
      </c>
      <c r="B101" s="69">
        <f>COUNT(B93:B100)</f>
        <v>8</v>
      </c>
      <c r="C101" s="61"/>
      <c r="D101" s="62"/>
      <c r="E101" s="63"/>
    </row>
    <row r="102" spans="1:5" ht="15.75" thickBot="1" x14ac:dyDescent="0.3">
      <c r="B102" s="5"/>
      <c r="E102" s="5"/>
    </row>
    <row r="103" spans="1:5" ht="18.75" thickBot="1" x14ac:dyDescent="0.3">
      <c r="A103" s="58" t="s">
        <v>14</v>
      </c>
      <c r="B103" s="59"/>
      <c r="C103" s="59"/>
      <c r="D103" s="59"/>
      <c r="E103" s="60"/>
    </row>
    <row r="104" spans="1:5" ht="18" x14ac:dyDescent="0.25">
      <c r="A104" s="2" t="s">
        <v>5</v>
      </c>
      <c r="B104" s="2" t="s">
        <v>6</v>
      </c>
      <c r="C104" s="2" t="s">
        <v>7</v>
      </c>
      <c r="D104" s="2" t="s">
        <v>8</v>
      </c>
      <c r="E104" s="12" t="s">
        <v>9</v>
      </c>
    </row>
    <row r="105" spans="1:5" ht="18" customHeight="1" x14ac:dyDescent="0.25">
      <c r="A105" s="28" t="str">
        <f>VLOOKUP(B105,'[1]LISTADO ATM'!$A$2:$C$821,3,0)</f>
        <v>DISTRITO NACIONAL</v>
      </c>
      <c r="B105" s="28">
        <v>486</v>
      </c>
      <c r="C105" s="28" t="str">
        <f>VLOOKUP(B105,'[1]LISTADO ATM'!$A$2:$B$821,2,0)</f>
        <v xml:space="preserve">ATM Olé La Caleta </v>
      </c>
      <c r="D105" s="15" t="s">
        <v>10</v>
      </c>
      <c r="E105" s="32" t="s">
        <v>28</v>
      </c>
    </row>
    <row r="106" spans="1:5" ht="18.75" customHeight="1" x14ac:dyDescent="0.25">
      <c r="A106" s="38" t="str">
        <f>VLOOKUP(B106,'[1]LISTADO ATM'!$A$2:$C$821,3,0)</f>
        <v>SUR</v>
      </c>
      <c r="B106" s="28">
        <v>582</v>
      </c>
      <c r="C106" s="28" t="str">
        <f>VLOOKUP(B106,'[1]LISTADO ATM'!$A$2:$B$821,2,0)</f>
        <v>ATM Estación Sabana Yegua</v>
      </c>
      <c r="D106" s="15" t="s">
        <v>10</v>
      </c>
      <c r="E106" s="40">
        <v>3335864605</v>
      </c>
    </row>
    <row r="107" spans="1:5" ht="18" customHeight="1" x14ac:dyDescent="0.25">
      <c r="A107" s="38" t="str">
        <f>VLOOKUP(B107,'[1]LISTADO ATM'!$A$2:$C$821,3,0)</f>
        <v>NORTE</v>
      </c>
      <c r="B107" s="28">
        <v>332</v>
      </c>
      <c r="C107" s="28" t="str">
        <f>VLOOKUP(B107,'[1]LISTADO ATM'!$A$2:$B$821,2,0)</f>
        <v>ATM Estación Sigma (Cotuí)</v>
      </c>
      <c r="D107" s="15" t="s">
        <v>10</v>
      </c>
      <c r="E107" s="40">
        <v>3335864651</v>
      </c>
    </row>
    <row r="108" spans="1:5" ht="18" customHeight="1" x14ac:dyDescent="0.25">
      <c r="A108" s="38" t="str">
        <f>VLOOKUP(B108,'[1]LISTADO ATM'!$A$2:$C$821,3,0)</f>
        <v>NORTE</v>
      </c>
      <c r="B108" s="28">
        <v>809</v>
      </c>
      <c r="C108" s="28" t="str">
        <f>VLOOKUP(B108,'[1]LISTADO ATM'!$A$2:$B$821,2,0)</f>
        <v>ATM Yoma (Cotuí)</v>
      </c>
      <c r="D108" s="15" t="s">
        <v>10</v>
      </c>
      <c r="E108" s="40">
        <v>3335864696</v>
      </c>
    </row>
    <row r="109" spans="1:5" ht="18" customHeight="1" x14ac:dyDescent="0.25">
      <c r="A109" s="38" t="str">
        <f>VLOOKUP(B109,'[1]LISTADO ATM'!$A$2:$C$821,3,0)</f>
        <v>NORTE</v>
      </c>
      <c r="B109" s="28">
        <v>775</v>
      </c>
      <c r="C109" s="28" t="str">
        <f>VLOOKUP(B109,'[1]LISTADO ATM'!$A$2:$B$821,2,0)</f>
        <v xml:space="preserve">ATM S/M Lilo (Montecristi) </v>
      </c>
      <c r="D109" s="15" t="s">
        <v>10</v>
      </c>
      <c r="E109" s="40">
        <v>3335864697</v>
      </c>
    </row>
    <row r="110" spans="1:5" ht="18" customHeight="1" x14ac:dyDescent="0.25">
      <c r="A110" s="38" t="str">
        <f>VLOOKUP(B110,'[1]LISTADO ATM'!$A$2:$C$821,3,0)</f>
        <v>DISTRITO NACIONAL</v>
      </c>
      <c r="B110" s="28">
        <v>930</v>
      </c>
      <c r="C110" s="28" t="str">
        <f>VLOOKUP(B110,'[1]LISTADO ATM'!$A$2:$B$821,2,0)</f>
        <v>ATM Oficina Plaza Spring Center</v>
      </c>
      <c r="D110" s="15" t="s">
        <v>10</v>
      </c>
      <c r="E110" s="40">
        <v>3335864713</v>
      </c>
    </row>
    <row r="111" spans="1:5" ht="18" customHeight="1" x14ac:dyDescent="0.25">
      <c r="A111" s="38" t="str">
        <f>VLOOKUP(B111,'[1]LISTADO ATM'!$A$2:$C$821,3,0)</f>
        <v>SUR</v>
      </c>
      <c r="B111" s="28">
        <v>995</v>
      </c>
      <c r="C111" s="28" t="str">
        <f>VLOOKUP(B111,'[1]LISTADO ATM'!$A$2:$B$821,2,0)</f>
        <v xml:space="preserve">ATM Oficina San Cristobal III (Lobby) </v>
      </c>
      <c r="D111" s="15" t="s">
        <v>10</v>
      </c>
      <c r="E111" s="40">
        <v>3335865505</v>
      </c>
    </row>
    <row r="112" spans="1:5" ht="18" customHeight="1" x14ac:dyDescent="0.25">
      <c r="A112" s="38" t="str">
        <f>VLOOKUP(B112,'[1]LISTADO ATM'!$A$2:$C$821,3,0)</f>
        <v>DISTRITO NACIONAL</v>
      </c>
      <c r="B112" s="28">
        <v>378</v>
      </c>
      <c r="C112" s="28" t="str">
        <f>VLOOKUP(B112,'[1]LISTADO ATM'!$A$2:$B$821,2,0)</f>
        <v>ATM UNP Villa Flores</v>
      </c>
      <c r="D112" s="15" t="s">
        <v>10</v>
      </c>
      <c r="E112" s="40">
        <v>3335865625</v>
      </c>
    </row>
    <row r="113" spans="1:5" ht="18" customHeight="1" x14ac:dyDescent="0.25">
      <c r="A113" s="38" t="str">
        <f>VLOOKUP(B113,'[1]LISTADO ATM'!$A$2:$C$821,3,0)</f>
        <v>DISTRITO NACIONAL</v>
      </c>
      <c r="B113" s="28">
        <v>527</v>
      </c>
      <c r="C113" s="28" t="str">
        <f>VLOOKUP(B113,'[1]LISTADO ATM'!$A$2:$B$821,2,0)</f>
        <v>ATM Oficina Zona Oriental II</v>
      </c>
      <c r="D113" s="15" t="s">
        <v>10</v>
      </c>
      <c r="E113" s="40">
        <v>3335865743</v>
      </c>
    </row>
    <row r="114" spans="1:5" ht="18" customHeight="1" x14ac:dyDescent="0.25">
      <c r="A114" s="38" t="str">
        <f>VLOOKUP(B114,'[1]LISTADO ATM'!$A$2:$C$821,3,0)</f>
        <v>NORTE</v>
      </c>
      <c r="B114" s="28">
        <v>691</v>
      </c>
      <c r="C114" s="28" t="str">
        <f>VLOOKUP(B114,'[1]LISTADO ATM'!$A$2:$B$821,2,0)</f>
        <v>ATM Eco Petroleo Manzanillo</v>
      </c>
      <c r="D114" s="15" t="s">
        <v>10</v>
      </c>
      <c r="E114" s="40">
        <v>3335865848</v>
      </c>
    </row>
    <row r="115" spans="1:5" ht="18" customHeight="1" x14ac:dyDescent="0.25">
      <c r="A115" s="38" t="str">
        <f>VLOOKUP(B115,'[1]LISTADO ATM'!$A$2:$C$821,3,0)</f>
        <v>ESTE</v>
      </c>
      <c r="B115" s="28">
        <v>114</v>
      </c>
      <c r="C115" s="28" t="str">
        <f>VLOOKUP(B115,'[1]LISTADO ATM'!$A$2:$B$821,2,0)</f>
        <v xml:space="preserve">ATM Oficina Hato Mayor </v>
      </c>
      <c r="D115" s="15" t="s">
        <v>10</v>
      </c>
      <c r="E115" s="40">
        <v>3335865854</v>
      </c>
    </row>
    <row r="116" spans="1:5" ht="18" customHeight="1" x14ac:dyDescent="0.25">
      <c r="A116" s="38" t="str">
        <f>VLOOKUP(B116,'[1]LISTADO ATM'!$A$2:$C$821,3,0)</f>
        <v>NORTE</v>
      </c>
      <c r="B116" s="28">
        <v>878</v>
      </c>
      <c r="C116" s="28" t="str">
        <f>VLOOKUP(B116,'[1]LISTADO ATM'!$A$2:$B$821,2,0)</f>
        <v>ATM UNP Cabral Y Baez</v>
      </c>
      <c r="D116" s="15" t="s">
        <v>10</v>
      </c>
      <c r="E116" s="40">
        <v>3335865971</v>
      </c>
    </row>
    <row r="117" spans="1:5" ht="18" customHeight="1" x14ac:dyDescent="0.25">
      <c r="A117" s="38" t="str">
        <f>VLOOKUP(B117,'[1]LISTADO ATM'!$A$2:$C$821,3,0)</f>
        <v>DISTRITO NACIONAL</v>
      </c>
      <c r="B117" s="28">
        <v>169</v>
      </c>
      <c r="C117" s="28" t="str">
        <f>VLOOKUP(B117,'[1]LISTADO ATM'!$A$2:$B$821,2,0)</f>
        <v xml:space="preserve">ATM Oficina Caonabo </v>
      </c>
      <c r="D117" s="15" t="s">
        <v>10</v>
      </c>
      <c r="E117" s="40">
        <v>3335865980</v>
      </c>
    </row>
    <row r="118" spans="1:5" ht="18" customHeight="1" x14ac:dyDescent="0.25">
      <c r="A118" s="38" t="str">
        <f>VLOOKUP(B118,'[1]LISTADO ATM'!$A$2:$C$821,3,0)</f>
        <v>ESTE</v>
      </c>
      <c r="B118" s="28">
        <v>651</v>
      </c>
      <c r="C118" s="28" t="str">
        <f>VLOOKUP(B118,'[1]LISTADO ATM'!$A$2:$B$821,2,0)</f>
        <v>ATM Eco Petroleo Romana</v>
      </c>
      <c r="D118" s="15" t="s">
        <v>10</v>
      </c>
      <c r="E118" s="40">
        <v>3335866151</v>
      </c>
    </row>
    <row r="119" spans="1:5" ht="18" customHeight="1" x14ac:dyDescent="0.25">
      <c r="A119" s="38" t="str">
        <f>VLOOKUP(B119,'[1]LISTADO ATM'!$A$2:$C$821,3,0)</f>
        <v>ESTE</v>
      </c>
      <c r="B119" s="28">
        <v>427</v>
      </c>
      <c r="C119" s="28" t="str">
        <f>VLOOKUP(B119,'[1]LISTADO ATM'!$A$2:$B$821,2,0)</f>
        <v xml:space="preserve">ATM Almacenes Iberia (Hato Mayor) </v>
      </c>
      <c r="D119" s="15" t="s">
        <v>10</v>
      </c>
      <c r="E119" s="40">
        <v>3335866163</v>
      </c>
    </row>
    <row r="120" spans="1:5" ht="18" customHeight="1" x14ac:dyDescent="0.25">
      <c r="A120" s="38" t="str">
        <f>VLOOKUP(B120,'[1]LISTADO ATM'!$A$2:$C$821,3,0)</f>
        <v>ESTE</v>
      </c>
      <c r="B120" s="28">
        <v>399</v>
      </c>
      <c r="C120" s="28" t="str">
        <f>VLOOKUP(B120,'[1]LISTADO ATM'!$A$2:$B$821,2,0)</f>
        <v xml:space="preserve">ATM Oficina La Romana II </v>
      </c>
      <c r="D120" s="15" t="s">
        <v>10</v>
      </c>
      <c r="E120" s="40">
        <v>3335866166</v>
      </c>
    </row>
    <row r="121" spans="1:5" ht="18" customHeight="1" x14ac:dyDescent="0.25">
      <c r="A121" s="38" t="str">
        <f>VLOOKUP(B121,'[1]LISTADO ATM'!$A$2:$C$821,3,0)</f>
        <v>NORTE</v>
      </c>
      <c r="B121" s="28">
        <v>198</v>
      </c>
      <c r="C121" s="28" t="str">
        <f>VLOOKUP(B121,'[1]LISTADO ATM'!$A$2:$B$821,2,0)</f>
        <v xml:space="preserve">ATM Almacenes El Encanto  (Santiago) </v>
      </c>
      <c r="D121" s="15" t="s">
        <v>10</v>
      </c>
      <c r="E121" s="40">
        <v>3335866290</v>
      </c>
    </row>
    <row r="122" spans="1:5" ht="18.75" thickBot="1" x14ac:dyDescent="0.3">
      <c r="A122" s="39" t="s">
        <v>11</v>
      </c>
      <c r="B122" s="69">
        <f>COUNT(B105:B121)</f>
        <v>17</v>
      </c>
      <c r="C122" s="14"/>
      <c r="D122" s="14"/>
      <c r="E122" s="14"/>
    </row>
    <row r="123" spans="1:5" ht="15.75" thickBot="1" x14ac:dyDescent="0.3">
      <c r="B123" s="5"/>
      <c r="E123" s="5"/>
    </row>
    <row r="124" spans="1:5" ht="18" customHeight="1" thickBot="1" x14ac:dyDescent="0.3">
      <c r="A124" s="58" t="s">
        <v>21</v>
      </c>
      <c r="B124" s="59"/>
      <c r="C124" s="59"/>
      <c r="D124" s="59"/>
      <c r="E124" s="60"/>
    </row>
    <row r="125" spans="1:5" ht="18" x14ac:dyDescent="0.25">
      <c r="A125" s="2" t="s">
        <v>5</v>
      </c>
      <c r="B125" s="2" t="s">
        <v>6</v>
      </c>
      <c r="C125" s="2" t="s">
        <v>7</v>
      </c>
      <c r="D125" s="2" t="s">
        <v>8</v>
      </c>
      <c r="E125" s="12" t="s">
        <v>9</v>
      </c>
    </row>
    <row r="126" spans="1:5" ht="18.75" customHeight="1" x14ac:dyDescent="0.25">
      <c r="A126" s="19" t="str">
        <f>VLOOKUP(B126,'[1]LISTADO ATM'!$A$2:$C$821,3,0)</f>
        <v>DISTRITO NACIONAL</v>
      </c>
      <c r="B126" s="28">
        <v>147</v>
      </c>
      <c r="C126" s="28" t="str">
        <f>VLOOKUP(B126,'[1]LISTADO ATM'!$A$2:$B$821,2,0)</f>
        <v xml:space="preserve">ATM Kiosco Megacentro I </v>
      </c>
      <c r="D126" s="29" t="s">
        <v>19</v>
      </c>
      <c r="E126" s="37">
        <v>335864528</v>
      </c>
    </row>
    <row r="127" spans="1:5" ht="18.75" customHeight="1" x14ac:dyDescent="0.25">
      <c r="A127" s="19" t="str">
        <f>VLOOKUP(B127,'[1]LISTADO ATM'!$A$2:$C$821,3,0)</f>
        <v>NORTE</v>
      </c>
      <c r="B127" s="28">
        <v>358</v>
      </c>
      <c r="C127" s="28" t="str">
        <f>VLOOKUP(B127,'[1]LISTADO ATM'!$A$2:$B$821,2,0)</f>
        <v>ATM Ayuntamiento Cevico</v>
      </c>
      <c r="D127" s="29" t="s">
        <v>19</v>
      </c>
      <c r="E127" s="37">
        <v>3335864608</v>
      </c>
    </row>
    <row r="128" spans="1:5" ht="18.75" customHeight="1" x14ac:dyDescent="0.25">
      <c r="A128" s="19" t="str">
        <f>VLOOKUP(B128,'[1]LISTADO ATM'!$A$2:$C$821,3,0)</f>
        <v>DISTRITO NACIONAL</v>
      </c>
      <c r="B128" s="28">
        <v>517</v>
      </c>
      <c r="C128" s="28" t="str">
        <f>VLOOKUP(B128,'[1]LISTADO ATM'!$A$2:$B$821,2,0)</f>
        <v xml:space="preserve">ATM Autobanco Oficina Sans Soucí </v>
      </c>
      <c r="D128" s="29" t="s">
        <v>19</v>
      </c>
      <c r="E128" s="37">
        <v>3335864653</v>
      </c>
    </row>
    <row r="129" spans="1:5" ht="18.75" customHeight="1" x14ac:dyDescent="0.25">
      <c r="A129" s="19" t="s">
        <v>31</v>
      </c>
      <c r="B129" s="28">
        <v>719</v>
      </c>
      <c r="C129" s="28" t="s">
        <v>32</v>
      </c>
      <c r="D129" s="29" t="s">
        <v>19</v>
      </c>
      <c r="E129" s="37">
        <v>3335864636</v>
      </c>
    </row>
    <row r="130" spans="1:5" ht="18.75" customHeight="1" x14ac:dyDescent="0.25">
      <c r="A130" s="19" t="str">
        <f>VLOOKUP(B130,'[1]LISTADO ATM'!$A$2:$C$821,3,0)</f>
        <v>NORTE</v>
      </c>
      <c r="B130" s="28">
        <v>91</v>
      </c>
      <c r="C130" s="28" t="str">
        <f>VLOOKUP(B130,'[1]LISTADO ATM'!$A$2:$B$821,2,0)</f>
        <v xml:space="preserve">ATM UNP Villa Isabela </v>
      </c>
      <c r="D130" s="29" t="s">
        <v>19</v>
      </c>
      <c r="E130" s="37">
        <v>3335864729</v>
      </c>
    </row>
    <row r="131" spans="1:5" ht="18.75" customHeight="1" x14ac:dyDescent="0.25">
      <c r="A131" s="19" t="str">
        <f>VLOOKUP(B131,'[1]LISTADO ATM'!$A$2:$C$821,3,0)</f>
        <v>SUR</v>
      </c>
      <c r="B131" s="28">
        <v>871</v>
      </c>
      <c r="C131" s="28" t="str">
        <f>VLOOKUP(B131,'[1]LISTADO ATM'!$A$2:$B$821,2,0)</f>
        <v>ATM Plaza Cultural San Juan</v>
      </c>
      <c r="D131" s="29" t="s">
        <v>19</v>
      </c>
      <c r="E131" s="37">
        <v>335864261</v>
      </c>
    </row>
    <row r="132" spans="1:5" ht="18.75" customHeight="1" x14ac:dyDescent="0.25">
      <c r="A132" s="19" t="str">
        <f>VLOOKUP(B132,'[1]LISTADO ATM'!$A$2:$C$821,3,0)</f>
        <v>DISTRITO NACIONAL</v>
      </c>
      <c r="B132" s="28">
        <v>951</v>
      </c>
      <c r="C132" s="28" t="str">
        <f>VLOOKUP(B132,'[1]LISTADO ATM'!$A$2:$B$821,2,0)</f>
        <v xml:space="preserve">ATM Oficina Plaza Haché JFK </v>
      </c>
      <c r="D132" s="29" t="s">
        <v>19</v>
      </c>
      <c r="E132" s="37">
        <v>3335865240</v>
      </c>
    </row>
    <row r="133" spans="1:5" ht="18.75" customHeight="1" x14ac:dyDescent="0.25">
      <c r="A133" s="19" t="str">
        <f>VLOOKUP(B133,'[1]LISTADO ATM'!$A$2:$C$821,3,0)</f>
        <v>NORTE</v>
      </c>
      <c r="B133" s="28">
        <v>869</v>
      </c>
      <c r="C133" s="28" t="str">
        <f>VLOOKUP(B133,'[1]LISTADO ATM'!$A$2:$B$821,2,0)</f>
        <v xml:space="preserve">ATM Estación Isla La Cueva (Cotuí) </v>
      </c>
      <c r="D133" s="29" t="s">
        <v>19</v>
      </c>
      <c r="E133" s="37">
        <v>3335865619</v>
      </c>
    </row>
    <row r="134" spans="1:5" ht="18.75" customHeight="1" x14ac:dyDescent="0.25">
      <c r="A134" s="19" t="str">
        <f>VLOOKUP(B134,'[1]LISTADO ATM'!$A$2:$C$821,3,0)</f>
        <v>SUR</v>
      </c>
      <c r="B134" s="28">
        <v>6</v>
      </c>
      <c r="C134" s="28" t="str">
        <f>VLOOKUP(B134,'[1]LISTADO ATM'!$A$2:$B$821,2,0)</f>
        <v xml:space="preserve">ATM Plaza WAO San Juan </v>
      </c>
      <c r="D134" s="29" t="s">
        <v>19</v>
      </c>
      <c r="E134" s="37">
        <v>3335865644</v>
      </c>
    </row>
    <row r="135" spans="1:5" ht="18.75" customHeight="1" x14ac:dyDescent="0.25">
      <c r="A135" s="19" t="str">
        <f>VLOOKUP(B135,'[1]LISTADO ATM'!$A$2:$C$821,3,0)</f>
        <v>SUR</v>
      </c>
      <c r="B135" s="28">
        <v>825</v>
      </c>
      <c r="C135" s="28" t="str">
        <f>VLOOKUP(B135,'[1]LISTADO ATM'!$A$2:$B$821,2,0)</f>
        <v xml:space="preserve">ATM Estacion Eco Cibeles (Las Matas de Farfán) </v>
      </c>
      <c r="D135" s="29" t="s">
        <v>19</v>
      </c>
      <c r="E135" s="37">
        <v>3335865688</v>
      </c>
    </row>
    <row r="136" spans="1:5" ht="18.75" customHeight="1" x14ac:dyDescent="0.25">
      <c r="A136" s="19" t="str">
        <f>VLOOKUP(B136,'[1]LISTADO ATM'!$A$2:$C$821,3,0)</f>
        <v>DISTRITO NACIONAL</v>
      </c>
      <c r="B136" s="28">
        <v>724</v>
      </c>
      <c r="C136" s="28" t="str">
        <f>VLOOKUP(B136,'[1]LISTADO ATM'!$A$2:$B$821,2,0)</f>
        <v xml:space="preserve">ATM El Huacal I </v>
      </c>
      <c r="D136" s="29" t="s">
        <v>19</v>
      </c>
      <c r="E136" s="37">
        <v>3335865952</v>
      </c>
    </row>
    <row r="137" spans="1:5" ht="18.75" customHeight="1" x14ac:dyDescent="0.25">
      <c r="A137" s="19" t="str">
        <f>VLOOKUP(B137,'[1]LISTADO ATM'!$A$2:$C$821,3,0)</f>
        <v>DISTRITO NACIONAL</v>
      </c>
      <c r="B137" s="28">
        <v>336</v>
      </c>
      <c r="C137" s="28" t="str">
        <f>VLOOKUP(B137,'[1]LISTADO ATM'!$A$2:$B$821,2,0)</f>
        <v>ATM Instituto Nacional de Cancer (incart)</v>
      </c>
      <c r="D137" s="29" t="s">
        <v>19</v>
      </c>
      <c r="E137" s="37">
        <v>3335865999</v>
      </c>
    </row>
    <row r="138" spans="1:5" ht="18.75" customHeight="1" x14ac:dyDescent="0.25">
      <c r="A138" s="19" t="str">
        <f>VLOOKUP(B138,'[1]LISTADO ATM'!$A$2:$C$821,3,0)</f>
        <v>DISTRITO NACIONAL</v>
      </c>
      <c r="B138" s="28">
        <v>13</v>
      </c>
      <c r="C138" s="28" t="str">
        <f>VLOOKUP(B138,'[1]LISTADO ATM'!$A$2:$B$821,2,0)</f>
        <v xml:space="preserve">ATM CDEEE </v>
      </c>
      <c r="D138" s="29" t="s">
        <v>19</v>
      </c>
      <c r="E138" s="37">
        <v>3335866002</v>
      </c>
    </row>
    <row r="139" spans="1:5" ht="18.75" customHeight="1" x14ac:dyDescent="0.25">
      <c r="A139" s="19" t="str">
        <f>VLOOKUP(B139,'[1]LISTADO ATM'!$A$2:$C$821,3,0)</f>
        <v>NORTE</v>
      </c>
      <c r="B139" s="28">
        <v>292</v>
      </c>
      <c r="C139" s="28" t="str">
        <f>VLOOKUP(B139,'[1]LISTADO ATM'!$A$2:$B$821,2,0)</f>
        <v xml:space="preserve">ATM UNP Castañuelas (Montecristi) </v>
      </c>
      <c r="D139" s="29" t="s">
        <v>19</v>
      </c>
      <c r="E139" s="37">
        <v>3335866017</v>
      </c>
    </row>
    <row r="140" spans="1:5" ht="18.75" customHeight="1" x14ac:dyDescent="0.25">
      <c r="A140" s="19" t="str">
        <f>VLOOKUP(B140,'[1]LISTADO ATM'!$A$2:$C$821,3,0)</f>
        <v>SUR</v>
      </c>
      <c r="B140" s="28">
        <v>870</v>
      </c>
      <c r="C140" s="28" t="str">
        <f>VLOOKUP(B140,'[1]LISTADO ATM'!$A$2:$B$821,2,0)</f>
        <v xml:space="preserve">ATM Willbes Dominicana (Barahona) </v>
      </c>
      <c r="D140" s="29" t="s">
        <v>19</v>
      </c>
      <c r="E140" s="37">
        <v>3335866131</v>
      </c>
    </row>
    <row r="141" spans="1:5" ht="18.75" customHeight="1" x14ac:dyDescent="0.25">
      <c r="A141" s="19" t="str">
        <f>VLOOKUP(B141,'[1]LISTADO ATM'!$A$2:$C$821,3,0)</f>
        <v>DISTRITO NACIONAL</v>
      </c>
      <c r="B141" s="28">
        <v>568</v>
      </c>
      <c r="C141" s="28" t="str">
        <f>VLOOKUP(B141,'[1]LISTADO ATM'!$A$2:$B$821,2,0)</f>
        <v xml:space="preserve">ATM Ministerio de Educación </v>
      </c>
      <c r="D141" s="29" t="s">
        <v>19</v>
      </c>
      <c r="E141" s="37">
        <v>3335866135</v>
      </c>
    </row>
    <row r="142" spans="1:5" ht="18.75" customHeight="1" x14ac:dyDescent="0.25">
      <c r="A142" s="19" t="str">
        <f>VLOOKUP(B142,'[1]LISTADO ATM'!$A$2:$C$821,3,0)</f>
        <v>NORTE</v>
      </c>
      <c r="B142" s="28">
        <v>703</v>
      </c>
      <c r="C142" s="28" t="str">
        <f>VLOOKUP(B142,'[1]LISTADO ATM'!$A$2:$B$821,2,0)</f>
        <v xml:space="preserve">ATM Oficina El Mamey Los Hidalgos </v>
      </c>
      <c r="D142" s="29" t="s">
        <v>19</v>
      </c>
      <c r="E142" s="37">
        <v>3335866158</v>
      </c>
    </row>
    <row r="143" spans="1:5" ht="18.75" thickBot="1" x14ac:dyDescent="0.3">
      <c r="A143" s="3"/>
      <c r="B143" s="69">
        <f>COUNT(B126:B142)</f>
        <v>17</v>
      </c>
      <c r="C143" s="14"/>
      <c r="D143" s="35"/>
      <c r="E143" s="36"/>
    </row>
    <row r="144" spans="1:5" ht="15.75" thickBot="1" x14ac:dyDescent="0.3">
      <c r="B144" s="5"/>
      <c r="E144" s="5"/>
    </row>
    <row r="145" spans="1:6" ht="18" x14ac:dyDescent="0.25">
      <c r="A145" s="64" t="s">
        <v>13</v>
      </c>
      <c r="B145" s="65"/>
      <c r="C145" s="65"/>
      <c r="D145" s="65"/>
      <c r="E145" s="66"/>
    </row>
    <row r="146" spans="1:6" ht="18" x14ac:dyDescent="0.25">
      <c r="A146" s="2" t="s">
        <v>5</v>
      </c>
      <c r="B146" s="2" t="s">
        <v>6</v>
      </c>
      <c r="C146" s="4" t="s">
        <v>7</v>
      </c>
      <c r="D146" s="18" t="s">
        <v>8</v>
      </c>
      <c r="E146" s="12" t="s">
        <v>9</v>
      </c>
    </row>
    <row r="147" spans="1:6" ht="18" customHeight="1" x14ac:dyDescent="0.25">
      <c r="A147" s="19" t="str">
        <f>VLOOKUP(B147,'[1]LISTADO ATM'!$A$2:$C$821,3,0)</f>
        <v>DISTRITO NACIONAL</v>
      </c>
      <c r="B147" s="28">
        <v>946</v>
      </c>
      <c r="C147" s="28" t="str">
        <f>VLOOKUP(B147,'[1]LISTADO ATM'!$A$2:$B$821,2,0)</f>
        <v xml:space="preserve">ATM Oficina Núñez de Cáceres I </v>
      </c>
      <c r="D147" s="28" t="s">
        <v>30</v>
      </c>
      <c r="E147" s="37">
        <v>3335864609</v>
      </c>
    </row>
    <row r="148" spans="1:6" ht="18.75" customHeight="1" x14ac:dyDescent="0.25">
      <c r="A148" s="19" t="str">
        <f>VLOOKUP(B148,'[1]LISTADO ATM'!$A$2:$C$821,3,0)</f>
        <v>NORTE</v>
      </c>
      <c r="B148" s="28">
        <v>396</v>
      </c>
      <c r="C148" s="28" t="str">
        <f>VLOOKUP(B148,'[1]LISTADO ATM'!$A$2:$B$821,2,0)</f>
        <v xml:space="preserve">ATM Oficina Plaza Ulloa (La Fuente) </v>
      </c>
      <c r="D148" s="70" t="s">
        <v>22</v>
      </c>
      <c r="E148" s="37">
        <v>3335864720</v>
      </c>
    </row>
    <row r="149" spans="1:6" ht="18.75" customHeight="1" x14ac:dyDescent="0.25">
      <c r="A149" s="19" t="str">
        <f>VLOOKUP(B149,'[1]LISTADO ATM'!$A$2:$C$821,3,0)</f>
        <v>ESTE</v>
      </c>
      <c r="B149" s="28">
        <v>912</v>
      </c>
      <c r="C149" s="28" t="str">
        <f>VLOOKUP(B149,'[1]LISTADO ATM'!$A$2:$B$821,2,0)</f>
        <v xml:space="preserve">ATM Oficina San Pedro II </v>
      </c>
      <c r="D149" s="70" t="s">
        <v>22</v>
      </c>
      <c r="E149" s="37">
        <v>3335865272</v>
      </c>
    </row>
    <row r="150" spans="1:6" ht="18.75" customHeight="1" x14ac:dyDescent="0.25">
      <c r="A150" s="19" t="str">
        <f>VLOOKUP(B150,'[1]LISTADO ATM'!$A$2:$C$821,3,0)</f>
        <v>ESTE</v>
      </c>
      <c r="B150" s="28">
        <v>843</v>
      </c>
      <c r="C150" s="28" t="str">
        <f>VLOOKUP(B150,'[1]LISTADO ATM'!$A$2:$B$821,2,0)</f>
        <v xml:space="preserve">ATM Oficina Romana Centro </v>
      </c>
      <c r="D150" s="70" t="s">
        <v>22</v>
      </c>
      <c r="E150" s="37">
        <v>3335865734</v>
      </c>
    </row>
    <row r="151" spans="1:6" ht="18.75" customHeight="1" x14ac:dyDescent="0.25">
      <c r="A151" s="19" t="str">
        <f>VLOOKUP(B151,'[1]LISTADO ATM'!$A$2:$C$821,3,0)</f>
        <v>DISTRITO NACIONAL</v>
      </c>
      <c r="B151" s="28">
        <v>241</v>
      </c>
      <c r="C151" s="28" t="str">
        <f>VLOOKUP(B151,'[1]LISTADO ATM'!$A$2:$B$821,2,0)</f>
        <v xml:space="preserve">ATM Palacio Nacional (Presidencia) </v>
      </c>
      <c r="D151" s="70" t="s">
        <v>22</v>
      </c>
      <c r="E151" s="37">
        <v>3335865839</v>
      </c>
    </row>
    <row r="152" spans="1:6" ht="18.75" customHeight="1" x14ac:dyDescent="0.25">
      <c r="A152" s="19" t="str">
        <f>VLOOKUP(B152,'[1]LISTADO ATM'!$A$2:$C$821,3,0)</f>
        <v>ESTE</v>
      </c>
      <c r="B152" s="28">
        <v>211</v>
      </c>
      <c r="C152" s="28" t="str">
        <f>VLOOKUP(B152,'[1]LISTADO ATM'!$A$2:$B$821,2,0)</f>
        <v xml:space="preserve">ATM Oficina La Romana I </v>
      </c>
      <c r="D152" s="70" t="s">
        <v>22</v>
      </c>
      <c r="E152" s="37">
        <v>3335865880</v>
      </c>
    </row>
    <row r="153" spans="1:6" ht="18.75" customHeight="1" x14ac:dyDescent="0.25">
      <c r="A153" s="19" t="str">
        <f>VLOOKUP(B153,'[1]LISTADO ATM'!$A$2:$C$821,3,0)</f>
        <v>ESTE</v>
      </c>
      <c r="B153" s="28">
        <v>608</v>
      </c>
      <c r="C153" s="28" t="str">
        <f>VLOOKUP(B153,'[1]LISTADO ATM'!$A$2:$B$821,2,0)</f>
        <v xml:space="preserve">ATM Oficina Jumbo (San Pedro) </v>
      </c>
      <c r="D153" s="70" t="s">
        <v>22</v>
      </c>
      <c r="E153" s="37">
        <v>3335865906</v>
      </c>
    </row>
    <row r="154" spans="1:6" ht="18.75" thickBot="1" x14ac:dyDescent="0.3">
      <c r="A154" s="3" t="s">
        <v>11</v>
      </c>
      <c r="B154" s="69">
        <f>COUNT(B147:B153)</f>
        <v>7</v>
      </c>
      <c r="C154" s="14"/>
      <c r="D154" s="17"/>
      <c r="E154" s="17"/>
    </row>
    <row r="155" spans="1:6" ht="15.75" thickBot="1" x14ac:dyDescent="0.3">
      <c r="B155" s="5"/>
      <c r="E155" s="5"/>
    </row>
    <row r="156" spans="1:6" ht="18.75" thickBot="1" x14ac:dyDescent="0.3">
      <c r="A156" s="67" t="s">
        <v>12</v>
      </c>
      <c r="B156" s="68"/>
      <c r="C156" t="s">
        <v>18</v>
      </c>
      <c r="D156" s="5"/>
      <c r="E156" s="5"/>
      <c r="F156" s="41"/>
    </row>
    <row r="157" spans="1:6" ht="18.75" thickBot="1" x14ac:dyDescent="0.3">
      <c r="A157" s="33">
        <f>+B122+B143+B154</f>
        <v>41</v>
      </c>
      <c r="B157" s="34"/>
    </row>
    <row r="158" spans="1:6" ht="15.75" thickBot="1" x14ac:dyDescent="0.3">
      <c r="B158" s="5"/>
      <c r="E158" s="5"/>
    </row>
    <row r="159" spans="1:6" ht="18.75" thickBot="1" x14ac:dyDescent="0.3">
      <c r="A159" s="58" t="s">
        <v>15</v>
      </c>
      <c r="B159" s="59"/>
      <c r="C159" s="59"/>
      <c r="D159" s="59"/>
      <c r="E159" s="60"/>
    </row>
    <row r="160" spans="1:6" ht="18" x14ac:dyDescent="0.25">
      <c r="A160" s="6" t="s">
        <v>5</v>
      </c>
      <c r="B160" s="12" t="s">
        <v>6</v>
      </c>
      <c r="C160" s="4" t="s">
        <v>7</v>
      </c>
      <c r="D160" s="56" t="s">
        <v>8</v>
      </c>
      <c r="E160" s="57"/>
    </row>
    <row r="161" spans="1:5" ht="18" x14ac:dyDescent="0.25">
      <c r="A161" s="28" t="str">
        <f>VLOOKUP(B161,'[1]LISTADO ATM'!$A$2:$C$821,3,0)</f>
        <v>DISTRITO NACIONAL</v>
      </c>
      <c r="B161" s="28">
        <v>561</v>
      </c>
      <c r="C161" s="28" t="str">
        <f>VLOOKUP(B161,'[1]LISTADO ATM'!$A$2:$B$821,2,0)</f>
        <v xml:space="preserve">ATM Comando Regional P.N. S.D. Este </v>
      </c>
      <c r="D161" s="42" t="s">
        <v>23</v>
      </c>
      <c r="E161" s="43"/>
    </row>
    <row r="162" spans="1:5" ht="18" x14ac:dyDescent="0.25">
      <c r="A162" s="28" t="str">
        <f>VLOOKUP(B162,'[1]LISTADO ATM'!$A$2:$C$821,3,0)</f>
        <v>ESTE</v>
      </c>
      <c r="B162" s="28">
        <v>673</v>
      </c>
      <c r="C162" s="28" t="str">
        <f>VLOOKUP(B162,'[1]LISTADO ATM'!$A$2:$B$821,2,0)</f>
        <v>ATM Clínica Dr. Cruz Jiminián</v>
      </c>
      <c r="D162" s="42" t="s">
        <v>17</v>
      </c>
      <c r="E162" s="43"/>
    </row>
    <row r="163" spans="1:5" ht="18" x14ac:dyDescent="0.25">
      <c r="A163" s="28" t="str">
        <f>VLOOKUP(B163,'[1]LISTADO ATM'!$A$2:$C$821,3,0)</f>
        <v>NORTE</v>
      </c>
      <c r="B163" s="28">
        <v>732</v>
      </c>
      <c r="C163" s="28" t="str">
        <f>VLOOKUP(B163,'[1]LISTADO ATM'!$A$2:$B$821,2,0)</f>
        <v xml:space="preserve">ATM Molino del Valle (Santiago) </v>
      </c>
      <c r="D163" s="42" t="s">
        <v>17</v>
      </c>
      <c r="E163" s="43"/>
    </row>
    <row r="164" spans="1:5" ht="18" x14ac:dyDescent="0.25">
      <c r="A164" s="28" t="str">
        <f>VLOOKUP(B164,'[1]LISTADO ATM'!$A$2:$C$821,3,0)</f>
        <v>NORTE</v>
      </c>
      <c r="B164" s="28">
        <v>944</v>
      </c>
      <c r="C164" s="28" t="str">
        <f>VLOOKUP(B164,'[1]LISTADO ATM'!$A$2:$B$821,2,0)</f>
        <v xml:space="preserve">ATM UNP Mao </v>
      </c>
      <c r="D164" s="42" t="s">
        <v>17</v>
      </c>
      <c r="E164" s="43"/>
    </row>
    <row r="165" spans="1:5" ht="18" x14ac:dyDescent="0.25">
      <c r="A165" s="28" t="str">
        <f>VLOOKUP(B165,'[1]LISTADO ATM'!$A$2:$C$821,3,0)</f>
        <v>NORTE</v>
      </c>
      <c r="B165" s="28">
        <v>969</v>
      </c>
      <c r="C165" s="28" t="str">
        <f>VLOOKUP(B165,'[1]LISTADO ATM'!$A$2:$B$821,2,0)</f>
        <v xml:space="preserve">ATM Oficina El Sol I (Santiago) </v>
      </c>
      <c r="D165" s="42" t="s">
        <v>17</v>
      </c>
      <c r="E165" s="43"/>
    </row>
    <row r="166" spans="1:5" ht="18" x14ac:dyDescent="0.25">
      <c r="A166" s="28" t="str">
        <f>VLOOKUP(B166,'[1]LISTADO ATM'!$A$2:$C$821,3,0)</f>
        <v>NORTE</v>
      </c>
      <c r="B166" s="28">
        <v>266</v>
      </c>
      <c r="C166" s="28" t="str">
        <f>VLOOKUP(B166,'[1]LISTADO ATM'!$A$2:$B$821,2,0)</f>
        <v xml:space="preserve">ATM Oficina Villa Francisca </v>
      </c>
      <c r="D166" s="42" t="s">
        <v>17</v>
      </c>
      <c r="E166" s="43"/>
    </row>
    <row r="167" spans="1:5" ht="18" customHeight="1" x14ac:dyDescent="0.25">
      <c r="A167" s="28" t="str">
        <f>VLOOKUP(B167,'[1]LISTADO ATM'!$A$2:$C$821,3,0)</f>
        <v>SUR</v>
      </c>
      <c r="B167" s="28">
        <v>817</v>
      </c>
      <c r="C167" s="28" t="str">
        <f>VLOOKUP(B167,'[1]LISTADO ATM'!$A$2:$B$821,2,0)</f>
        <v xml:space="preserve">ATM Ayuntamiento Sabana Larga (San José de Ocoa) </v>
      </c>
      <c r="D167" s="42" t="s">
        <v>17</v>
      </c>
      <c r="E167" s="43"/>
    </row>
    <row r="168" spans="1:5" ht="18" x14ac:dyDescent="0.25">
      <c r="A168" s="28" t="str">
        <f>VLOOKUP(B168,'[1]LISTADO ATM'!$A$2:$C$821,3,0)</f>
        <v>ESTE</v>
      </c>
      <c r="B168" s="28">
        <v>843</v>
      </c>
      <c r="C168" s="28" t="str">
        <f>VLOOKUP(B168,'[1]LISTADO ATM'!$A$2:$B$821,2,0)</f>
        <v xml:space="preserve">ATM Oficina Romana Centro </v>
      </c>
      <c r="D168" s="42" t="s">
        <v>17</v>
      </c>
      <c r="E168" s="43"/>
    </row>
    <row r="169" spans="1:5" ht="18" x14ac:dyDescent="0.25">
      <c r="A169" s="28" t="str">
        <f>VLOOKUP(B169,'[1]LISTADO ATM'!$A$2:$C$821,3,0)</f>
        <v>NORTE</v>
      </c>
      <c r="B169" s="28">
        <v>877</v>
      </c>
      <c r="C169" s="28" t="str">
        <f>VLOOKUP(B169,'[1]LISTADO ATM'!$A$2:$B$821,2,0)</f>
        <v xml:space="preserve">ATM Estación Los Samanes (Ranchito, La Vega) </v>
      </c>
      <c r="D169" s="42" t="s">
        <v>17</v>
      </c>
      <c r="E169" s="43"/>
    </row>
    <row r="170" spans="1:5" ht="18" x14ac:dyDescent="0.25">
      <c r="A170" s="28" t="str">
        <f>VLOOKUP(B170,'[1]LISTADO ATM'!$A$2:$C$821,3,0)</f>
        <v>DISTRITO NACIONAL</v>
      </c>
      <c r="B170" s="28">
        <v>973</v>
      </c>
      <c r="C170" s="28" t="str">
        <f>VLOOKUP(B170,'[1]LISTADO ATM'!$A$2:$B$821,2,0)</f>
        <v xml:space="preserve">ATM Oficina Sabana de la Mar </v>
      </c>
      <c r="D170" s="42" t="s">
        <v>17</v>
      </c>
      <c r="E170" s="43"/>
    </row>
    <row r="171" spans="1:5" ht="18.75" thickBot="1" x14ac:dyDescent="0.3">
      <c r="A171" s="3" t="s">
        <v>11</v>
      </c>
      <c r="B171" s="69">
        <f>COUNT(B161:B170)</f>
        <v>10</v>
      </c>
      <c r="C171" s="30"/>
      <c r="D171" s="30"/>
      <c r="E171" s="31"/>
    </row>
  </sheetData>
  <mergeCells count="22">
    <mergeCell ref="D165:E165"/>
    <mergeCell ref="D164:E164"/>
    <mergeCell ref="D166:E166"/>
    <mergeCell ref="D163:E163"/>
    <mergeCell ref="D167:E167"/>
    <mergeCell ref="D168:E168"/>
    <mergeCell ref="D169:E169"/>
    <mergeCell ref="D170:E170"/>
    <mergeCell ref="D161:E161"/>
    <mergeCell ref="A1:E1"/>
    <mergeCell ref="A2:E2"/>
    <mergeCell ref="A7:E7"/>
    <mergeCell ref="C89:E89"/>
    <mergeCell ref="A91:E91"/>
    <mergeCell ref="D160:E160"/>
    <mergeCell ref="A159:E159"/>
    <mergeCell ref="C101:E101"/>
    <mergeCell ref="A103:E103"/>
    <mergeCell ref="A124:E124"/>
    <mergeCell ref="A145:E145"/>
    <mergeCell ref="A156:B156"/>
    <mergeCell ref="D162:E162"/>
  </mergeCells>
  <phoneticPr fontId="11" type="noConversion"/>
  <conditionalFormatting sqref="E124">
    <cfRule type="duplicateValues" dxfId="313" priority="3578"/>
  </conditionalFormatting>
  <conditionalFormatting sqref="E124">
    <cfRule type="duplicateValues" dxfId="312" priority="3577"/>
  </conditionalFormatting>
  <conditionalFormatting sqref="E124">
    <cfRule type="duplicateValues" dxfId="311" priority="3579"/>
  </conditionalFormatting>
  <conditionalFormatting sqref="E171:E1048576 E143:E145 E122:E123 E1:E7 E154:E160 E89:E91 E101:E103">
    <cfRule type="duplicateValues" dxfId="310" priority="4821"/>
  </conditionalFormatting>
  <conditionalFormatting sqref="E171:E1048576 E122:E124 E1:E7 E143:E145 E154:E160 E101:E103 E89:E91">
    <cfRule type="duplicateValues" dxfId="309" priority="10246"/>
    <cfRule type="duplicateValues" dxfId="308" priority="10247"/>
  </conditionalFormatting>
  <conditionalFormatting sqref="E171:E1048576 E1:E7 E122:E124 E143:E145 E154:E160 E89:E91 E101:E103">
    <cfRule type="duplicateValues" dxfId="307" priority="14824"/>
  </conditionalFormatting>
  <conditionalFormatting sqref="B172:B1048576">
    <cfRule type="duplicateValues" dxfId="306" priority="15055"/>
    <cfRule type="duplicateValues" dxfId="305" priority="15056"/>
  </conditionalFormatting>
  <conditionalFormatting sqref="B161">
    <cfRule type="duplicateValues" dxfId="304" priority="2117"/>
  </conditionalFormatting>
  <conditionalFormatting sqref="B161">
    <cfRule type="duplicateValues" dxfId="303" priority="2118"/>
  </conditionalFormatting>
  <conditionalFormatting sqref="E161">
    <cfRule type="duplicateValues" dxfId="302" priority="2098"/>
  </conditionalFormatting>
  <conditionalFormatting sqref="E161">
    <cfRule type="duplicateValues" dxfId="301" priority="2099"/>
    <cfRule type="duplicateValues" dxfId="300" priority="2100"/>
  </conditionalFormatting>
  <conditionalFormatting sqref="E161">
    <cfRule type="duplicateValues" dxfId="299" priority="2101"/>
  </conditionalFormatting>
  <conditionalFormatting sqref="E105">
    <cfRule type="duplicateValues" dxfId="298" priority="2063"/>
  </conditionalFormatting>
  <conditionalFormatting sqref="E105">
    <cfRule type="duplicateValues" dxfId="297" priority="2064"/>
    <cfRule type="duplicateValues" dxfId="296" priority="2065"/>
  </conditionalFormatting>
  <conditionalFormatting sqref="E105">
    <cfRule type="duplicateValues" dxfId="295" priority="2066"/>
  </conditionalFormatting>
  <conditionalFormatting sqref="B105">
    <cfRule type="duplicateValues" dxfId="294" priority="2070"/>
  </conditionalFormatting>
  <conditionalFormatting sqref="B105">
    <cfRule type="duplicateValues" dxfId="293" priority="2073"/>
  </conditionalFormatting>
  <conditionalFormatting sqref="E9">
    <cfRule type="duplicateValues" dxfId="292" priority="2041"/>
  </conditionalFormatting>
  <conditionalFormatting sqref="E9">
    <cfRule type="duplicateValues" dxfId="291" priority="2042"/>
    <cfRule type="duplicateValues" dxfId="290" priority="2043"/>
  </conditionalFormatting>
  <conditionalFormatting sqref="E9">
    <cfRule type="duplicateValues" dxfId="289" priority="2044"/>
  </conditionalFormatting>
  <conditionalFormatting sqref="E49">
    <cfRule type="duplicateValues" dxfId="288" priority="2026"/>
    <cfRule type="duplicateValues" dxfId="287" priority="2027"/>
  </conditionalFormatting>
  <conditionalFormatting sqref="E49">
    <cfRule type="duplicateValues" dxfId="286" priority="2028"/>
  </conditionalFormatting>
  <conditionalFormatting sqref="B105">
    <cfRule type="duplicateValues" dxfId="285" priority="16426"/>
  </conditionalFormatting>
  <conditionalFormatting sqref="B105">
    <cfRule type="duplicateValues" dxfId="284" priority="16428"/>
    <cfRule type="duplicateValues" dxfId="283" priority="16429"/>
  </conditionalFormatting>
  <conditionalFormatting sqref="B172:B1048576 B155:B159 B1:B7 B93:B100 B144:B145 B123:B124 B102:B103 B90:B91 B161:B170 B130:B142 B105">
    <cfRule type="duplicateValues" dxfId="282" priority="1458"/>
    <cfRule type="duplicateValues" dxfId="281" priority="1794"/>
    <cfRule type="duplicateValues" dxfId="280" priority="1804"/>
    <cfRule type="duplicateValues" dxfId="279" priority="1805"/>
    <cfRule type="duplicateValues" dxfId="278" priority="1842"/>
  </conditionalFormatting>
  <conditionalFormatting sqref="B172:B1048576 B155:B159 B1:B7 B93:B100 B144:B145 B123:B124 B102:B103 B90:B91 B161:B170 B130:B142 B105">
    <cfRule type="duplicateValues" dxfId="277" priority="1806"/>
  </conditionalFormatting>
  <conditionalFormatting sqref="B161">
    <cfRule type="duplicateValues" dxfId="276" priority="16664"/>
    <cfRule type="duplicateValues" dxfId="275" priority="16665"/>
  </conditionalFormatting>
  <conditionalFormatting sqref="B172:B1048576 B144:B145 B123:B124 B1:B7 B90:B91 B155:B159 B93:B100 B102:B103 B162:B170">
    <cfRule type="duplicateValues" dxfId="274" priority="17637"/>
  </conditionalFormatting>
  <conditionalFormatting sqref="B172:B1048576 B155:B159 B144:B145 B123:B124 B102:B103 B90:B91 B1:B7 B93:B100">
    <cfRule type="duplicateValues" dxfId="273" priority="17648"/>
  </conditionalFormatting>
  <conditionalFormatting sqref="B172:B1048576">
    <cfRule type="duplicateValues" dxfId="272" priority="1686"/>
  </conditionalFormatting>
  <conditionalFormatting sqref="E10">
    <cfRule type="duplicateValues" dxfId="271" priority="18590"/>
  </conditionalFormatting>
  <conditionalFormatting sqref="E10">
    <cfRule type="duplicateValues" dxfId="270" priority="18593"/>
    <cfRule type="duplicateValues" dxfId="269" priority="18594"/>
  </conditionalFormatting>
  <conditionalFormatting sqref="B172:B1048576 B1:B7 B90:B91 B155:B159 B93:B100 B144:B145 B123:B124 B102:B103 B162:B170 B130:B142">
    <cfRule type="duplicateValues" dxfId="268" priority="18696"/>
  </conditionalFormatting>
  <conditionalFormatting sqref="B172:B1048576 B1:B7 B90:B91 B155:B159 B93:B100 B144:B145 B123:B124 B102:B103 B162:B170 B130:B142">
    <cfRule type="duplicateValues" dxfId="267" priority="18709"/>
    <cfRule type="duplicateValues" dxfId="266" priority="18710"/>
  </conditionalFormatting>
  <conditionalFormatting sqref="E31 E11">
    <cfRule type="duplicateValues" dxfId="265" priority="20205"/>
  </conditionalFormatting>
  <conditionalFormatting sqref="E31 E11">
    <cfRule type="duplicateValues" dxfId="264" priority="20207"/>
    <cfRule type="duplicateValues" dxfId="263" priority="20208"/>
  </conditionalFormatting>
  <conditionalFormatting sqref="E33">
    <cfRule type="duplicateValues" dxfId="262" priority="20279"/>
  </conditionalFormatting>
  <conditionalFormatting sqref="E33">
    <cfRule type="duplicateValues" dxfId="261" priority="20281"/>
    <cfRule type="duplicateValues" dxfId="260" priority="20282"/>
  </conditionalFormatting>
  <conditionalFormatting sqref="E162">
    <cfRule type="duplicateValues" dxfId="259" priority="1480"/>
  </conditionalFormatting>
  <conditionalFormatting sqref="E162">
    <cfRule type="duplicateValues" dxfId="258" priority="1481"/>
    <cfRule type="duplicateValues" dxfId="257" priority="1482"/>
  </conditionalFormatting>
  <conditionalFormatting sqref="B172:B1048576 B1:B7 B93:B100 B155:B159 B144:B145 B123:B124 B102:B103 B90:B91 B161:B170 B130:B142 B105">
    <cfRule type="duplicateValues" dxfId="256" priority="1412"/>
  </conditionalFormatting>
  <conditionalFormatting sqref="E16">
    <cfRule type="duplicateValues" dxfId="255" priority="1378"/>
  </conditionalFormatting>
  <conditionalFormatting sqref="E16">
    <cfRule type="duplicateValues" dxfId="254" priority="1379"/>
    <cfRule type="duplicateValues" dxfId="253" priority="1380"/>
  </conditionalFormatting>
  <conditionalFormatting sqref="E61">
    <cfRule type="duplicateValues" dxfId="252" priority="1268"/>
  </conditionalFormatting>
  <conditionalFormatting sqref="E61">
    <cfRule type="duplicateValues" dxfId="251" priority="1269"/>
    <cfRule type="duplicateValues" dxfId="250" priority="1270"/>
  </conditionalFormatting>
  <conditionalFormatting sqref="E59">
    <cfRule type="duplicateValues" dxfId="249" priority="1240"/>
  </conditionalFormatting>
  <conditionalFormatting sqref="E59">
    <cfRule type="duplicateValues" dxfId="248" priority="1241"/>
    <cfRule type="duplicateValues" dxfId="247" priority="1242"/>
  </conditionalFormatting>
  <conditionalFormatting sqref="E60">
    <cfRule type="duplicateValues" dxfId="246" priority="21644"/>
  </conditionalFormatting>
  <conditionalFormatting sqref="E60">
    <cfRule type="duplicateValues" dxfId="245" priority="21645"/>
    <cfRule type="duplicateValues" dxfId="244" priority="21646"/>
  </conditionalFormatting>
  <conditionalFormatting sqref="E65 E40">
    <cfRule type="duplicateValues" dxfId="243" priority="771"/>
  </conditionalFormatting>
  <conditionalFormatting sqref="E65 E40">
    <cfRule type="duplicateValues" dxfId="242" priority="772"/>
    <cfRule type="duplicateValues" dxfId="241" priority="773"/>
  </conditionalFormatting>
  <conditionalFormatting sqref="E107 E37">
    <cfRule type="duplicateValues" dxfId="240" priority="715"/>
  </conditionalFormatting>
  <conditionalFormatting sqref="E107 E37">
    <cfRule type="duplicateValues" dxfId="239" priority="716"/>
    <cfRule type="duplicateValues" dxfId="238" priority="717"/>
  </conditionalFormatting>
  <conditionalFormatting sqref="E32">
    <cfRule type="duplicateValues" dxfId="237" priority="22022"/>
  </conditionalFormatting>
  <conditionalFormatting sqref="E32">
    <cfRule type="duplicateValues" dxfId="236" priority="22023"/>
    <cfRule type="duplicateValues" dxfId="235" priority="22024"/>
  </conditionalFormatting>
  <conditionalFormatting sqref="B106">
    <cfRule type="duplicateValues" dxfId="234" priority="22263"/>
    <cfRule type="duplicateValues" dxfId="233" priority="22264"/>
    <cfRule type="duplicateValues" dxfId="232" priority="22265"/>
    <cfRule type="duplicateValues" dxfId="231" priority="22266"/>
    <cfRule type="duplicateValues" dxfId="230" priority="22267"/>
  </conditionalFormatting>
  <conditionalFormatting sqref="B106">
    <cfRule type="duplicateValues" dxfId="229" priority="22268"/>
  </conditionalFormatting>
  <conditionalFormatting sqref="B106">
    <cfRule type="duplicateValues" dxfId="228" priority="22270"/>
    <cfRule type="duplicateValues" dxfId="227" priority="22271"/>
  </conditionalFormatting>
  <conditionalFormatting sqref="E106">
    <cfRule type="duplicateValues" dxfId="226" priority="22273"/>
  </conditionalFormatting>
  <conditionalFormatting sqref="E106">
    <cfRule type="duplicateValues" dxfId="225" priority="22274"/>
    <cfRule type="duplicateValues" dxfId="224" priority="22275"/>
  </conditionalFormatting>
  <conditionalFormatting sqref="E15">
    <cfRule type="duplicateValues" dxfId="223" priority="24397"/>
  </conditionalFormatting>
  <conditionalFormatting sqref="E15">
    <cfRule type="duplicateValues" dxfId="222" priority="24398"/>
    <cfRule type="duplicateValues" dxfId="221" priority="24399"/>
  </conditionalFormatting>
  <conditionalFormatting sqref="E126:E127 E82">
    <cfRule type="duplicateValues" dxfId="220" priority="24896"/>
  </conditionalFormatting>
  <conditionalFormatting sqref="E126:E127 E82">
    <cfRule type="duplicateValues" dxfId="219" priority="24898"/>
    <cfRule type="duplicateValues" dxfId="218" priority="24899"/>
  </conditionalFormatting>
  <conditionalFormatting sqref="E64 E18">
    <cfRule type="duplicateValues" dxfId="217" priority="333"/>
  </conditionalFormatting>
  <conditionalFormatting sqref="E64 E18">
    <cfRule type="duplicateValues" dxfId="216" priority="334"/>
    <cfRule type="duplicateValues" dxfId="215" priority="335"/>
  </conditionalFormatting>
  <conditionalFormatting sqref="E109 E63">
    <cfRule type="duplicateValues" dxfId="214" priority="319"/>
  </conditionalFormatting>
  <conditionalFormatting sqref="E109 E63">
    <cfRule type="duplicateValues" dxfId="213" priority="320"/>
    <cfRule type="duplicateValues" dxfId="212" priority="321"/>
  </conditionalFormatting>
  <conditionalFormatting sqref="B110">
    <cfRule type="duplicateValues" dxfId="211" priority="254"/>
    <cfRule type="duplicateValues" dxfId="210" priority="255"/>
    <cfRule type="duplicateValues" dxfId="209" priority="256"/>
    <cfRule type="duplicateValues" dxfId="208" priority="257"/>
    <cfRule type="duplicateValues" dxfId="207" priority="259"/>
  </conditionalFormatting>
  <conditionalFormatting sqref="B110">
    <cfRule type="duplicateValues" dxfId="206" priority="258"/>
  </conditionalFormatting>
  <conditionalFormatting sqref="B110">
    <cfRule type="duplicateValues" dxfId="205" priority="260"/>
  </conditionalFormatting>
  <conditionalFormatting sqref="B110">
    <cfRule type="duplicateValues" dxfId="204" priority="261"/>
    <cfRule type="duplicateValues" dxfId="203" priority="262"/>
  </conditionalFormatting>
  <conditionalFormatting sqref="B110">
    <cfRule type="duplicateValues" dxfId="202" priority="253"/>
  </conditionalFormatting>
  <conditionalFormatting sqref="E110">
    <cfRule type="duplicateValues" dxfId="201" priority="263"/>
  </conditionalFormatting>
  <conditionalFormatting sqref="E110">
    <cfRule type="duplicateValues" dxfId="200" priority="264"/>
    <cfRule type="duplicateValues" dxfId="199" priority="265"/>
  </conditionalFormatting>
  <conditionalFormatting sqref="B110">
    <cfRule type="duplicateValues" dxfId="198" priority="266"/>
  </conditionalFormatting>
  <conditionalFormatting sqref="E41">
    <cfRule type="duplicateValues" dxfId="197" priority="235"/>
  </conditionalFormatting>
  <conditionalFormatting sqref="E41">
    <cfRule type="duplicateValues" dxfId="196" priority="236"/>
    <cfRule type="duplicateValues" dxfId="195" priority="237"/>
  </conditionalFormatting>
  <conditionalFormatting sqref="B129">
    <cfRule type="duplicateValues" dxfId="194" priority="192"/>
    <cfRule type="duplicateValues" dxfId="193" priority="193"/>
    <cfRule type="duplicateValues" dxfId="192" priority="194"/>
    <cfRule type="duplicateValues" dxfId="191" priority="195"/>
    <cfRule type="duplicateValues" dxfId="190" priority="196"/>
  </conditionalFormatting>
  <conditionalFormatting sqref="B129">
    <cfRule type="duplicateValues" dxfId="189" priority="197"/>
  </conditionalFormatting>
  <conditionalFormatting sqref="B129">
    <cfRule type="duplicateValues" dxfId="188" priority="198"/>
    <cfRule type="duplicateValues" dxfId="187" priority="199"/>
  </conditionalFormatting>
  <conditionalFormatting sqref="E129">
    <cfRule type="duplicateValues" dxfId="186" priority="208"/>
  </conditionalFormatting>
  <conditionalFormatting sqref="E129">
    <cfRule type="duplicateValues" dxfId="185" priority="209"/>
    <cfRule type="duplicateValues" dxfId="184" priority="210"/>
  </conditionalFormatting>
  <conditionalFormatting sqref="E95">
    <cfRule type="duplicateValues" dxfId="183" priority="25174"/>
  </conditionalFormatting>
  <conditionalFormatting sqref="E95">
    <cfRule type="duplicateValues" dxfId="182" priority="25175"/>
    <cfRule type="duplicateValues" dxfId="181" priority="25176"/>
  </conditionalFormatting>
  <conditionalFormatting sqref="B154:B1048576 B1:B7 B9:B91 B93:B103 B105:B124 B126:B145 B147">
    <cfRule type="duplicateValues" dxfId="180" priority="180"/>
  </conditionalFormatting>
  <conditionalFormatting sqref="E163">
    <cfRule type="duplicateValues" dxfId="179" priority="159"/>
  </conditionalFormatting>
  <conditionalFormatting sqref="E163">
    <cfRule type="duplicateValues" dxfId="178" priority="160"/>
    <cfRule type="duplicateValues" dxfId="177" priority="161"/>
  </conditionalFormatting>
  <conditionalFormatting sqref="E100">
    <cfRule type="duplicateValues" dxfId="176" priority="28322"/>
  </conditionalFormatting>
  <conditionalFormatting sqref="E100">
    <cfRule type="duplicateValues" dxfId="175" priority="28323"/>
    <cfRule type="duplicateValues" dxfId="174" priority="28324"/>
  </conditionalFormatting>
  <conditionalFormatting sqref="E148">
    <cfRule type="duplicateValues" dxfId="173" priority="123"/>
  </conditionalFormatting>
  <conditionalFormatting sqref="E148">
    <cfRule type="duplicateValues" dxfId="172" priority="124"/>
    <cfRule type="duplicateValues" dxfId="171" priority="125"/>
  </conditionalFormatting>
  <conditionalFormatting sqref="E164">
    <cfRule type="duplicateValues" dxfId="170" priority="62"/>
  </conditionalFormatting>
  <conditionalFormatting sqref="E164">
    <cfRule type="duplicateValues" dxfId="169" priority="63"/>
    <cfRule type="duplicateValues" dxfId="168" priority="64"/>
  </conditionalFormatting>
  <conditionalFormatting sqref="B1:B7 B9:B91 B93:B103 B105:B124 B126:B145 B147:B1048576">
    <cfRule type="duplicateValues" dxfId="167" priority="34"/>
    <cfRule type="duplicateValues" dxfId="166" priority="41"/>
    <cfRule type="duplicateValues" dxfId="165" priority="57"/>
    <cfRule type="duplicateValues" dxfId="164" priority="58"/>
  </conditionalFormatting>
  <conditionalFormatting sqref="E108 E17">
    <cfRule type="duplicateValues" dxfId="163" priority="33657"/>
  </conditionalFormatting>
  <conditionalFormatting sqref="E108 E17">
    <cfRule type="duplicateValues" dxfId="162" priority="33659"/>
    <cfRule type="duplicateValues" dxfId="161" priority="33660"/>
  </conditionalFormatting>
  <conditionalFormatting sqref="B108">
    <cfRule type="duplicateValues" dxfId="160" priority="33865"/>
    <cfRule type="duplicateValues" dxfId="159" priority="33866"/>
    <cfRule type="duplicateValues" dxfId="158" priority="33867"/>
    <cfRule type="duplicateValues" dxfId="157" priority="33868"/>
    <cfRule type="duplicateValues" dxfId="156" priority="33869"/>
  </conditionalFormatting>
  <conditionalFormatting sqref="B108">
    <cfRule type="duplicateValues" dxfId="155" priority="33870"/>
  </conditionalFormatting>
  <conditionalFormatting sqref="B108">
    <cfRule type="duplicateValues" dxfId="154" priority="33872"/>
    <cfRule type="duplicateValues" dxfId="153" priority="33873"/>
  </conditionalFormatting>
  <conditionalFormatting sqref="E20:E30">
    <cfRule type="duplicateValues" dxfId="152" priority="54"/>
  </conditionalFormatting>
  <conditionalFormatting sqref="E20:E30">
    <cfRule type="duplicateValues" dxfId="151" priority="55"/>
    <cfRule type="duplicateValues" dxfId="150" priority="56"/>
  </conditionalFormatting>
  <conditionalFormatting sqref="E98:E99 E94">
    <cfRule type="duplicateValues" dxfId="149" priority="51"/>
  </conditionalFormatting>
  <conditionalFormatting sqref="E98:E99 E94">
    <cfRule type="duplicateValues" dxfId="148" priority="52"/>
    <cfRule type="duplicateValues" dxfId="147" priority="53"/>
  </conditionalFormatting>
  <conditionalFormatting sqref="E96 E93">
    <cfRule type="duplicateValues" dxfId="146" priority="35990"/>
  </conditionalFormatting>
  <conditionalFormatting sqref="E96 E93">
    <cfRule type="duplicateValues" dxfId="145" priority="35992"/>
    <cfRule type="duplicateValues" dxfId="144" priority="35993"/>
  </conditionalFormatting>
  <conditionalFormatting sqref="E149">
    <cfRule type="duplicateValues" dxfId="143" priority="48"/>
  </conditionalFormatting>
  <conditionalFormatting sqref="E149">
    <cfRule type="duplicateValues" dxfId="142" priority="49"/>
    <cfRule type="duplicateValues" dxfId="141" priority="50"/>
  </conditionalFormatting>
  <conditionalFormatting sqref="E66 E57:E58 E34:E35 E12:E14">
    <cfRule type="duplicateValues" dxfId="140" priority="36623"/>
  </conditionalFormatting>
  <conditionalFormatting sqref="E66 E57:E58 E34:E35 E12:E14">
    <cfRule type="duplicateValues" dxfId="139" priority="36627"/>
    <cfRule type="duplicateValues" dxfId="138" priority="36628"/>
  </conditionalFormatting>
  <conditionalFormatting sqref="E62 E36">
    <cfRule type="duplicateValues" dxfId="137" priority="36823"/>
  </conditionalFormatting>
  <conditionalFormatting sqref="E62 E36">
    <cfRule type="duplicateValues" dxfId="136" priority="36825"/>
    <cfRule type="duplicateValues" dxfId="135" priority="36826"/>
  </conditionalFormatting>
  <conditionalFormatting sqref="E38:E39">
    <cfRule type="duplicateValues" dxfId="134" priority="37021"/>
  </conditionalFormatting>
  <conditionalFormatting sqref="E38:E39">
    <cfRule type="duplicateValues" dxfId="133" priority="37023"/>
    <cfRule type="duplicateValues" dxfId="132" priority="37024"/>
  </conditionalFormatting>
  <conditionalFormatting sqref="B107">
    <cfRule type="duplicateValues" dxfId="131" priority="37932"/>
    <cfRule type="duplicateValues" dxfId="130" priority="37933"/>
    <cfRule type="duplicateValues" dxfId="129" priority="37934"/>
    <cfRule type="duplicateValues" dxfId="128" priority="37935"/>
    <cfRule type="duplicateValues" dxfId="127" priority="37936"/>
  </conditionalFormatting>
  <conditionalFormatting sqref="B107">
    <cfRule type="duplicateValues" dxfId="126" priority="37937"/>
  </conditionalFormatting>
  <conditionalFormatting sqref="B107">
    <cfRule type="duplicateValues" dxfId="125" priority="37939"/>
    <cfRule type="duplicateValues" dxfId="124" priority="37940"/>
  </conditionalFormatting>
  <conditionalFormatting sqref="E133:E135 E56">
    <cfRule type="duplicateValues" dxfId="123" priority="35"/>
  </conditionalFormatting>
  <conditionalFormatting sqref="E133:E135 E56">
    <cfRule type="duplicateValues" dxfId="122" priority="36"/>
    <cfRule type="duplicateValues" dxfId="121" priority="37"/>
  </conditionalFormatting>
  <conditionalFormatting sqref="E128 E50:E51">
    <cfRule type="duplicateValues" dxfId="120" priority="39152"/>
  </conditionalFormatting>
  <conditionalFormatting sqref="E128 E50:E51">
    <cfRule type="duplicateValues" dxfId="119" priority="39154"/>
    <cfRule type="duplicateValues" dxfId="118" priority="39155"/>
  </conditionalFormatting>
  <conditionalFormatting sqref="E131:E132 E85 E54:E55">
    <cfRule type="duplicateValues" dxfId="117" priority="39421"/>
  </conditionalFormatting>
  <conditionalFormatting sqref="E131:E132 E85 E54:E55">
    <cfRule type="duplicateValues" dxfId="116" priority="39423"/>
    <cfRule type="duplicateValues" dxfId="115" priority="39424"/>
  </conditionalFormatting>
  <conditionalFormatting sqref="B128">
    <cfRule type="duplicateValues" dxfId="114" priority="39808"/>
    <cfRule type="duplicateValues" dxfId="113" priority="39809"/>
    <cfRule type="duplicateValues" dxfId="112" priority="39810"/>
    <cfRule type="duplicateValues" dxfId="111" priority="39811"/>
    <cfRule type="duplicateValues" dxfId="110" priority="39812"/>
  </conditionalFormatting>
  <conditionalFormatting sqref="B128">
    <cfRule type="duplicateValues" dxfId="109" priority="39813"/>
  </conditionalFormatting>
  <conditionalFormatting sqref="B128">
    <cfRule type="duplicateValues" dxfId="108" priority="39814"/>
    <cfRule type="duplicateValues" dxfId="107" priority="39815"/>
  </conditionalFormatting>
  <conditionalFormatting sqref="E150">
    <cfRule type="duplicateValues" dxfId="106" priority="22"/>
  </conditionalFormatting>
  <conditionalFormatting sqref="E150">
    <cfRule type="duplicateValues" dxfId="105" priority="23"/>
    <cfRule type="duplicateValues" dxfId="104" priority="24"/>
  </conditionalFormatting>
  <conditionalFormatting sqref="E114:E115 E81">
    <cfRule type="duplicateValues" dxfId="103" priority="19"/>
  </conditionalFormatting>
  <conditionalFormatting sqref="E114:E115 E81">
    <cfRule type="duplicateValues" dxfId="102" priority="20"/>
    <cfRule type="duplicateValues" dxfId="101" priority="21"/>
  </conditionalFormatting>
  <conditionalFormatting sqref="E153">
    <cfRule type="duplicateValues" dxfId="100" priority="13"/>
  </conditionalFormatting>
  <conditionalFormatting sqref="E153">
    <cfRule type="duplicateValues" dxfId="99" priority="14"/>
    <cfRule type="duplicateValues" dxfId="98" priority="15"/>
  </conditionalFormatting>
  <conditionalFormatting sqref="E136:E139 E86">
    <cfRule type="duplicateValues" dxfId="97" priority="10"/>
  </conditionalFormatting>
  <conditionalFormatting sqref="E136:E139 E86">
    <cfRule type="duplicateValues" dxfId="96" priority="11"/>
    <cfRule type="duplicateValues" dxfId="95" priority="12"/>
  </conditionalFormatting>
  <conditionalFormatting sqref="E116:E120">
    <cfRule type="duplicateValues" dxfId="94" priority="4"/>
  </conditionalFormatting>
  <conditionalFormatting sqref="E116:E120">
    <cfRule type="duplicateValues" dxfId="93" priority="5"/>
    <cfRule type="duplicateValues" dxfId="92" priority="6"/>
  </conditionalFormatting>
  <conditionalFormatting sqref="B109">
    <cfRule type="duplicateValues" dxfId="91" priority="44282"/>
    <cfRule type="duplicateValues" dxfId="90" priority="44283"/>
    <cfRule type="duplicateValues" dxfId="89" priority="44284"/>
    <cfRule type="duplicateValues" dxfId="88" priority="44285"/>
    <cfRule type="duplicateValues" dxfId="87" priority="44286"/>
  </conditionalFormatting>
  <conditionalFormatting sqref="B109">
    <cfRule type="duplicateValues" dxfId="86" priority="44287"/>
  </conditionalFormatting>
  <conditionalFormatting sqref="B109">
    <cfRule type="duplicateValues" dxfId="85" priority="44289"/>
    <cfRule type="duplicateValues" dxfId="84" priority="44290"/>
  </conditionalFormatting>
  <conditionalFormatting sqref="E42:E43 E19 E67:E72">
    <cfRule type="duplicateValues" dxfId="83" priority="44802"/>
  </conditionalFormatting>
  <conditionalFormatting sqref="E42:E43 E19 E67:E72">
    <cfRule type="duplicateValues" dxfId="82" priority="44807"/>
    <cfRule type="duplicateValues" dxfId="81" priority="44808"/>
  </conditionalFormatting>
  <conditionalFormatting sqref="B108:B109">
    <cfRule type="duplicateValues" dxfId="80" priority="44999"/>
    <cfRule type="duplicateValues" dxfId="79" priority="45000"/>
    <cfRule type="duplicateValues" dxfId="78" priority="45001"/>
    <cfRule type="duplicateValues" dxfId="77" priority="45002"/>
    <cfRule type="duplicateValues" dxfId="76" priority="45003"/>
  </conditionalFormatting>
  <conditionalFormatting sqref="B108:B109">
    <cfRule type="duplicateValues" dxfId="75" priority="45004"/>
  </conditionalFormatting>
  <conditionalFormatting sqref="B108:B109">
    <cfRule type="duplicateValues" dxfId="74" priority="45005"/>
    <cfRule type="duplicateValues" dxfId="73" priority="45006"/>
  </conditionalFormatting>
  <conditionalFormatting sqref="E111 E73:E75 E44:E48">
    <cfRule type="duplicateValues" dxfId="72" priority="45664"/>
  </conditionalFormatting>
  <conditionalFormatting sqref="E111 E73:E75 E44:E48">
    <cfRule type="duplicateValues" dxfId="71" priority="45668"/>
    <cfRule type="duplicateValues" dxfId="70" priority="45669"/>
  </conditionalFormatting>
  <conditionalFormatting sqref="E112 E76:E78">
    <cfRule type="duplicateValues" dxfId="69" priority="46149"/>
  </conditionalFormatting>
  <conditionalFormatting sqref="E112 E76:E78">
    <cfRule type="duplicateValues" dxfId="68" priority="46152"/>
    <cfRule type="duplicateValues" dxfId="67" priority="46153"/>
  </conditionalFormatting>
  <conditionalFormatting sqref="E113 E79:E80">
    <cfRule type="duplicateValues" dxfId="66" priority="46396"/>
  </conditionalFormatting>
  <conditionalFormatting sqref="E113 E79:E80">
    <cfRule type="duplicateValues" dxfId="65" priority="46398"/>
    <cfRule type="duplicateValues" dxfId="64" priority="46399"/>
  </conditionalFormatting>
  <conditionalFormatting sqref="E130 E83:E84 E52:E53">
    <cfRule type="duplicateValues" dxfId="63" priority="47196"/>
  </conditionalFormatting>
  <conditionalFormatting sqref="E130 E83:E84 E52:E53">
    <cfRule type="duplicateValues" dxfId="62" priority="47199"/>
    <cfRule type="duplicateValues" dxfId="61" priority="47200"/>
  </conditionalFormatting>
  <conditionalFormatting sqref="E140:E142 E87:E88">
    <cfRule type="duplicateValues" dxfId="60" priority="47899"/>
  </conditionalFormatting>
  <conditionalFormatting sqref="E140:E142 E87:E88">
    <cfRule type="duplicateValues" dxfId="59" priority="47901"/>
    <cfRule type="duplicateValues" dxfId="58" priority="47902"/>
  </conditionalFormatting>
  <conditionalFormatting sqref="B126:B127">
    <cfRule type="duplicateValues" dxfId="57" priority="48075"/>
    <cfRule type="duplicateValues" dxfId="56" priority="48076"/>
    <cfRule type="duplicateValues" dxfId="55" priority="48077"/>
    <cfRule type="duplicateValues" dxfId="54" priority="48078"/>
    <cfRule type="duplicateValues" dxfId="53" priority="48079"/>
  </conditionalFormatting>
  <conditionalFormatting sqref="B126:B127">
    <cfRule type="duplicateValues" dxfId="52" priority="48085"/>
  </conditionalFormatting>
  <conditionalFormatting sqref="B126:B127">
    <cfRule type="duplicateValues" dxfId="51" priority="48087"/>
    <cfRule type="duplicateValues" dxfId="50" priority="48088"/>
  </conditionalFormatting>
  <conditionalFormatting sqref="E147 E97">
    <cfRule type="duplicateValues" dxfId="49" priority="49443"/>
  </conditionalFormatting>
  <conditionalFormatting sqref="E147 E97">
    <cfRule type="duplicateValues" dxfId="48" priority="49445"/>
    <cfRule type="duplicateValues" dxfId="47" priority="49446"/>
  </conditionalFormatting>
  <conditionalFormatting sqref="B147">
    <cfRule type="duplicateValues" dxfId="46" priority="49955"/>
    <cfRule type="duplicateValues" dxfId="45" priority="49956"/>
    <cfRule type="duplicateValues" dxfId="44" priority="49957"/>
    <cfRule type="duplicateValues" dxfId="43" priority="49958"/>
    <cfRule type="duplicateValues" dxfId="42" priority="49959"/>
  </conditionalFormatting>
  <conditionalFormatting sqref="B147">
    <cfRule type="duplicateValues" dxfId="41" priority="49960"/>
  </conditionalFormatting>
  <conditionalFormatting sqref="B147">
    <cfRule type="duplicateValues" dxfId="40" priority="49961"/>
    <cfRule type="duplicateValues" dxfId="39" priority="49962"/>
  </conditionalFormatting>
  <conditionalFormatting sqref="E166:E170">
    <cfRule type="duplicateValues" dxfId="38" priority="50296"/>
  </conditionalFormatting>
  <conditionalFormatting sqref="E166:E170">
    <cfRule type="duplicateValues" dxfId="37" priority="50298"/>
    <cfRule type="duplicateValues" dxfId="36" priority="50299"/>
  </conditionalFormatting>
  <conditionalFormatting sqref="E151:E152">
    <cfRule type="duplicateValues" dxfId="35" priority="50612"/>
  </conditionalFormatting>
  <conditionalFormatting sqref="E151:E152">
    <cfRule type="duplicateValues" dxfId="34" priority="50613"/>
    <cfRule type="duplicateValues" dxfId="33" priority="50614"/>
  </conditionalFormatting>
  <conditionalFormatting sqref="B148:B153">
    <cfRule type="duplicateValues" dxfId="32" priority="50615"/>
    <cfRule type="duplicateValues" dxfId="31" priority="50616"/>
    <cfRule type="duplicateValues" dxfId="30" priority="50617"/>
    <cfRule type="duplicateValues" dxfId="29" priority="50618"/>
    <cfRule type="duplicateValues" dxfId="28" priority="50619"/>
  </conditionalFormatting>
  <conditionalFormatting sqref="B148:B153">
    <cfRule type="duplicateValues" dxfId="27" priority="50620"/>
  </conditionalFormatting>
  <conditionalFormatting sqref="B148:B153">
    <cfRule type="duplicateValues" dxfId="26" priority="50621"/>
    <cfRule type="duplicateValues" dxfId="25" priority="50622"/>
  </conditionalFormatting>
  <conditionalFormatting sqref="E165">
    <cfRule type="duplicateValues" dxfId="24" priority="50763"/>
  </conditionalFormatting>
  <conditionalFormatting sqref="E165">
    <cfRule type="duplicateValues" dxfId="23" priority="50764"/>
    <cfRule type="duplicateValues" dxfId="22" priority="50765"/>
  </conditionalFormatting>
  <conditionalFormatting sqref="B130:B142">
    <cfRule type="duplicateValues" dxfId="21" priority="50932"/>
  </conditionalFormatting>
  <conditionalFormatting sqref="B93:B100">
    <cfRule type="duplicateValues" dxfId="20" priority="51140"/>
  </conditionalFormatting>
  <conditionalFormatting sqref="B9:B88">
    <cfRule type="duplicateValues" dxfId="19" priority="51286"/>
    <cfRule type="duplicateValues" dxfId="18" priority="51287"/>
    <cfRule type="duplicateValues" dxfId="17" priority="51288"/>
    <cfRule type="duplicateValues" dxfId="16" priority="51289"/>
    <cfRule type="duplicateValues" dxfId="15" priority="51290"/>
  </conditionalFormatting>
  <conditionalFormatting sqref="B9:B88">
    <cfRule type="duplicateValues" dxfId="14" priority="51291"/>
  </conditionalFormatting>
  <conditionalFormatting sqref="B9:B88">
    <cfRule type="duplicateValues" dxfId="13" priority="51292"/>
    <cfRule type="duplicateValues" dxfId="12" priority="51293"/>
  </conditionalFormatting>
  <conditionalFormatting sqref="B162:B170">
    <cfRule type="duplicateValues" dxfId="11" priority="51457"/>
  </conditionalFormatting>
  <conditionalFormatting sqref="B111:B121">
    <cfRule type="duplicateValues" dxfId="10" priority="51632"/>
    <cfRule type="duplicateValues" dxfId="9" priority="51633"/>
    <cfRule type="duplicateValues" dxfId="8" priority="51634"/>
    <cfRule type="duplicateValues" dxfId="7" priority="51635"/>
    <cfRule type="duplicateValues" dxfId="6" priority="51636"/>
  </conditionalFormatting>
  <conditionalFormatting sqref="B111:B121">
    <cfRule type="duplicateValues" dxfId="5" priority="51637"/>
  </conditionalFormatting>
  <conditionalFormatting sqref="B111:B121">
    <cfRule type="duplicateValues" dxfId="4" priority="51638"/>
    <cfRule type="duplicateValues" dxfId="3" priority="51639"/>
  </conditionalFormatting>
  <conditionalFormatting sqref="E121">
    <cfRule type="duplicateValues" dxfId="2" priority="51646"/>
  </conditionalFormatting>
  <conditionalFormatting sqref="E121">
    <cfRule type="duplicateValues" dxfId="1" priority="51647"/>
    <cfRule type="duplicateValues" dxfId="0" priority="5164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2021-04-26T21:10:45Z</dcterms:modified>
</cp:coreProperties>
</file>