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8\"/>
    </mc:Choice>
  </mc:AlternateContent>
  <bookViews>
    <workbookView xWindow="0" yWindow="0" windowWidth="15270" windowHeight="586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Hoja1!$A$57:$E$57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34" i="1"/>
  <c r="B44" i="1"/>
  <c r="B54" i="1"/>
  <c r="B76" i="1"/>
  <c r="A73" i="1"/>
  <c r="A74" i="1"/>
  <c r="A75" i="1"/>
  <c r="C73" i="1"/>
  <c r="C74" i="1"/>
  <c r="C75" i="1"/>
  <c r="C43" i="1"/>
  <c r="A42" i="1"/>
  <c r="A43" i="1"/>
  <c r="C42" i="1"/>
  <c r="B60" i="1"/>
  <c r="C19" i="1" l="1"/>
  <c r="C20" i="1"/>
  <c r="C21" i="1"/>
  <c r="A19" i="1"/>
  <c r="A20" i="1"/>
  <c r="A21" i="1"/>
  <c r="C22" i="1"/>
  <c r="C23" i="1"/>
  <c r="A22" i="1"/>
  <c r="A23" i="1"/>
  <c r="C26" i="1"/>
  <c r="A26" i="1"/>
  <c r="C53" i="1"/>
  <c r="A52" i="1"/>
  <c r="A53" i="1"/>
  <c r="C17" i="1"/>
  <c r="C18" i="1"/>
  <c r="A17" i="1"/>
  <c r="A18" i="1"/>
  <c r="C12" i="1"/>
  <c r="C13" i="1"/>
  <c r="C14" i="1"/>
  <c r="A12" i="1"/>
  <c r="A13" i="1"/>
  <c r="A14" i="1"/>
  <c r="C41" i="1"/>
  <c r="A41" i="1"/>
  <c r="A50" i="1"/>
  <c r="A51" i="1"/>
  <c r="C50" i="1"/>
  <c r="C51" i="1"/>
  <c r="C52" i="1"/>
  <c r="A59" i="1"/>
  <c r="C59" i="1"/>
  <c r="A33" i="1"/>
  <c r="C33" i="1"/>
  <c r="C69" i="1"/>
  <c r="C70" i="1"/>
  <c r="C71" i="1"/>
  <c r="A68" i="1"/>
  <c r="A69" i="1"/>
  <c r="A70" i="1"/>
  <c r="A71" i="1"/>
  <c r="C15" i="1"/>
  <c r="C16" i="1"/>
  <c r="A15" i="1"/>
  <c r="A16" i="1"/>
  <c r="A49" i="1"/>
  <c r="C49" i="1"/>
  <c r="C24" i="1"/>
  <c r="A24" i="1"/>
  <c r="A10" i="1"/>
  <c r="A11" i="1"/>
  <c r="C10" i="1"/>
  <c r="C11" i="1"/>
  <c r="C68" i="1"/>
  <c r="C72" i="1"/>
  <c r="A72" i="1"/>
  <c r="C9" i="1"/>
  <c r="A9" i="1"/>
  <c r="C40" i="1"/>
  <c r="A40" i="1"/>
  <c r="A25" i="1" l="1"/>
  <c r="C25" i="1"/>
  <c r="C48" i="1" l="1"/>
  <c r="A48" i="1"/>
  <c r="C39" i="1"/>
  <c r="A39" i="1"/>
  <c r="C32" i="1" l="1"/>
  <c r="A32" i="1"/>
  <c r="A67" i="1"/>
  <c r="C67" i="1"/>
  <c r="C38" i="1"/>
  <c r="A38" i="1"/>
  <c r="A27" i="1" l="1"/>
  <c r="C27" i="1"/>
  <c r="C58" i="1"/>
  <c r="A58" i="1"/>
  <c r="A63" i="1" l="1"/>
  <c r="F2" i="3"/>
</calcChain>
</file>

<file path=xl/sharedStrings.xml><?xml version="1.0" encoding="utf-8"?>
<sst xmlns="http://schemas.openxmlformats.org/spreadsheetml/2006/main" count="980" uniqueCount="37">
  <si>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</si>
  <si>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</si>
  <si>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</si>
  <si>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</si>
  <si>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</si>
  <si>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</si>
  <si>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</si>
  <si>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</si>
  <si>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</si>
  <si>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</si>
  <si>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</si>
  <si>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</si>
  <si>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</si>
  <si>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</si>
  <si>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</si>
  <si>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</si>
  <si>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</si>
  <si>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</si>
  <si>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</si>
  <si>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</si>
  <si>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</si>
  <si>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</si>
  <si>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</si>
  <si>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Abastecido</t>
  </si>
  <si>
    <t>3335866411</t>
  </si>
  <si>
    <t>3335865839</t>
  </si>
  <si>
    <t>3335867723</t>
  </si>
  <si>
    <t>3335867762</t>
  </si>
  <si>
    <t>3335867990</t>
  </si>
  <si>
    <t>3335867988</t>
  </si>
  <si>
    <t>3335867989</t>
  </si>
  <si>
    <t>3335867820</t>
  </si>
  <si>
    <t>3335867848</t>
  </si>
  <si>
    <t>3335866623</t>
  </si>
  <si>
    <t>3335867800</t>
  </si>
  <si>
    <t>M</t>
  </si>
  <si>
    <t>2 Gavetas Vacias + 1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</si>
</sst>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5"/>
      <tableStyleElement type="headerRow" dxfId="414"/>
      <tableStyleElement type="totalRow" dxfId="413"/>
      <tableStyleElement type="firstColumn" dxfId="412"/>
      <tableStyleElement type="lastColumn" dxfId="411"/>
      <tableStyleElement type="firstRowStripe" dxfId="410"/>
      <tableStyleElement type="firstColumnStripe" dxfId="4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zoomScale="96" zoomScaleNormal="96" workbookViewId="0">
      <selection activeCell="F6" sqref="F6"/>
    </sheetView>
  </sheetViews>
  <sheetFormatPr baseColWidth="10" defaultColWidth="23.42578125" defaultRowHeight="15" x14ac:dyDescent="0.25"/>
  <cols>
    <col min="1" max="1" width="25.7109375" bestFit="1" customWidth="1"/>
    <col min="2" max="2" width="18" bestFit="1" customWidth="1"/>
    <col min="3" max="3" width="53" bestFit="1" customWidth="1"/>
    <col min="4" max="4" width="43.85546875" bestFit="1" customWidth="1"/>
    <col min="5" max="5" width="14.71093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44314.25</v>
      </c>
      <c r="C4" s="1"/>
      <c r="D4" s="1"/>
      <c r="E4" s="11"/>
    </row>
    <row r="5" spans="1:5" ht="18.75" thickBot="1" x14ac:dyDescent="0.3">
      <c r="A5" s="7" t="s">
        <v>3</v>
      </c>
      <c r="B5" s="9">
        <v>44314.708333333336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37" t="str">
        <f>VLOOKUP(B9,'[1]LISTADO ATM'!$A$2:$C$821,3,0)</f>
        <v>SUR</v>
      </c>
      <c r="B9" s="28">
        <v>252</v>
      </c>
      <c r="C9" s="29" t="str">
        <f>VLOOKUP(B9,'[1]LISTADO ATM'!$A$2:$B$821,2,0)</f>
        <v xml:space="preserve">ATM Banco Agrícola (Barahona) </v>
      </c>
      <c r="D9" s="16" t="s">
        <v>23</v>
      </c>
      <c r="E9" s="36" t="s">
        <v>27</v>
      </c>
    </row>
    <row r="10" spans="1:5" ht="18.75" customHeight="1" x14ac:dyDescent="0.25">
      <c r="A10" s="37" t="str">
        <f>VLOOKUP(B10,'[1]LISTADO ATM'!$A$2:$C$821,3,0)</f>
        <v>DISTRITO NACIONAL</v>
      </c>
      <c r="B10" s="28">
        <v>377</v>
      </c>
      <c r="C10" s="29" t="str">
        <f>VLOOKUP(B10,'[1]LISTADO ATM'!$A$2:$B$821,2,0)</f>
        <v>ATM Estación del Metro Eduardo Brito</v>
      </c>
      <c r="D10" s="16" t="s">
        <v>23</v>
      </c>
      <c r="E10" s="36">
        <v>3335868018</v>
      </c>
    </row>
    <row r="11" spans="1:5" ht="18.75" customHeight="1" x14ac:dyDescent="0.25">
      <c r="A11" s="37" t="str">
        <f>VLOOKUP(B11,'[1]LISTADO ATM'!$A$2:$C$821,3,0)</f>
        <v>DISTRITO NACIONAL</v>
      </c>
      <c r="B11" s="28">
        <v>443</v>
      </c>
      <c r="C11" s="29" t="str">
        <f>VLOOKUP(B11,'[1]LISTADO ATM'!$A$2:$B$821,2,0)</f>
        <v xml:space="preserve">ATM Edificio San Rafael </v>
      </c>
      <c r="D11" s="16" t="s">
        <v>23</v>
      </c>
      <c r="E11" s="36">
        <v>3335868113</v>
      </c>
    </row>
    <row r="12" spans="1:5" ht="18.75" customHeight="1" x14ac:dyDescent="0.25">
      <c r="A12" s="37" t="str">
        <f>VLOOKUP(B12,'[1]LISTADO ATM'!$A$2:$C$821,3,0)</f>
        <v>DISTRITO NACIONAL</v>
      </c>
      <c r="B12" s="28">
        <v>525</v>
      </c>
      <c r="C12" s="29" t="str">
        <f>VLOOKUP(B12,'[1]LISTADO ATM'!$A$2:$B$821,2,0)</f>
        <v>ATM S/M Bravo Las Americas</v>
      </c>
      <c r="D12" s="16" t="s">
        <v>23</v>
      </c>
      <c r="E12" s="36" t="s">
        <v>29</v>
      </c>
    </row>
    <row r="13" spans="1:5" ht="18.75" customHeight="1" x14ac:dyDescent="0.25">
      <c r="A13" s="37" t="str">
        <f>VLOOKUP(B13,'[1]LISTADO ATM'!$A$2:$C$821,3,0)</f>
        <v>DISTRITO NACIONAL</v>
      </c>
      <c r="B13" s="28">
        <v>684</v>
      </c>
      <c r="C13" s="29" t="str">
        <f>VLOOKUP(B13,'[1]LISTADO ATM'!$A$2:$B$821,2,0)</f>
        <v>ATM Estación Texaco Prolongación 27 Febrero</v>
      </c>
      <c r="D13" s="16" t="s">
        <v>23</v>
      </c>
      <c r="E13" s="36" t="s">
        <v>30</v>
      </c>
    </row>
    <row r="14" spans="1:5" ht="18.75" customHeight="1" x14ac:dyDescent="0.25">
      <c r="A14" s="37" t="str">
        <f>VLOOKUP(B14,'[1]LISTADO ATM'!$A$2:$C$821,3,0)</f>
        <v>NORTE</v>
      </c>
      <c r="B14" s="28">
        <v>950</v>
      </c>
      <c r="C14" s="29" t="str">
        <f>VLOOKUP(B14,'[1]LISTADO ATM'!$A$2:$B$821,2,0)</f>
        <v xml:space="preserve">ATM Oficina Monterrico </v>
      </c>
      <c r="D14" s="16" t="s">
        <v>23</v>
      </c>
      <c r="E14" s="36" t="s">
        <v>32</v>
      </c>
    </row>
    <row r="15" spans="1:5" ht="18.75" customHeight="1" x14ac:dyDescent="0.25">
      <c r="A15" s="37" t="str">
        <f>VLOOKUP(B15,'[1]LISTADO ATM'!$A$2:$C$821,3,0)</f>
        <v>DISTRITO NACIONAL</v>
      </c>
      <c r="B15" s="28">
        <v>887</v>
      </c>
      <c r="C15" s="29" t="str">
        <f>VLOOKUP(B15,'[1]LISTADO ATM'!$A$2:$B$821,2,0)</f>
        <v>ATM S/M Bravo Los Proceres</v>
      </c>
      <c r="D15" s="16" t="s">
        <v>23</v>
      </c>
      <c r="E15" s="36">
        <v>3335868017</v>
      </c>
    </row>
    <row r="16" spans="1:5" ht="18.75" customHeight="1" x14ac:dyDescent="0.25">
      <c r="A16" s="37" t="str">
        <f>VLOOKUP(B16,'[1]LISTADO ATM'!$A$2:$C$821,3,0)</f>
        <v>SUR</v>
      </c>
      <c r="B16" s="28">
        <v>829</v>
      </c>
      <c r="C16" s="29" t="str">
        <f>VLOOKUP(B16,'[1]LISTADO ATM'!$A$2:$B$821,2,0)</f>
        <v xml:space="preserve">ATM UNP Multicentro Sirena Baní </v>
      </c>
      <c r="D16" s="16" t="s">
        <v>23</v>
      </c>
      <c r="E16" s="36">
        <v>3335868485</v>
      </c>
    </row>
    <row r="17" spans="1:6" ht="18.75" customHeight="1" x14ac:dyDescent="0.25">
      <c r="A17" s="37" t="str">
        <f>VLOOKUP(B17,'[1]LISTADO ATM'!$A$2:$C$821,3,0)</f>
        <v>DISTRITO NACIONAL</v>
      </c>
      <c r="B17" s="28">
        <v>363</v>
      </c>
      <c r="C17" s="29" t="str">
        <f>VLOOKUP(B17,'[1]LISTADO ATM'!$A$2:$B$821,2,0)</f>
        <v>ATM S/M Bravo Villa Mella</v>
      </c>
      <c r="D17" s="16" t="s">
        <v>23</v>
      </c>
      <c r="E17" s="36">
        <v>3335868600</v>
      </c>
    </row>
    <row r="18" spans="1:6" ht="18.75" customHeight="1" x14ac:dyDescent="0.25">
      <c r="A18" s="37" t="str">
        <f>VLOOKUP(B18,'[1]LISTADO ATM'!$A$2:$C$821,3,0)</f>
        <v>SUR</v>
      </c>
      <c r="B18" s="28">
        <v>356</v>
      </c>
      <c r="C18" s="29" t="str">
        <f>VLOOKUP(B18,'[1]LISTADO ATM'!$A$2:$B$821,2,0)</f>
        <v xml:space="preserve">ATM Estación Sigma (San Cristóbal) </v>
      </c>
      <c r="D18" s="16" t="s">
        <v>23</v>
      </c>
      <c r="E18" s="36">
        <v>3335868631</v>
      </c>
    </row>
    <row r="19" spans="1:6" ht="18.75" customHeight="1" x14ac:dyDescent="0.25">
      <c r="A19" s="37" t="str">
        <f>VLOOKUP(B19,'[1]LISTADO ATM'!$A$2:$C$821,3,0)</f>
        <v>DISTRITO NACIONAL</v>
      </c>
      <c r="B19" s="28">
        <v>24</v>
      </c>
      <c r="C19" s="29" t="str">
        <f>VLOOKUP(B19,'[1]LISTADO ATM'!$A$2:$B$821,2,0)</f>
        <v xml:space="preserve">ATM Oficina Eusebio Manzueta </v>
      </c>
      <c r="D19" s="16" t="s">
        <v>23</v>
      </c>
      <c r="E19" s="36" t="s">
        <v>26</v>
      </c>
      <c r="F19" t="s">
        <v>35</v>
      </c>
    </row>
    <row r="20" spans="1:6" ht="18.75" customHeight="1" x14ac:dyDescent="0.25">
      <c r="A20" s="37" t="str">
        <f>VLOOKUP(B20,'[1]LISTADO ATM'!$A$2:$C$821,3,0)</f>
        <v>NORTE</v>
      </c>
      <c r="B20" s="28">
        <v>712</v>
      </c>
      <c r="C20" s="29" t="str">
        <f>VLOOKUP(B20,'[1]LISTADO ATM'!$A$2:$B$821,2,0)</f>
        <v xml:space="preserve">ATM Oficina Imbert </v>
      </c>
      <c r="D20" s="16" t="s">
        <v>23</v>
      </c>
      <c r="E20" s="36">
        <v>3335868023</v>
      </c>
      <c r="F20" t="s">
        <v>35</v>
      </c>
    </row>
    <row r="21" spans="1:6" ht="18.75" customHeight="1" x14ac:dyDescent="0.25">
      <c r="A21" s="37" t="str">
        <f>VLOOKUP(B21,'[1]LISTADO ATM'!$A$2:$C$821,3,0)</f>
        <v>DISTRITO NACIONAL</v>
      </c>
      <c r="B21" s="28">
        <v>904</v>
      </c>
      <c r="C21" s="29" t="str">
        <f>VLOOKUP(B21,'[1]LISTADO ATM'!$A$2:$B$821,2,0)</f>
        <v xml:space="preserve">ATM Oficina Multicentro La Sirena Churchill </v>
      </c>
      <c r="D21" s="16" t="s">
        <v>23</v>
      </c>
      <c r="E21" s="36">
        <v>3335868146</v>
      </c>
    </row>
    <row r="22" spans="1:6" ht="18.75" customHeight="1" x14ac:dyDescent="0.25">
      <c r="A22" s="37" t="str">
        <f>VLOOKUP(B22,'[1]LISTADO ATM'!$A$2:$C$821,3,0)</f>
        <v>DISTRITO NACIONAL</v>
      </c>
      <c r="B22" s="28">
        <v>438</v>
      </c>
      <c r="C22" s="29" t="str">
        <f>VLOOKUP(B22,'[1]LISTADO ATM'!$A$2:$B$821,2,0)</f>
        <v xml:space="preserve">ATM Autobanco Torre IV </v>
      </c>
      <c r="D22" s="16" t="s">
        <v>23</v>
      </c>
      <c r="E22" s="36">
        <v>3335868481</v>
      </c>
    </row>
    <row r="23" spans="1:6" ht="18.75" customHeight="1" x14ac:dyDescent="0.25">
      <c r="A23" s="37" t="str">
        <f>VLOOKUP(B23,'[1]LISTADO ATM'!$A$2:$C$821,3,0)</f>
        <v>DISTRITO NACIONAL</v>
      </c>
      <c r="B23" s="28">
        <v>585</v>
      </c>
      <c r="C23" s="29" t="str">
        <f>VLOOKUP(B23,'[1]LISTADO ATM'!$A$2:$B$821,2,0)</f>
        <v xml:space="preserve">ATM Oficina Haina Oriental </v>
      </c>
      <c r="D23" s="16" t="s">
        <v>23</v>
      </c>
      <c r="E23" s="36">
        <v>3335868574</v>
      </c>
    </row>
    <row r="24" spans="1:6" ht="18" x14ac:dyDescent="0.25">
      <c r="A24" s="37" t="str">
        <f>VLOOKUP(B24,'[1]LISTADO ATM'!$A$2:$C$821,3,0)</f>
        <v>NORTE</v>
      </c>
      <c r="B24" s="28">
        <v>728</v>
      </c>
      <c r="C24" s="28" t="str">
        <f>VLOOKUP(B24,'[1]LISTADO ATM'!$A$2:$B$821,2,0)</f>
        <v xml:space="preserve">ATM UNP La Vega Oficina Regional Norcentral </v>
      </c>
      <c r="D24" s="16" t="s">
        <v>23</v>
      </c>
      <c r="E24" s="36">
        <v>3335868495</v>
      </c>
    </row>
    <row r="25" spans="1:6" ht="18" customHeight="1" x14ac:dyDescent="0.25">
      <c r="A25" s="37" t="str">
        <f>VLOOKUP(B25,'[1]LISTADO ATM'!$A$2:$C$821,3,0)</f>
        <v>SUR</v>
      </c>
      <c r="B25" s="28">
        <v>750</v>
      </c>
      <c r="C25" s="28" t="str">
        <f>VLOOKUP(B25,'[1]LISTADO ATM'!$A$2:$B$821,2,0)</f>
        <v xml:space="preserve">ATM UNP Duvergé </v>
      </c>
      <c r="D25" s="16" t="s">
        <v>23</v>
      </c>
      <c r="E25" s="36" t="s">
        <v>31</v>
      </c>
    </row>
    <row r="26" spans="1:6" ht="18.75" customHeight="1" x14ac:dyDescent="0.25">
      <c r="A26" s="19" t="str">
        <f>VLOOKUP(B26,'[1]LISTADO ATM'!$A$2:$C$821,3,0)</f>
        <v>DISTRITO NACIONAL</v>
      </c>
      <c r="B26" s="28">
        <v>194</v>
      </c>
      <c r="C26" s="28" t="str">
        <f>VLOOKUP(B26,'[1]LISTADO ATM'!$A$2:$B$821,2,0)</f>
        <v xml:space="preserve">ATM UNP Pantoja </v>
      </c>
      <c r="D26" s="16" t="s">
        <v>23</v>
      </c>
      <c r="E26" s="36">
        <v>3335868906</v>
      </c>
      <c r="F26" t="s">
        <v>35</v>
      </c>
    </row>
    <row r="27" spans="1:6" ht="18.75" customHeight="1" x14ac:dyDescent="0.25">
      <c r="A27" s="19" t="str">
        <f>VLOOKUP(B27,'[1]LISTADO ATM'!$A$2:$C$821,3,0)</f>
        <v>DISTRITO NACIONAL</v>
      </c>
      <c r="B27" s="28">
        <v>908</v>
      </c>
      <c r="C27" s="28" t="str">
        <f>VLOOKUP(B27,'[1]LISTADO ATM'!$A$2:$B$821,2,0)</f>
        <v xml:space="preserve">ATM Oficina Plaza Botánika </v>
      </c>
      <c r="D27" s="16" t="s">
        <v>23</v>
      </c>
      <c r="E27" s="36" t="s">
        <v>33</v>
      </c>
    </row>
    <row r="28" spans="1:6" ht="18.75" thickBot="1" x14ac:dyDescent="0.3">
      <c r="A28" s="3" t="s">
        <v>11</v>
      </c>
      <c r="B28" s="40">
        <f>COUNT(B9:B27)</f>
        <v>19</v>
      </c>
      <c r="C28" s="53"/>
      <c r="D28" s="54"/>
      <c r="E28" s="55"/>
    </row>
    <row r="29" spans="1:6" x14ac:dyDescent="0.25">
      <c r="B29" s="5"/>
      <c r="E29" s="5"/>
    </row>
    <row r="30" spans="1:6" ht="18" x14ac:dyDescent="0.25">
      <c r="A30" s="50" t="s">
        <v>16</v>
      </c>
      <c r="B30" s="51"/>
      <c r="C30" s="51"/>
      <c r="D30" s="51"/>
      <c r="E30" s="52"/>
    </row>
    <row r="31" spans="1:6" ht="18" x14ac:dyDescent="0.25">
      <c r="A31" s="2" t="s">
        <v>5</v>
      </c>
      <c r="B31" s="2" t="s">
        <v>6</v>
      </c>
      <c r="C31" s="2" t="s">
        <v>7</v>
      </c>
      <c r="D31" s="2" t="s">
        <v>8</v>
      </c>
      <c r="E31" s="12" t="s">
        <v>9</v>
      </c>
    </row>
    <row r="32" spans="1:6" ht="18.75" customHeight="1" x14ac:dyDescent="0.25">
      <c r="A32" s="19" t="str">
        <f>VLOOKUP(B32,'[1]LISTADO ATM'!$A$2:$C$821,3,0)</f>
        <v>DISTRITO NACIONAL</v>
      </c>
      <c r="B32" s="28">
        <v>241</v>
      </c>
      <c r="C32" s="29" t="str">
        <f>VLOOKUP(B32,'[1]LISTADO ATM'!$A$2:$B$821,2,0)</f>
        <v xml:space="preserve">ATM Palacio Nacional (Presidencia) </v>
      </c>
      <c r="D32" s="16" t="s">
        <v>20</v>
      </c>
      <c r="E32" s="36" t="s">
        <v>25</v>
      </c>
    </row>
    <row r="33" spans="1:5" ht="18.75" customHeight="1" x14ac:dyDescent="0.25">
      <c r="A33" s="19" t="str">
        <f>VLOOKUP(B33,'[1]LISTADO ATM'!$A$2:$C$821,3,0)</f>
        <v>DISTRITO NACIONAL</v>
      </c>
      <c r="B33" s="28">
        <v>113</v>
      </c>
      <c r="C33" s="28" t="str">
        <f>VLOOKUP(B33,'[1]LISTADO ATM'!$A$2:$B$821,2,0)</f>
        <v xml:space="preserve">ATM Autoservicio Atalaya del Mar </v>
      </c>
      <c r="D33" s="16" t="s">
        <v>20</v>
      </c>
      <c r="E33" s="36">
        <v>335864224</v>
      </c>
    </row>
    <row r="34" spans="1:5" ht="18.75" thickBot="1" x14ac:dyDescent="0.3">
      <c r="A34" s="3" t="s">
        <v>11</v>
      </c>
      <c r="B34" s="40">
        <f>COUNT(B32:B33)</f>
        <v>2</v>
      </c>
      <c r="C34" s="61"/>
      <c r="D34" s="62"/>
      <c r="E34" s="63"/>
    </row>
    <row r="35" spans="1:5" ht="15.75" thickBot="1" x14ac:dyDescent="0.3">
      <c r="B35" s="5"/>
      <c r="E35" s="5"/>
    </row>
    <row r="36" spans="1:5" ht="18.75" thickBot="1" x14ac:dyDescent="0.3">
      <c r="A36" s="58" t="s">
        <v>14</v>
      </c>
      <c r="B36" s="59"/>
      <c r="C36" s="59"/>
      <c r="D36" s="59"/>
      <c r="E36" s="60"/>
    </row>
    <row r="37" spans="1:5" ht="18" x14ac:dyDescent="0.25">
      <c r="A37" s="2" t="s">
        <v>5</v>
      </c>
      <c r="B37" s="2" t="s">
        <v>6</v>
      </c>
      <c r="C37" s="2" t="s">
        <v>7</v>
      </c>
      <c r="D37" s="2" t="s">
        <v>8</v>
      </c>
      <c r="E37" s="12" t="s">
        <v>9</v>
      </c>
    </row>
    <row r="38" spans="1:5" ht="18" customHeight="1" x14ac:dyDescent="0.25">
      <c r="A38" s="37" t="str">
        <f>VLOOKUP(B38,'[1]LISTADO ATM'!$A$2:$C$821,3,0)</f>
        <v>SUR</v>
      </c>
      <c r="B38" s="28">
        <v>403</v>
      </c>
      <c r="C38" s="28" t="str">
        <f>VLOOKUP(B38,'[1]LISTADO ATM'!$A$2:$B$821,2,0)</f>
        <v xml:space="preserve">ATM Oficina Vicente Noble </v>
      </c>
      <c r="D38" s="15" t="s">
        <v>10</v>
      </c>
      <c r="E38" s="36" t="s">
        <v>28</v>
      </c>
    </row>
    <row r="39" spans="1:5" ht="18" customHeight="1" x14ac:dyDescent="0.25">
      <c r="A39" s="37" t="str">
        <f>VLOOKUP(B39,'[1]LISTADO ATM'!$A$2:$C$821,3,0)</f>
        <v>DISTRITO NACIONAL</v>
      </c>
      <c r="B39" s="28">
        <v>486</v>
      </c>
      <c r="C39" s="28" t="str">
        <f>VLOOKUP(B39,'[1]LISTADO ATM'!$A$2:$B$821,2,0)</f>
        <v xml:space="preserve">ATM Olé La Caleta </v>
      </c>
      <c r="D39" s="15" t="s">
        <v>10</v>
      </c>
      <c r="E39" s="36" t="s">
        <v>24</v>
      </c>
    </row>
    <row r="40" spans="1:5" ht="18" customHeight="1" x14ac:dyDescent="0.25">
      <c r="A40" s="37" t="str">
        <f>VLOOKUP(B40,'[1]LISTADO ATM'!$A$2:$C$821,3,0)</f>
        <v>SUR</v>
      </c>
      <c r="B40" s="28">
        <v>249</v>
      </c>
      <c r="C40" s="28" t="str">
        <f>VLOOKUP(B40,'[1]LISTADO ATM'!$A$2:$B$821,2,0)</f>
        <v xml:space="preserve">ATM Banco Agrícola Neiba </v>
      </c>
      <c r="D40" s="15" t="s">
        <v>10</v>
      </c>
      <c r="E40" s="36">
        <v>3335868070</v>
      </c>
    </row>
    <row r="41" spans="1:5" ht="18" customHeight="1" x14ac:dyDescent="0.25">
      <c r="A41" s="37" t="str">
        <f>VLOOKUP(B41,'[1]LISTADO ATM'!$A$2:$C$821,3,0)</f>
        <v>SUR</v>
      </c>
      <c r="B41" s="28">
        <v>44</v>
      </c>
      <c r="C41" s="28" t="str">
        <f>VLOOKUP(B41,'[1]LISTADO ATM'!$A$2:$B$821,2,0)</f>
        <v xml:space="preserve">ATM Oficina Pedernales </v>
      </c>
      <c r="D41" s="15" t="s">
        <v>10</v>
      </c>
      <c r="E41" s="36">
        <v>3335868704</v>
      </c>
    </row>
    <row r="42" spans="1:5" ht="18" customHeight="1" x14ac:dyDescent="0.25">
      <c r="A42" s="37" t="str">
        <f>VLOOKUP(B42,'[1]LISTADO ATM'!$A$2:$C$821,3,0)</f>
        <v>NORTE</v>
      </c>
      <c r="B42" s="28">
        <v>151</v>
      </c>
      <c r="C42" s="28" t="str">
        <f>VLOOKUP(B42,'[1]LISTADO ATM'!$A$2:$B$821,2,0)</f>
        <v xml:space="preserve">ATM Oficina Nagua </v>
      </c>
      <c r="D42" s="15" t="s">
        <v>10</v>
      </c>
      <c r="E42" s="36">
        <v>3335869055</v>
      </c>
    </row>
    <row r="43" spans="1:5" ht="18" customHeight="1" x14ac:dyDescent="0.25">
      <c r="A43" s="37" t="str">
        <f>VLOOKUP(B43,'[1]LISTADO ATM'!$A$2:$C$821,3,0)</f>
        <v>DISTRITO NACIONAL</v>
      </c>
      <c r="B43" s="28">
        <v>629</v>
      </c>
      <c r="C43" s="28" t="str">
        <f>VLOOKUP(B43,'[1]LISTADO ATM'!$A$2:$B$821,2,0)</f>
        <v xml:space="preserve">ATM Oficina Americana Independencia I </v>
      </c>
      <c r="D43" s="15" t="s">
        <v>10</v>
      </c>
      <c r="E43" s="36">
        <v>3335869093</v>
      </c>
    </row>
    <row r="44" spans="1:5" ht="18.75" thickBot="1" x14ac:dyDescent="0.3">
      <c r="A44" s="38" t="s">
        <v>11</v>
      </c>
      <c r="B44" s="40">
        <f>COUNT(B38:B43)</f>
        <v>6</v>
      </c>
      <c r="C44" s="14"/>
      <c r="D44" s="14"/>
      <c r="E44" s="14"/>
    </row>
    <row r="45" spans="1:5" ht="15.75" thickBot="1" x14ac:dyDescent="0.3">
      <c r="B45" s="5"/>
      <c r="E45" s="5"/>
    </row>
    <row r="46" spans="1:5" ht="18" customHeight="1" thickBot="1" x14ac:dyDescent="0.3">
      <c r="A46" s="58" t="s">
        <v>21</v>
      </c>
      <c r="B46" s="59"/>
      <c r="C46" s="59"/>
      <c r="D46" s="59"/>
      <c r="E46" s="60"/>
    </row>
    <row r="47" spans="1:5" ht="18" x14ac:dyDescent="0.25">
      <c r="A47" s="2" t="s">
        <v>5</v>
      </c>
      <c r="B47" s="2" t="s">
        <v>6</v>
      </c>
      <c r="C47" s="2" t="s">
        <v>7</v>
      </c>
      <c r="D47" s="2" t="s">
        <v>8</v>
      </c>
      <c r="E47" s="12" t="s">
        <v>9</v>
      </c>
    </row>
    <row r="48" spans="1:5" ht="18.75" customHeight="1" x14ac:dyDescent="0.25">
      <c r="A48" s="19" t="str">
        <f>VLOOKUP(B48,'[1]LISTADO ATM'!$A$2:$C$821,3,0)</f>
        <v>DISTRITO NACIONAL</v>
      </c>
      <c r="B48" s="28">
        <v>577</v>
      </c>
      <c r="C48" s="28" t="str">
        <f>VLOOKUP(B48,'[1]LISTADO ATM'!$A$2:$B$821,2,0)</f>
        <v xml:space="preserve">ATM Olé Ave. Duarte </v>
      </c>
      <c r="D48" s="29" t="s">
        <v>19</v>
      </c>
      <c r="E48" s="36" t="s">
        <v>34</v>
      </c>
    </row>
    <row r="49" spans="1:6" ht="18.75" customHeight="1" x14ac:dyDescent="0.25">
      <c r="A49" s="19" t="str">
        <f>VLOOKUP(B49,'[1]LISTADO ATM'!$A$2:$C$821,3,0)</f>
        <v>DISTRITO NACIONAL</v>
      </c>
      <c r="B49" s="28">
        <v>578</v>
      </c>
      <c r="C49" s="28" t="str">
        <f>VLOOKUP(B49,'[1]LISTADO ATM'!$A$2:$B$821,2,0)</f>
        <v xml:space="preserve">ATM Procuraduría General de la República </v>
      </c>
      <c r="D49" s="29" t="s">
        <v>19</v>
      </c>
      <c r="E49" s="36">
        <v>3335868628</v>
      </c>
    </row>
    <row r="50" spans="1:6" ht="18.75" customHeight="1" x14ac:dyDescent="0.25">
      <c r="A50" s="19" t="str">
        <f>VLOOKUP(B50,'[1]LISTADO ATM'!$A$2:$C$821,3,0)</f>
        <v>DISTRITO NACIONAL</v>
      </c>
      <c r="B50" s="28">
        <v>240</v>
      </c>
      <c r="C50" s="28" t="str">
        <f>VLOOKUP(B50,'[1]LISTADO ATM'!$A$2:$B$821,2,0)</f>
        <v xml:space="preserve">ATM Oficina Carrefour I </v>
      </c>
      <c r="D50" s="29" t="s">
        <v>19</v>
      </c>
      <c r="E50" s="36">
        <v>3335868644</v>
      </c>
    </row>
    <row r="51" spans="1:6" ht="18.75" customHeight="1" x14ac:dyDescent="0.25">
      <c r="A51" s="19" t="str">
        <f>VLOOKUP(B51,'[1]LISTADO ATM'!$A$2:$C$821,3,0)</f>
        <v>DISTRITO NACIONAL</v>
      </c>
      <c r="B51" s="28">
        <v>909</v>
      </c>
      <c r="C51" s="28" t="str">
        <f>VLOOKUP(B51,'[1]LISTADO ATM'!$A$2:$B$821,2,0)</f>
        <v xml:space="preserve">ATM UNP UASD </v>
      </c>
      <c r="D51" s="29" t="s">
        <v>19</v>
      </c>
      <c r="E51" s="36">
        <v>3335868682</v>
      </c>
    </row>
    <row r="52" spans="1:6" ht="18.75" customHeight="1" x14ac:dyDescent="0.25">
      <c r="A52" s="19" t="str">
        <f>VLOOKUP(B52,'[1]LISTADO ATM'!$A$2:$C$821,3,0)</f>
        <v>SUR</v>
      </c>
      <c r="B52" s="28">
        <v>537</v>
      </c>
      <c r="C52" s="28" t="str">
        <f>VLOOKUP(B52,'[1]LISTADO ATM'!$A$2:$B$821,2,0)</f>
        <v xml:space="preserve">ATM Estación Texaco Enriquillo (Barahona) </v>
      </c>
      <c r="D52" s="29" t="s">
        <v>19</v>
      </c>
      <c r="E52" s="36">
        <v>3335868684</v>
      </c>
    </row>
    <row r="53" spans="1:6" ht="18.75" customHeight="1" x14ac:dyDescent="0.25">
      <c r="A53" s="19" t="str">
        <f>VLOOKUP(B53,'[1]LISTADO ATM'!$A$2:$C$821,3,0)</f>
        <v>DISTRITO NACIONAL</v>
      </c>
      <c r="B53" s="28">
        <v>542</v>
      </c>
      <c r="C53" s="28" t="str">
        <f>VLOOKUP(B53,'[1]LISTADO ATM'!$A$2:$B$821,2,0)</f>
        <v>ATM S/M la Cadena Carretera Mella</v>
      </c>
      <c r="D53" s="29" t="s">
        <v>19</v>
      </c>
      <c r="E53" s="36">
        <v>3335868698</v>
      </c>
    </row>
    <row r="54" spans="1:6" ht="18.75" thickBot="1" x14ac:dyDescent="0.3">
      <c r="A54" s="3"/>
      <c r="B54" s="40">
        <f>COUNT(B48:B53)</f>
        <v>6</v>
      </c>
      <c r="C54" s="14"/>
      <c r="D54" s="34"/>
      <c r="E54" s="35"/>
    </row>
    <row r="55" spans="1:6" ht="15.75" thickBot="1" x14ac:dyDescent="0.3">
      <c r="B55" s="5"/>
      <c r="E55" s="5"/>
    </row>
    <row r="56" spans="1:6" ht="18" x14ac:dyDescent="0.25">
      <c r="A56" s="64" t="s">
        <v>13</v>
      </c>
      <c r="B56" s="65"/>
      <c r="C56" s="65"/>
      <c r="D56" s="65"/>
      <c r="E56" s="66"/>
    </row>
    <row r="57" spans="1:6" ht="18" x14ac:dyDescent="0.25">
      <c r="A57" s="2" t="s">
        <v>5</v>
      </c>
      <c r="B57" s="2" t="s">
        <v>6</v>
      </c>
      <c r="C57" s="4" t="s">
        <v>7</v>
      </c>
      <c r="D57" s="18" t="s">
        <v>8</v>
      </c>
      <c r="E57" s="12" t="s">
        <v>9</v>
      </c>
    </row>
    <row r="58" spans="1:6" ht="18.75" customHeight="1" x14ac:dyDescent="0.25">
      <c r="A58" s="19" t="str">
        <f>VLOOKUP(B58,'[1]LISTADO ATM'!$A$2:$C$821,3,0)</f>
        <v>DISTRITO NACIONAL</v>
      </c>
      <c r="B58" s="28">
        <v>545</v>
      </c>
      <c r="C58" s="28" t="str">
        <f>VLOOKUP(B58,'[1]LISTADO ATM'!$A$2:$B$821,2,0)</f>
        <v xml:space="preserve">ATM Oficina Isabel La Católica II  </v>
      </c>
      <c r="D58" s="39" t="s">
        <v>22</v>
      </c>
      <c r="E58" s="36">
        <v>3335867629</v>
      </c>
      <c r="F58" t="s">
        <v>35</v>
      </c>
    </row>
    <row r="59" spans="1:6" ht="18.75" customHeight="1" x14ac:dyDescent="0.25">
      <c r="A59" s="19" t="str">
        <f>VLOOKUP(B59,'[1]LISTADO ATM'!$A$2:$C$821,3,0)</f>
        <v>DISTRITO NACIONAL</v>
      </c>
      <c r="B59" s="28">
        <v>686</v>
      </c>
      <c r="C59" s="28" t="str">
        <f>VLOOKUP(B59,'[1]LISTADO ATM'!$A$2:$B$821,2,0)</f>
        <v>ATM Autoservicio Oficina Máximo Gómez</v>
      </c>
      <c r="D59" s="39" t="s">
        <v>22</v>
      </c>
      <c r="E59" s="36">
        <v>3335868614</v>
      </c>
      <c r="F59" t="s">
        <v>35</v>
      </c>
    </row>
    <row r="60" spans="1:6" ht="18.75" thickBot="1" x14ac:dyDescent="0.3">
      <c r="A60" s="3" t="s">
        <v>11</v>
      </c>
      <c r="B60" s="40">
        <f>COUNT(B58:B59)</f>
        <v>2</v>
      </c>
      <c r="C60" s="14"/>
      <c r="D60" s="17"/>
      <c r="E60" s="17"/>
    </row>
    <row r="61" spans="1:6" ht="15.75" thickBot="1" x14ac:dyDescent="0.3">
      <c r="B61" s="5"/>
      <c r="E61" s="5"/>
    </row>
    <row r="62" spans="1:6" ht="18.75" thickBot="1" x14ac:dyDescent="0.3">
      <c r="A62" s="67" t="s">
        <v>12</v>
      </c>
      <c r="B62" s="68"/>
      <c r="C62" t="s">
        <v>18</v>
      </c>
      <c r="D62" s="5"/>
      <c r="E62" s="5"/>
    </row>
    <row r="63" spans="1:6" ht="18.75" thickBot="1" x14ac:dyDescent="0.3">
      <c r="A63" s="32">
        <f>+B44+B54+B60</f>
        <v>14</v>
      </c>
      <c r="B63" s="33"/>
    </row>
    <row r="64" spans="1:6" ht="15.75" thickBot="1" x14ac:dyDescent="0.3">
      <c r="B64" s="5"/>
      <c r="E64" s="5"/>
    </row>
    <row r="65" spans="1:5" ht="18.75" thickBot="1" x14ac:dyDescent="0.3">
      <c r="A65" s="58" t="s">
        <v>15</v>
      </c>
      <c r="B65" s="59"/>
      <c r="C65" s="59"/>
      <c r="D65" s="59"/>
      <c r="E65" s="60"/>
    </row>
    <row r="66" spans="1:5" ht="18" x14ac:dyDescent="0.25">
      <c r="A66" s="6" t="s">
        <v>5</v>
      </c>
      <c r="B66" s="12" t="s">
        <v>6</v>
      </c>
      <c r="C66" s="4" t="s">
        <v>7</v>
      </c>
      <c r="D66" s="56" t="s">
        <v>8</v>
      </c>
      <c r="E66" s="57"/>
    </row>
    <row r="67" spans="1:5" ht="18" x14ac:dyDescent="0.25">
      <c r="A67" s="28" t="str">
        <f>VLOOKUP(B67,'[1]LISTADO ATM'!$A$2:$C$821,3,0)</f>
        <v>DISTRITO NACIONAL</v>
      </c>
      <c r="B67" s="28">
        <v>115</v>
      </c>
      <c r="C67" s="28" t="str">
        <f>VLOOKUP(B67,'[1]LISTADO ATM'!$A$2:$B$821,2,0)</f>
        <v xml:space="preserve">ATM Oficina Megacentro I </v>
      </c>
      <c r="D67" s="42" t="s">
        <v>17</v>
      </c>
      <c r="E67" s="43"/>
    </row>
    <row r="68" spans="1:5" ht="18" x14ac:dyDescent="0.25">
      <c r="A68" s="28" t="str">
        <f>VLOOKUP(B68,'[1]LISTADO ATM'!$A$2:$C$821,3,0)</f>
        <v>DISTRITO NACIONAL</v>
      </c>
      <c r="B68" s="28">
        <v>389</v>
      </c>
      <c r="C68" s="28" t="str">
        <f>VLOOKUP(B68,'[1]LISTADO ATM'!$A$2:$B$821,2,0)</f>
        <v xml:space="preserve">ATM Casino Hotel Princess </v>
      </c>
      <c r="D68" s="42" t="s">
        <v>17</v>
      </c>
      <c r="E68" s="43"/>
    </row>
    <row r="69" spans="1:5" ht="18" x14ac:dyDescent="0.25">
      <c r="A69" s="28" t="str">
        <f>VLOOKUP(B69,'[1]LISTADO ATM'!$A$2:$C$821,3,0)</f>
        <v>DISTRITO NACIONAL</v>
      </c>
      <c r="B69" s="28">
        <v>162</v>
      </c>
      <c r="C69" s="28" t="str">
        <f>VLOOKUP(B69,'[1]LISTADO ATM'!$A$2:$B$821,2,0)</f>
        <v xml:space="preserve">ATM Oficina Tiradentes I </v>
      </c>
      <c r="D69" s="42" t="s">
        <v>17</v>
      </c>
      <c r="E69" s="43"/>
    </row>
    <row r="70" spans="1:5" ht="18" x14ac:dyDescent="0.25">
      <c r="A70" s="28" t="str">
        <f>VLOOKUP(B70,'[1]LISTADO ATM'!$A$2:$C$821,3,0)</f>
        <v>DISTRITO NACIONAL</v>
      </c>
      <c r="B70" s="28">
        <v>147</v>
      </c>
      <c r="C70" s="28" t="str">
        <f>VLOOKUP(B70,'[1]LISTADO ATM'!$A$2:$B$821,2,0)</f>
        <v xml:space="preserve">ATM Kiosco Megacentro I </v>
      </c>
      <c r="D70" s="42" t="s">
        <v>36</v>
      </c>
      <c r="E70" s="43"/>
    </row>
    <row r="71" spans="1:5" ht="18" x14ac:dyDescent="0.25">
      <c r="A71" s="28" t="str">
        <f>VLOOKUP(B71,'[1]LISTADO ATM'!$A$2:$C$821,3,0)</f>
        <v>NORTE</v>
      </c>
      <c r="B71" s="28">
        <v>299</v>
      </c>
      <c r="C71" s="28" t="str">
        <f>VLOOKUP(B71,'[1]LISTADO ATM'!$A$2:$B$821,2,0)</f>
        <v xml:space="preserve">ATM S/M Aprezio Cotui </v>
      </c>
      <c r="D71" s="42" t="s">
        <v>17</v>
      </c>
      <c r="E71" s="43"/>
    </row>
    <row r="72" spans="1:5" ht="18" x14ac:dyDescent="0.25">
      <c r="A72" s="28" t="str">
        <f>VLOOKUP(B72,'[1]LISTADO ATM'!$A$2:$C$821,3,0)</f>
        <v>DISTRITO NACIONAL</v>
      </c>
      <c r="B72" s="28">
        <v>437</v>
      </c>
      <c r="C72" s="28" t="str">
        <f>VLOOKUP(B72,'[1]LISTADO ATM'!$A$2:$B$821,2,0)</f>
        <v xml:space="preserve">ATM Autobanco Torre III </v>
      </c>
      <c r="D72" s="42" t="s">
        <v>36</v>
      </c>
      <c r="E72" s="43"/>
    </row>
    <row r="73" spans="1:5" ht="18" x14ac:dyDescent="0.25">
      <c r="A73" s="28" t="str">
        <f>VLOOKUP(B73,'[1]LISTADO ATM'!$A$2:$C$821,3,0)</f>
        <v>DISTRITO NACIONAL</v>
      </c>
      <c r="B73" s="28">
        <v>441</v>
      </c>
      <c r="C73" s="28" t="str">
        <f>VLOOKUP(B73,'[1]LISTADO ATM'!$A$2:$B$821,2,0)</f>
        <v>ATM Estacion de Servicio Romulo Betancour</v>
      </c>
      <c r="D73" s="42" t="s">
        <v>17</v>
      </c>
      <c r="E73" s="43"/>
    </row>
    <row r="74" spans="1:5" ht="18" x14ac:dyDescent="0.25">
      <c r="A74" s="28" t="str">
        <f>VLOOKUP(B74,'[1]LISTADO ATM'!$A$2:$C$821,3,0)</f>
        <v>NORTE</v>
      </c>
      <c r="B74" s="28">
        <v>809</v>
      </c>
      <c r="C74" s="28" t="str">
        <f>VLOOKUP(B74,'[1]LISTADO ATM'!$A$2:$B$821,2,0)</f>
        <v>ATM Yoma (Cotuí)</v>
      </c>
      <c r="D74" s="42" t="s">
        <v>17</v>
      </c>
      <c r="E74" s="43"/>
    </row>
    <row r="75" spans="1:5" ht="18" x14ac:dyDescent="0.25">
      <c r="A75" s="28" t="str">
        <f>VLOOKUP(B75,'[1]LISTADO ATM'!$A$2:$C$821,3,0)</f>
        <v>SUR</v>
      </c>
      <c r="B75" s="28">
        <v>962</v>
      </c>
      <c r="C75" s="28" t="str">
        <f>VLOOKUP(B75,'[1]LISTADO ATM'!$A$2:$B$821,2,0)</f>
        <v xml:space="preserve">ATM Oficina Villa Ofelia II (San Juan) </v>
      </c>
      <c r="D75" s="42" t="s">
        <v>36</v>
      </c>
      <c r="E75" s="43"/>
    </row>
    <row r="76" spans="1:5" ht="18.75" thickBot="1" x14ac:dyDescent="0.3">
      <c r="A76" s="3" t="s">
        <v>11</v>
      </c>
      <c r="B76" s="40">
        <f>COUNT(B67:B75)</f>
        <v>9</v>
      </c>
      <c r="C76" s="30"/>
      <c r="D76" s="30"/>
      <c r="E76" s="31"/>
    </row>
    <row r="77" spans="1:5" x14ac:dyDescent="0.25">
      <c r="B77" s="41"/>
    </row>
  </sheetData>
  <mergeCells count="21">
    <mergeCell ref="D74:E74"/>
    <mergeCell ref="D75:E75"/>
    <mergeCell ref="D66:E66"/>
    <mergeCell ref="A65:E65"/>
    <mergeCell ref="C34:E34"/>
    <mergeCell ref="A36:E36"/>
    <mergeCell ref="A46:E46"/>
    <mergeCell ref="A56:E56"/>
    <mergeCell ref="A62:B62"/>
    <mergeCell ref="A1:E1"/>
    <mergeCell ref="A2:E2"/>
    <mergeCell ref="A7:E7"/>
    <mergeCell ref="C28:E28"/>
    <mergeCell ref="A30:E30"/>
    <mergeCell ref="D73:E73"/>
    <mergeCell ref="D72:E72"/>
    <mergeCell ref="D71:E71"/>
    <mergeCell ref="D69:E69"/>
    <mergeCell ref="D67:E67"/>
    <mergeCell ref="D70:E70"/>
    <mergeCell ref="D68:E68"/>
  </mergeCells>
  <phoneticPr fontId="11" type="noConversion"/>
  <conditionalFormatting sqref="E46">
    <cfRule type="duplicateValues" dxfId="286" priority="4292"/>
  </conditionalFormatting>
  <conditionalFormatting sqref="E46">
    <cfRule type="duplicateValues" dxfId="285" priority="4291"/>
  </conditionalFormatting>
  <conditionalFormatting sqref="E46">
    <cfRule type="duplicateValues" dxfId="284" priority="4293"/>
  </conditionalFormatting>
  <conditionalFormatting sqref="E76:E1048576 E54:E56 E44:E45 E1:E7 E60:E66 E28:E30 E34:E36">
    <cfRule type="duplicateValues" dxfId="283" priority="5535"/>
  </conditionalFormatting>
  <conditionalFormatting sqref="E76:E1048576 E44:E46 E1:E7 E54:E56 E60:E66 E34:E36 E28:E30">
    <cfRule type="duplicateValues" dxfId="282" priority="10960"/>
    <cfRule type="duplicateValues" dxfId="281" priority="10961"/>
  </conditionalFormatting>
  <conditionalFormatting sqref="E76:E1048576 E1:E7 E44:E46 E54:E56 E60:E66 E28:E30 E34:E36">
    <cfRule type="duplicateValues" dxfId="280" priority="15538"/>
  </conditionalFormatting>
  <conditionalFormatting sqref="E32">
    <cfRule type="duplicateValues" dxfId="259" priority="51326"/>
  </conditionalFormatting>
  <conditionalFormatting sqref="E32">
    <cfRule type="duplicateValues" dxfId="258" priority="51327"/>
    <cfRule type="duplicateValues" dxfId="257" priority="51328"/>
  </conditionalFormatting>
  <conditionalFormatting sqref="E67:E68">
    <cfRule type="duplicateValues" dxfId="256" priority="574"/>
  </conditionalFormatting>
  <conditionalFormatting sqref="E67:E68">
    <cfRule type="duplicateValues" dxfId="255" priority="575"/>
    <cfRule type="duplicateValues" dxfId="254" priority="576"/>
  </conditionalFormatting>
  <conditionalFormatting sqref="E69">
    <cfRule type="duplicateValues" dxfId="247" priority="29"/>
  </conditionalFormatting>
  <conditionalFormatting sqref="E69">
    <cfRule type="duplicateValues" dxfId="246" priority="30"/>
    <cfRule type="duplicateValues" dxfId="245" priority="31"/>
  </conditionalFormatting>
  <conditionalFormatting sqref="E70">
    <cfRule type="duplicateValues" dxfId="244" priority="26"/>
  </conditionalFormatting>
  <conditionalFormatting sqref="E70">
    <cfRule type="duplicateValues" dxfId="243" priority="27"/>
    <cfRule type="duplicateValues" dxfId="242" priority="28"/>
  </conditionalFormatting>
  <conditionalFormatting sqref="E71">
    <cfRule type="duplicateValues" dxfId="241" priority="23"/>
  </conditionalFormatting>
  <conditionalFormatting sqref="E71">
    <cfRule type="duplicateValues" dxfId="240" priority="24"/>
    <cfRule type="duplicateValues" dxfId="239" priority="25"/>
  </conditionalFormatting>
  <conditionalFormatting sqref="E72">
    <cfRule type="duplicateValues" dxfId="238" priority="20"/>
  </conditionalFormatting>
  <conditionalFormatting sqref="E72">
    <cfRule type="duplicateValues" dxfId="237" priority="21"/>
    <cfRule type="duplicateValues" dxfId="236" priority="22"/>
  </conditionalFormatting>
  <conditionalFormatting sqref="E73">
    <cfRule type="duplicateValues" dxfId="235" priority="17"/>
  </conditionalFormatting>
  <conditionalFormatting sqref="E73">
    <cfRule type="duplicateValues" dxfId="234" priority="18"/>
    <cfRule type="duplicateValues" dxfId="233" priority="19"/>
  </conditionalFormatting>
  <conditionalFormatting sqref="E74">
    <cfRule type="duplicateValues" dxfId="232" priority="11"/>
  </conditionalFormatting>
  <conditionalFormatting sqref="E74">
    <cfRule type="duplicateValues" dxfId="231" priority="12"/>
    <cfRule type="duplicateValues" dxfId="230" priority="13"/>
  </conditionalFormatting>
  <conditionalFormatting sqref="E75">
    <cfRule type="duplicateValues" dxfId="229" priority="75823"/>
  </conditionalFormatting>
  <conditionalFormatting sqref="E75">
    <cfRule type="duplicateValues" dxfId="228" priority="75824"/>
    <cfRule type="duplicateValues" dxfId="227" priority="7582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2021-04-28T20:59:56Z</dcterms:modified>
</cp:coreProperties>
</file>