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9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A55" i="1"/>
  <c r="C66" i="1"/>
  <c r="C67" i="1"/>
  <c r="C68" i="1"/>
  <c r="C69" i="1"/>
  <c r="C70" i="1"/>
  <c r="C71" i="1"/>
  <c r="A66" i="1"/>
  <c r="A67" i="1"/>
  <c r="A68" i="1"/>
  <c r="A69" i="1"/>
  <c r="A70" i="1"/>
  <c r="A71" i="1"/>
  <c r="C50" i="1"/>
  <c r="C51" i="1"/>
  <c r="A50" i="1"/>
  <c r="A51" i="1"/>
  <c r="C52" i="1"/>
  <c r="C53" i="1"/>
  <c r="A52" i="1"/>
  <c r="A53" i="1"/>
  <c r="C11" i="1"/>
  <c r="C12" i="1"/>
  <c r="C13" i="1"/>
  <c r="C14" i="1"/>
  <c r="C15" i="1"/>
  <c r="A11" i="1"/>
  <c r="A12" i="1"/>
  <c r="A13" i="1"/>
  <c r="A14" i="1"/>
  <c r="A15" i="1"/>
  <c r="C10" i="1"/>
  <c r="C16" i="1"/>
  <c r="C17" i="1"/>
  <c r="C18" i="1"/>
  <c r="C19" i="1"/>
  <c r="C20" i="1"/>
  <c r="C21" i="1"/>
  <c r="C22" i="1"/>
  <c r="C23" i="1"/>
  <c r="C24" i="1"/>
  <c r="C25" i="1"/>
  <c r="C26" i="1"/>
  <c r="A10" i="1"/>
  <c r="A16" i="1"/>
  <c r="A17" i="1"/>
  <c r="A18" i="1"/>
  <c r="A19" i="1"/>
  <c r="A20" i="1"/>
  <c r="A21" i="1"/>
  <c r="A22" i="1"/>
  <c r="A23" i="1"/>
  <c r="A24" i="1"/>
  <c r="A25" i="1"/>
  <c r="A26" i="1"/>
  <c r="A27" i="1"/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B56" i="1"/>
  <c r="C82" i="1"/>
  <c r="C83" i="1"/>
  <c r="B84" i="1"/>
  <c r="A82" i="1"/>
  <c r="A83" i="1"/>
  <c r="C81" i="1"/>
  <c r="A81" i="1"/>
  <c r="B72" i="1"/>
  <c r="A54" i="1"/>
  <c r="C54" i="1"/>
  <c r="B107" i="1"/>
  <c r="B91" i="1"/>
  <c r="B45" i="1"/>
  <c r="A90" i="1"/>
  <c r="C90" i="1"/>
  <c r="C42" i="1"/>
  <c r="C43" i="1"/>
  <c r="C44" i="1"/>
  <c r="A42" i="1"/>
  <c r="A43" i="1"/>
  <c r="A44" i="1"/>
  <c r="C101" i="1"/>
  <c r="C102" i="1"/>
  <c r="C103" i="1"/>
  <c r="C104" i="1"/>
  <c r="C105" i="1"/>
  <c r="C106" i="1"/>
  <c r="A101" i="1"/>
  <c r="A102" i="1"/>
  <c r="A103" i="1"/>
  <c r="A104" i="1"/>
  <c r="A105" i="1"/>
  <c r="A106" i="1"/>
  <c r="C65" i="1" l="1"/>
  <c r="A65" i="1"/>
  <c r="C9" i="1" l="1"/>
  <c r="A9" i="1"/>
  <c r="C100" i="1"/>
  <c r="A100" i="1"/>
  <c r="A62" i="1" l="1"/>
  <c r="A63" i="1"/>
  <c r="A64" i="1"/>
  <c r="C62" i="1"/>
  <c r="C63" i="1"/>
  <c r="C64" i="1"/>
  <c r="A89" i="1"/>
  <c r="A49" i="1" l="1"/>
  <c r="C49" i="1"/>
  <c r="C89" i="1"/>
  <c r="A99" i="1"/>
  <c r="C99" i="1"/>
  <c r="A61" i="1"/>
  <c r="C61" i="1"/>
  <c r="A79" i="1"/>
  <c r="A80" i="1"/>
  <c r="C79" i="1"/>
  <c r="C80" i="1"/>
  <c r="C88" i="1" l="1"/>
  <c r="A88" i="1"/>
  <c r="C98" i="1" l="1"/>
  <c r="A98" i="1"/>
  <c r="C78" i="1"/>
  <c r="A78" i="1"/>
  <c r="C77" i="1"/>
  <c r="A77" i="1"/>
  <c r="C76" i="1"/>
  <c r="A76" i="1"/>
  <c r="C60" i="1"/>
  <c r="A60" i="1"/>
  <c r="A94" i="1" l="1"/>
  <c r="F2" i="3"/>
</calcChain>
</file>

<file path=xl/sharedStrings.xml><?xml version="1.0" encoding="utf-8"?>
<sst xmlns="http://schemas.openxmlformats.org/spreadsheetml/2006/main" count="1007" uniqueCount="47">
  <si>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</si>
  <si>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</si>
  <si>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</si>
  <si>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</si>
  <si>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</si>
  <si>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</si>
  <si>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</si>
  <si>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</si>
  <si>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</si>
  <si>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</si>
  <si>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</si>
  <si>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</si>
  <si>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</si>
  <si>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</si>
  <si>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</si>
  <si>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</si>
  <si>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</si>
  <si>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</si>
  <si>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</si>
  <si>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</si>
  <si>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</si>
  <si>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</si>
  <si>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</si>
  <si>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3335867800</t>
  </si>
  <si>
    <t>2 Gavetas Vacias + 1 Gavetas Fallando</t>
  </si>
  <si>
    <t>3335868628</t>
  </si>
  <si>
    <t>3335868684</t>
  </si>
  <si>
    <t>Abastecido</t>
  </si>
  <si>
    <t>GAVETA DE DEPOSITO LLENO</t>
  </si>
  <si>
    <t>Solucionado</t>
  </si>
  <si>
    <t>3335870467 </t>
  </si>
  <si>
    <t>3335869093</t>
  </si>
  <si>
    <t>3335870031 </t>
  </si>
  <si>
    <t>3335868698</t>
  </si>
  <si>
    <t>3335869215</t>
  </si>
  <si>
    <t>3335868644</t>
  </si>
  <si>
    <t>3335868682</t>
  </si>
  <si>
    <t>3335869159</t>
  </si>
  <si>
    <t>3335869444 </t>
  </si>
  <si>
    <t>3335869308 </t>
  </si>
  <si>
    <t>3335869165</t>
  </si>
  <si>
    <t>3335869170</t>
  </si>
  <si>
    <t>3335868070</t>
  </si>
  <si>
    <t>3335869156</t>
  </si>
  <si>
    <t>3335867990</t>
  </si>
  <si>
    <t>3335869157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</si>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</sst>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"/>
      <tableStyleElement type="headerRow" dxfId="74"/>
      <tableStyleElement type="totalRow" dxfId="73"/>
      <tableStyleElement type="firstColumn" dxfId="72"/>
      <tableStyleElement type="lastColumn" dxfId="71"/>
      <tableStyleElement type="firstRowStripe" dxfId="70"/>
      <tableStyleElement type="firstColumnStrip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zoomScale="90" zoomScaleNormal="90" workbookViewId="0">
      <selection activeCell="F82" sqref="F82"/>
    </sheetView>
  </sheetViews>
  <sheetFormatPr baseColWidth="10" defaultColWidth="23.42578125" defaultRowHeight="15" x14ac:dyDescent="0.25"/>
  <cols>
    <col min="1" max="1" width="25.5703125" bestFit="1" customWidth="1"/>
    <col min="2" max="2" width="17.28515625" bestFit="1" customWidth="1"/>
    <col min="3" max="3" width="46.28515625" bestFit="1" customWidth="1"/>
    <col min="4" max="4" width="36.28515625" bestFit="1" customWidth="1"/>
    <col min="5" max="5" width="14.7109375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44315.25</v>
      </c>
      <c r="C4" s="1"/>
      <c r="D4" s="1"/>
      <c r="E4" s="11"/>
    </row>
    <row r="5" spans="1:5" ht="18.75" thickBot="1" x14ac:dyDescent="0.3">
      <c r="A5" s="7" t="s">
        <v>3</v>
      </c>
      <c r="B5" s="9">
        <v>44315.708333333336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5" t="str">
        <f>VLOOKUP(B9,'[1]LISTADO ATM'!$A$2:$C$821,3,0)</f>
        <v>DISTRITO NACIONAL</v>
      </c>
      <c r="B9" s="28">
        <v>735</v>
      </c>
      <c r="C9" s="28" t="str">
        <f>VLOOKUP(B9,'[1]LISTADO ATM'!$A$2:$B$821,2,0)</f>
        <v xml:space="preserve">ATM Oficina Independencia II  </v>
      </c>
      <c r="D9" s="16" t="s">
        <v>27</v>
      </c>
      <c r="E9" s="34">
        <v>3335869407</v>
      </c>
    </row>
    <row r="10" spans="1:5" ht="18" x14ac:dyDescent="0.25">
      <c r="A10" s="35" t="str">
        <f>VLOOKUP(B10,'[1]LISTADO ATM'!$A$2:$C$821,3,0)</f>
        <v>ESTE</v>
      </c>
      <c r="B10" s="28">
        <v>293</v>
      </c>
      <c r="C10" s="28" t="str">
        <f>VLOOKUP(B10,'[1]LISTADO ATM'!$A$2:$B$821,2,0)</f>
        <v xml:space="preserve">ATM S/M Nueva Visión (San Pedro) </v>
      </c>
      <c r="D10" s="16" t="s">
        <v>27</v>
      </c>
      <c r="E10" s="34">
        <v>3335869304</v>
      </c>
    </row>
    <row r="11" spans="1:5" ht="18" x14ac:dyDescent="0.25">
      <c r="A11" s="35" t="str">
        <f>VLOOKUP(B11,'[1]LISTADO ATM'!$A$2:$C$821,3,0)</f>
        <v>DISTRITO NACIONAL</v>
      </c>
      <c r="B11" s="28">
        <v>629</v>
      </c>
      <c r="C11" s="28" t="str">
        <f>VLOOKUP(B11,'[1]LISTADO ATM'!$A$2:$B$821,2,0)</f>
        <v xml:space="preserve">ATM Oficina Americana Independencia I </v>
      </c>
      <c r="D11" s="16" t="s">
        <v>27</v>
      </c>
      <c r="E11" s="34" t="s">
        <v>31</v>
      </c>
    </row>
    <row r="12" spans="1:5" ht="18" x14ac:dyDescent="0.25">
      <c r="A12" s="35" t="str">
        <f>VLOOKUP(B12,'[1]LISTADO ATM'!$A$2:$C$821,3,0)</f>
        <v>DISTRITO NACIONAL</v>
      </c>
      <c r="B12" s="28">
        <v>437</v>
      </c>
      <c r="C12" s="28" t="str">
        <f>VLOOKUP(B12,'[1]LISTADO ATM'!$A$2:$B$821,2,0)</f>
        <v xml:space="preserve">ATM Autobanco Torre III </v>
      </c>
      <c r="D12" s="16" t="s">
        <v>27</v>
      </c>
      <c r="E12" s="34" t="s">
        <v>32</v>
      </c>
    </row>
    <row r="13" spans="1:5" ht="18" x14ac:dyDescent="0.25">
      <c r="A13" s="35" t="str">
        <f>VLOOKUP(B13,'[1]LISTADO ATM'!$A$2:$C$821,3,0)</f>
        <v>SUR</v>
      </c>
      <c r="B13" s="28">
        <v>873</v>
      </c>
      <c r="C13" s="28" t="str">
        <f>VLOOKUP(B13,'[1]LISTADO ATM'!$A$2:$B$821,2,0)</f>
        <v xml:space="preserve">ATM Centro de Caja San Cristóbal II </v>
      </c>
      <c r="D13" s="16" t="s">
        <v>27</v>
      </c>
      <c r="E13" s="34">
        <v>3335869340</v>
      </c>
    </row>
    <row r="14" spans="1:5" ht="18" x14ac:dyDescent="0.25">
      <c r="A14" s="35" t="str">
        <f>VLOOKUP(B14,'[1]LISTADO ATM'!$A$2:$C$821,3,0)</f>
        <v>DISTRITO NACIONAL</v>
      </c>
      <c r="B14" s="28">
        <v>542</v>
      </c>
      <c r="C14" s="28" t="str">
        <f>VLOOKUP(B14,'[1]LISTADO ATM'!$A$2:$B$821,2,0)</f>
        <v>ATM S/M la Cadena Carretera Mella</v>
      </c>
      <c r="D14" s="16" t="s">
        <v>27</v>
      </c>
      <c r="E14" s="34" t="s">
        <v>33</v>
      </c>
    </row>
    <row r="15" spans="1:5" ht="18" x14ac:dyDescent="0.25">
      <c r="A15" s="35" t="str">
        <f>VLOOKUP(B15,'[1]LISTADO ATM'!$A$2:$C$821,3,0)</f>
        <v>NORTE</v>
      </c>
      <c r="B15" s="28">
        <v>752</v>
      </c>
      <c r="C15" s="28" t="str">
        <f>VLOOKUP(B15,'[1]LISTADO ATM'!$A$2:$B$821,2,0)</f>
        <v xml:space="preserve">ATM UNP Las Carolinas (La Vega) </v>
      </c>
      <c r="D15" s="16" t="s">
        <v>27</v>
      </c>
      <c r="E15" s="34" t="s">
        <v>34</v>
      </c>
    </row>
    <row r="16" spans="1:5" ht="18" x14ac:dyDescent="0.25">
      <c r="A16" s="35" t="str">
        <f>VLOOKUP(B16,'[1]LISTADO ATM'!$A$2:$C$821,3,0)</f>
        <v>DISTRITO NACIONAL</v>
      </c>
      <c r="B16" s="28">
        <v>240</v>
      </c>
      <c r="C16" s="28" t="str">
        <f>VLOOKUP(B16,'[1]LISTADO ATM'!$A$2:$B$821,2,0)</f>
        <v xml:space="preserve">ATM Oficina Carrefour I </v>
      </c>
      <c r="D16" s="16" t="s">
        <v>27</v>
      </c>
      <c r="E16" s="34" t="s">
        <v>35</v>
      </c>
    </row>
    <row r="17" spans="1:5" ht="18" x14ac:dyDescent="0.25">
      <c r="A17" s="35" t="str">
        <f>VLOOKUP(B17,'[1]LISTADO ATM'!$A$2:$C$821,3,0)</f>
        <v>DISTRITO NACIONAL</v>
      </c>
      <c r="B17" s="28">
        <v>909</v>
      </c>
      <c r="C17" s="28" t="str">
        <f>VLOOKUP(B17,'[1]LISTADO ATM'!$A$2:$B$821,2,0)</f>
        <v xml:space="preserve">ATM UNP UASD </v>
      </c>
      <c r="D17" s="16" t="s">
        <v>27</v>
      </c>
      <c r="E17" s="34" t="s">
        <v>36</v>
      </c>
    </row>
    <row r="18" spans="1:5" ht="18" x14ac:dyDescent="0.25">
      <c r="A18" s="35" t="str">
        <f>VLOOKUP(B18,'[1]LISTADO ATM'!$A$2:$C$821,3,0)</f>
        <v>DISTRITO NACIONAL</v>
      </c>
      <c r="B18" s="28">
        <v>567</v>
      </c>
      <c r="C18" s="28" t="str">
        <f>VLOOKUP(B18,'[1]LISTADO ATM'!$A$2:$B$821,2,0)</f>
        <v xml:space="preserve">ATM Oficina Máximo Gómez </v>
      </c>
      <c r="D18" s="16" t="s">
        <v>27</v>
      </c>
      <c r="E18" s="34" t="s">
        <v>37</v>
      </c>
    </row>
    <row r="19" spans="1:5" ht="18" x14ac:dyDescent="0.25">
      <c r="A19" s="35" t="str">
        <f>VLOOKUP(B19,'[1]LISTADO ATM'!$A$2:$C$821,3,0)</f>
        <v>DISTRITO NACIONAL</v>
      </c>
      <c r="B19" s="28">
        <v>414</v>
      </c>
      <c r="C19" s="28" t="str">
        <f>VLOOKUP(B19,'[1]LISTADO ATM'!$A$2:$B$821,2,0)</f>
        <v>ATM Villa Francisca II</v>
      </c>
      <c r="D19" s="16" t="s">
        <v>27</v>
      </c>
      <c r="E19" s="34">
        <v>3335869496</v>
      </c>
    </row>
    <row r="20" spans="1:5" ht="18" x14ac:dyDescent="0.25">
      <c r="A20" s="35" t="str">
        <f>VLOOKUP(B20,'[1]LISTADO ATM'!$A$2:$C$821,3,0)</f>
        <v>DISTRITO NACIONAL</v>
      </c>
      <c r="B20" s="28">
        <v>165</v>
      </c>
      <c r="C20" s="28" t="str">
        <f>VLOOKUP(B20,'[1]LISTADO ATM'!$A$2:$B$821,2,0)</f>
        <v>ATM Autoservicio Megacentro</v>
      </c>
      <c r="D20" s="16" t="s">
        <v>27</v>
      </c>
      <c r="E20" s="34">
        <v>3335869438</v>
      </c>
    </row>
    <row r="21" spans="1:5" ht="18" x14ac:dyDescent="0.25">
      <c r="A21" s="35" t="str">
        <f>VLOOKUP(B21,'[1]LISTADO ATM'!$A$2:$C$821,3,0)</f>
        <v>SUR</v>
      </c>
      <c r="B21" s="28">
        <v>45</v>
      </c>
      <c r="C21" s="28" t="str">
        <f>VLOOKUP(B21,'[1]LISTADO ATM'!$A$2:$B$821,2,0)</f>
        <v xml:space="preserve">ATM Oficina Tamayo </v>
      </c>
      <c r="D21" s="16" t="s">
        <v>27</v>
      </c>
      <c r="E21" s="34" t="s">
        <v>38</v>
      </c>
    </row>
    <row r="22" spans="1:5" ht="18" x14ac:dyDescent="0.25">
      <c r="A22" s="35" t="str">
        <f>VLOOKUP(B22,'[1]LISTADO ATM'!$A$2:$C$821,3,0)</f>
        <v>DISTRITO NACIONAL</v>
      </c>
      <c r="B22" s="28">
        <v>931</v>
      </c>
      <c r="C22" s="28" t="str">
        <f>VLOOKUP(B22,'[1]LISTADO ATM'!$A$2:$B$821,2,0)</f>
        <v xml:space="preserve">ATM Autobanco Luperón I </v>
      </c>
      <c r="D22" s="16" t="s">
        <v>27</v>
      </c>
      <c r="E22" s="34">
        <v>3335869399</v>
      </c>
    </row>
    <row r="23" spans="1:5" ht="18" x14ac:dyDescent="0.25">
      <c r="A23" s="35" t="str">
        <f>VLOOKUP(B23,'[1]LISTADO ATM'!$A$2:$C$821,3,0)</f>
        <v>DISTRITO NACIONAL</v>
      </c>
      <c r="B23" s="28">
        <v>971</v>
      </c>
      <c r="C23" s="28" t="str">
        <f>VLOOKUP(B23,'[1]LISTADO ATM'!$A$2:$B$821,2,0)</f>
        <v xml:space="preserve">ATM Club Banreservas I </v>
      </c>
      <c r="D23" s="16" t="s">
        <v>27</v>
      </c>
      <c r="E23" s="34">
        <v>3335869414</v>
      </c>
    </row>
    <row r="24" spans="1:5" ht="18" x14ac:dyDescent="0.25">
      <c r="A24" s="35" t="str">
        <f>VLOOKUP(B24,'[1]LISTADO ATM'!$A$2:$C$821,3,0)</f>
        <v>SUR</v>
      </c>
      <c r="B24" s="28">
        <v>342</v>
      </c>
      <c r="C24" s="28" t="str">
        <f>VLOOKUP(B24,'[1]LISTADO ATM'!$A$2:$B$821,2,0)</f>
        <v>ATM Oficina Obras Públicas Azua</v>
      </c>
      <c r="D24" s="16" t="s">
        <v>27</v>
      </c>
      <c r="E24" s="34" t="s">
        <v>39</v>
      </c>
    </row>
    <row r="25" spans="1:5" ht="18" x14ac:dyDescent="0.25">
      <c r="A25" s="35" t="str">
        <f>VLOOKUP(B25,'[1]LISTADO ATM'!$A$2:$C$821,3,0)</f>
        <v>SUR</v>
      </c>
      <c r="B25" s="28">
        <v>615</v>
      </c>
      <c r="C25" s="28" t="str">
        <f>VLOOKUP(B25,'[1]LISTADO ATM'!$A$2:$B$821,2,0)</f>
        <v xml:space="preserve">ATM Estación Sunix Cabral (Barahona) </v>
      </c>
      <c r="D25" s="16" t="s">
        <v>27</v>
      </c>
      <c r="E25" s="34">
        <v>3335869370</v>
      </c>
    </row>
    <row r="26" spans="1:5" ht="18" x14ac:dyDescent="0.25">
      <c r="A26" s="35" t="str">
        <f>VLOOKUP(B26,'[1]LISTADO ATM'!$A$2:$C$821,3,0)</f>
        <v>ESTE</v>
      </c>
      <c r="B26" s="28">
        <v>429</v>
      </c>
      <c r="C26" s="28" t="str">
        <f>VLOOKUP(B26,'[1]LISTADO ATM'!$A$2:$B$821,2,0)</f>
        <v xml:space="preserve">ATM Oficina Jumbo La Romana </v>
      </c>
      <c r="D26" s="16" t="s">
        <v>27</v>
      </c>
      <c r="E26" s="34">
        <v>3335869297</v>
      </c>
    </row>
    <row r="27" spans="1:5" ht="18" x14ac:dyDescent="0.25">
      <c r="A27" s="35" t="str">
        <f>VLOOKUP(B27,'[1]LISTADO ATM'!$A$2:$C$821,3,0)</f>
        <v>DISTRITO NACIONAL</v>
      </c>
      <c r="B27" s="28">
        <v>162</v>
      </c>
      <c r="C27" s="28" t="str">
        <f>VLOOKUP(B27,'[1]LISTADO ATM'!$A$2:$B$821,2,0)</f>
        <v xml:space="preserve">ATM Oficina Tiradentes I </v>
      </c>
      <c r="D27" s="16" t="s">
        <v>27</v>
      </c>
      <c r="E27" s="34" t="s">
        <v>40</v>
      </c>
    </row>
    <row r="28" spans="1:5" ht="18" x14ac:dyDescent="0.25">
      <c r="A28" s="35" t="str">
        <f>VLOOKUP(B28,'[1]LISTADO ATM'!$A$2:$C$821,3,0)</f>
        <v>DISTRITO NACIONAL</v>
      </c>
      <c r="B28" s="28">
        <v>441</v>
      </c>
      <c r="C28" s="28" t="str">
        <f>VLOOKUP(B28,'[1]LISTADO ATM'!$A$2:$B$821,2,0)</f>
        <v>ATM Estacion de Servicio Romulo Betancour</v>
      </c>
      <c r="D28" s="16" t="s">
        <v>27</v>
      </c>
      <c r="E28" s="34" t="s">
        <v>41</v>
      </c>
    </row>
    <row r="29" spans="1:5" ht="18" x14ac:dyDescent="0.25">
      <c r="A29" s="35" t="str">
        <f>VLOOKUP(B29,'[1]LISTADO ATM'!$A$2:$C$821,3,0)</f>
        <v>SUR</v>
      </c>
      <c r="B29" s="28">
        <v>249</v>
      </c>
      <c r="C29" s="28" t="str">
        <f>VLOOKUP(B29,'[1]LISTADO ATM'!$A$2:$B$821,2,0)</f>
        <v xml:space="preserve">ATM Banco Agrícola Neiba </v>
      </c>
      <c r="D29" s="16" t="s">
        <v>27</v>
      </c>
      <c r="E29" s="34" t="s">
        <v>42</v>
      </c>
    </row>
    <row r="30" spans="1:5" ht="18" x14ac:dyDescent="0.25">
      <c r="A30" s="35" t="str">
        <f>VLOOKUP(B30,'[1]LISTADO ATM'!$A$2:$C$821,3,0)</f>
        <v>ESTE</v>
      </c>
      <c r="B30" s="28">
        <v>963</v>
      </c>
      <c r="C30" s="28" t="str">
        <f>VLOOKUP(B30,'[1]LISTADO ATM'!$A$2:$B$821,2,0)</f>
        <v xml:space="preserve">ATM Multiplaza La Romana </v>
      </c>
      <c r="D30" s="16" t="s">
        <v>27</v>
      </c>
      <c r="E30" s="34" t="s">
        <v>43</v>
      </c>
    </row>
    <row r="31" spans="1:5" ht="18" x14ac:dyDescent="0.25">
      <c r="A31" s="35" t="str">
        <f>VLOOKUP(B31,'[1]LISTADO ATM'!$A$2:$C$821,3,0)</f>
        <v>SUR</v>
      </c>
      <c r="B31" s="28">
        <v>403</v>
      </c>
      <c r="C31" s="28" t="str">
        <f>VLOOKUP(B31,'[1]LISTADO ATM'!$A$2:$B$821,2,0)</f>
        <v xml:space="preserve">ATM Oficina Vicente Noble </v>
      </c>
      <c r="D31" s="16" t="s">
        <v>27</v>
      </c>
      <c r="E31" s="34" t="s">
        <v>44</v>
      </c>
    </row>
    <row r="32" spans="1:5" ht="18" x14ac:dyDescent="0.25">
      <c r="A32" s="35" t="str">
        <f>VLOOKUP(B32,'[1]LISTADO ATM'!$A$2:$C$821,3,0)</f>
        <v>DISTRITO NACIONAL</v>
      </c>
      <c r="B32" s="28">
        <v>967</v>
      </c>
      <c r="C32" s="28" t="str">
        <f>VLOOKUP(B32,'[1]LISTADO ATM'!$A$2:$B$821,2,0)</f>
        <v xml:space="preserve">ATM UNP Hiper Olé Autopista Duarte </v>
      </c>
      <c r="D32" s="16" t="s">
        <v>27</v>
      </c>
      <c r="E32" s="34">
        <v>3335870060</v>
      </c>
    </row>
    <row r="33" spans="1:5" ht="18" x14ac:dyDescent="0.25">
      <c r="A33" s="35" t="str">
        <f>VLOOKUP(B33,'[1]LISTADO ATM'!$A$2:$C$821,3,0)</f>
        <v>DISTRITO NACIONAL</v>
      </c>
      <c r="B33" s="28">
        <v>559</v>
      </c>
      <c r="C33" s="28" t="str">
        <f>VLOOKUP(B33,'[1]LISTADO ATM'!$A$2:$B$821,2,0)</f>
        <v xml:space="preserve">ATM UNP Metro I </v>
      </c>
      <c r="D33" s="16" t="s">
        <v>27</v>
      </c>
      <c r="E33" s="34">
        <v>3335870054</v>
      </c>
    </row>
    <row r="34" spans="1:5" ht="18" x14ac:dyDescent="0.25">
      <c r="A34" s="35" t="str">
        <f>VLOOKUP(B34,'[1]LISTADO ATM'!$A$2:$C$821,3,0)</f>
        <v>DISTRITO NACIONAL</v>
      </c>
      <c r="B34" s="28">
        <v>389</v>
      </c>
      <c r="C34" s="28" t="str">
        <f>VLOOKUP(B34,'[1]LISTADO ATM'!$A$2:$B$821,2,0)</f>
        <v xml:space="preserve">ATM Casino Hotel Princess </v>
      </c>
      <c r="D34" s="16" t="s">
        <v>27</v>
      </c>
      <c r="E34" s="34">
        <v>3335869429</v>
      </c>
    </row>
    <row r="35" spans="1:5" ht="18" x14ac:dyDescent="0.25">
      <c r="A35" s="35" t="str">
        <f>VLOOKUP(B35,'[1]LISTADO ATM'!$A$2:$C$821,3,0)</f>
        <v>SUR</v>
      </c>
      <c r="B35" s="28">
        <v>831</v>
      </c>
      <c r="C35" s="28" t="str">
        <f>VLOOKUP(B35,'[1]LISTADO ATM'!$A$2:$B$821,2,0)</f>
        <v xml:space="preserve">ATM Politécnico Loyola San Cristóbal </v>
      </c>
      <c r="D35" s="16" t="s">
        <v>27</v>
      </c>
      <c r="E35" s="34" t="s">
        <v>45</v>
      </c>
    </row>
    <row r="36" spans="1:5" ht="18" x14ac:dyDescent="0.25">
      <c r="A36" s="35" t="str">
        <f>VLOOKUP(B36,'[1]LISTADO ATM'!$A$2:$C$821,3,0)</f>
        <v>DISTRITO NACIONAL</v>
      </c>
      <c r="B36" s="28">
        <v>918</v>
      </c>
      <c r="C36" s="28" t="str">
        <f>VLOOKUP(B36,'[1]LISTADO ATM'!$A$2:$B$821,2,0)</f>
        <v xml:space="preserve">ATM S/M Liverpool de la Jacobo Majluta </v>
      </c>
      <c r="D36" s="16" t="s">
        <v>27</v>
      </c>
      <c r="E36" s="34">
        <v>3335869997</v>
      </c>
    </row>
    <row r="37" spans="1:5" ht="18" x14ac:dyDescent="0.25">
      <c r="A37" s="35" t="str">
        <f>VLOOKUP(B37,'[1]LISTADO ATM'!$A$2:$C$821,3,0)</f>
        <v>ESTE</v>
      </c>
      <c r="B37" s="28">
        <v>480</v>
      </c>
      <c r="C37" s="28" t="str">
        <f>VLOOKUP(B37,'[1]LISTADO ATM'!$A$2:$B$821,2,0)</f>
        <v>ATM UNP Farmaconal Higuey</v>
      </c>
      <c r="D37" s="16" t="s">
        <v>27</v>
      </c>
      <c r="E37" s="34">
        <v>3335869450</v>
      </c>
    </row>
    <row r="38" spans="1:5" ht="18" x14ac:dyDescent="0.25">
      <c r="A38" s="35" t="str">
        <f>VLOOKUP(B38,'[1]LISTADO ATM'!$A$2:$C$821,3,0)</f>
        <v>NORTE</v>
      </c>
      <c r="B38" s="28">
        <v>882</v>
      </c>
      <c r="C38" s="28" t="str">
        <f>VLOOKUP(B38,'[1]LISTADO ATM'!$A$2:$B$821,2,0)</f>
        <v xml:space="preserve">ATM Oficina Moca II </v>
      </c>
      <c r="D38" s="16" t="s">
        <v>27</v>
      </c>
      <c r="E38" s="34">
        <v>3335870057</v>
      </c>
    </row>
    <row r="39" spans="1:5" ht="18" x14ac:dyDescent="0.25">
      <c r="A39" s="35" t="str">
        <f>VLOOKUP(B39,'[1]LISTADO ATM'!$A$2:$C$821,3,0)</f>
        <v>NORTE</v>
      </c>
      <c r="B39" s="28">
        <v>888</v>
      </c>
      <c r="C39" s="28" t="str">
        <f>VLOOKUP(B39,'[1]LISTADO ATM'!$A$2:$B$821,2,0)</f>
        <v>ATM Oficina galeria 56 II (SFM)</v>
      </c>
      <c r="D39" s="16" t="s">
        <v>27</v>
      </c>
      <c r="E39" s="34">
        <v>3335870042</v>
      </c>
    </row>
    <row r="40" spans="1:5" ht="18" x14ac:dyDescent="0.25">
      <c r="A40" s="35" t="str">
        <f>VLOOKUP(B40,'[1]LISTADO ATM'!$A$2:$C$821,3,0)</f>
        <v>DISTRITO NACIONAL</v>
      </c>
      <c r="B40" s="28">
        <v>407</v>
      </c>
      <c r="C40" s="28" t="str">
        <f>VLOOKUP(B40,'[1]LISTADO ATM'!$A$2:$B$821,2,0)</f>
        <v xml:space="preserve">ATM Multicentro La Sirena Villa Mella </v>
      </c>
      <c r="D40" s="16" t="s">
        <v>27</v>
      </c>
      <c r="E40" s="34">
        <v>3335870110</v>
      </c>
    </row>
    <row r="41" spans="1:5" ht="18" x14ac:dyDescent="0.25">
      <c r="A41" s="35" t="str">
        <f>VLOOKUP(B41,'[1]LISTADO ATM'!$A$2:$C$821,3,0)</f>
        <v>NORTE</v>
      </c>
      <c r="B41" s="28">
        <v>716</v>
      </c>
      <c r="C41" s="28" t="str">
        <f>VLOOKUP(B41,'[1]LISTADO ATM'!$A$2:$B$821,2,0)</f>
        <v xml:space="preserve">ATM Oficina Zona Franca (Santiago) </v>
      </c>
      <c r="D41" s="16" t="s">
        <v>27</v>
      </c>
      <c r="E41" s="34">
        <v>3335870206</v>
      </c>
    </row>
    <row r="42" spans="1:5" ht="18" x14ac:dyDescent="0.25">
      <c r="A42" s="35" t="str">
        <f>VLOOKUP(B42,'[1]LISTADO ATM'!$A$2:$C$821,3,0)</f>
        <v>ESTE</v>
      </c>
      <c r="B42" s="28">
        <v>114</v>
      </c>
      <c r="C42" s="28" t="str">
        <f>VLOOKUP(B42,'[1]LISTADO ATM'!$A$2:$B$821,2,0)</f>
        <v xml:space="preserve">ATM Oficina Hato Mayor </v>
      </c>
      <c r="D42" s="16" t="s">
        <v>27</v>
      </c>
      <c r="E42" s="34">
        <v>3335870048</v>
      </c>
    </row>
    <row r="43" spans="1:5" ht="18" x14ac:dyDescent="0.25">
      <c r="A43" s="35" t="str">
        <f>VLOOKUP(B43,'[1]LISTADO ATM'!$A$2:$C$821,3,0)</f>
        <v>DISTRITO NACIONAL</v>
      </c>
      <c r="B43" s="28">
        <v>578</v>
      </c>
      <c r="C43" s="28" t="str">
        <f>VLOOKUP(B43,'[1]LISTADO ATM'!$A$2:$B$821,2,0)</f>
        <v xml:space="preserve">ATM Procuraduría General de la República </v>
      </c>
      <c r="D43" s="16" t="s">
        <v>27</v>
      </c>
      <c r="E43" s="34" t="s">
        <v>25</v>
      </c>
    </row>
    <row r="44" spans="1:5" ht="18" x14ac:dyDescent="0.25">
      <c r="A44" s="35" t="e">
        <f>VLOOKUP(B44,'[1]LISTADO ATM'!$A$2:$C$821,3,0)</f>
        <v>#N/A</v>
      </c>
      <c r="B44" s="28"/>
      <c r="C44" s="28" t="e">
        <f>VLOOKUP(B44,'[1]LISTADO ATM'!$A$2:$B$821,2,0)</f>
        <v>#N/A</v>
      </c>
      <c r="D44" s="16"/>
      <c r="E44" s="34"/>
    </row>
    <row r="45" spans="1:5" ht="18.75" thickBot="1" x14ac:dyDescent="0.3">
      <c r="A45" s="3" t="s">
        <v>11</v>
      </c>
      <c r="B45" s="37">
        <f>COUNT(B9:B44)</f>
        <v>35</v>
      </c>
      <c r="C45" s="67"/>
      <c r="D45" s="68"/>
      <c r="E45" s="69"/>
    </row>
    <row r="46" spans="1:5" x14ac:dyDescent="0.25">
      <c r="B46" s="5"/>
      <c r="E46" s="5"/>
    </row>
    <row r="47" spans="1:5" ht="18" x14ac:dyDescent="0.25">
      <c r="A47" s="64" t="s">
        <v>16</v>
      </c>
      <c r="B47" s="65"/>
      <c r="C47" s="65"/>
      <c r="D47" s="65"/>
      <c r="E47" s="66"/>
    </row>
    <row r="48" spans="1:5" ht="18" x14ac:dyDescent="0.25">
      <c r="A48" s="2" t="s">
        <v>5</v>
      </c>
      <c r="B48" s="2" t="s">
        <v>6</v>
      </c>
      <c r="C48" s="2" t="s">
        <v>7</v>
      </c>
      <c r="D48" s="2" t="s">
        <v>8</v>
      </c>
      <c r="E48" s="12" t="s">
        <v>9</v>
      </c>
    </row>
    <row r="49" spans="1:6" ht="18" x14ac:dyDescent="0.25">
      <c r="A49" s="19" t="str">
        <f>VLOOKUP(B49,'[1]LISTADO ATM'!$A$2:$C$821,3,0)</f>
        <v>ESTE</v>
      </c>
      <c r="B49" s="28">
        <v>211</v>
      </c>
      <c r="C49" s="28" t="str">
        <f>VLOOKUP(B49,'[1]LISTADO ATM'!$A$2:$B$821,2,0)</f>
        <v xml:space="preserve">ATM Oficina La Romana I </v>
      </c>
      <c r="D49" s="16" t="s">
        <v>29</v>
      </c>
      <c r="E49" s="34">
        <v>3335869834</v>
      </c>
    </row>
    <row r="50" spans="1:6" ht="18" x14ac:dyDescent="0.25">
      <c r="A50" s="19" t="str">
        <f>VLOOKUP(B50,'[1]LISTADO ATM'!$A$2:$C$821,3,0)</f>
        <v>DISTRITO NACIONAL</v>
      </c>
      <c r="B50" s="28">
        <v>670</v>
      </c>
      <c r="C50" s="28" t="str">
        <f>VLOOKUP(B50,'[1]LISTADO ATM'!$A$2:$B$821,2,0)</f>
        <v>ATM Estación Texaco Algodón</v>
      </c>
      <c r="D50" s="16" t="s">
        <v>29</v>
      </c>
      <c r="E50" s="34">
        <v>3335869262</v>
      </c>
    </row>
    <row r="51" spans="1:6" ht="18" x14ac:dyDescent="0.25">
      <c r="A51" s="19" t="str">
        <f>VLOOKUP(B51,'[1]LISTADO ATM'!$A$2:$C$821,3,0)</f>
        <v>DISTRITO NACIONAL</v>
      </c>
      <c r="B51" s="40">
        <v>160</v>
      </c>
      <c r="C51" s="28" t="str">
        <f>VLOOKUP(B51,'[1]LISTADO ATM'!$A$2:$B$821,2,0)</f>
        <v xml:space="preserve">ATM Oficina Herrera </v>
      </c>
      <c r="D51" s="16" t="s">
        <v>29</v>
      </c>
      <c r="E51" s="34">
        <v>3335870077</v>
      </c>
    </row>
    <row r="52" spans="1:6" ht="18" x14ac:dyDescent="0.25">
      <c r="A52" s="19" t="str">
        <f>VLOOKUP(B52,'[1]LISTADO ATM'!$A$2:$C$821,3,0)</f>
        <v>ESTE</v>
      </c>
      <c r="B52" s="28">
        <v>104</v>
      </c>
      <c r="C52" s="28" t="str">
        <f>VLOOKUP(B52,'[1]LISTADO ATM'!$A$2:$B$821,2,0)</f>
        <v xml:space="preserve">ATM Jumbo Higuey </v>
      </c>
      <c r="D52" s="16" t="s">
        <v>29</v>
      </c>
      <c r="E52" s="34">
        <v>3335869839</v>
      </c>
    </row>
    <row r="53" spans="1:6" ht="18" x14ac:dyDescent="0.25">
      <c r="A53" s="19" t="str">
        <f>VLOOKUP(B53,'[1]LISTADO ATM'!$A$2:$C$821,3,0)</f>
        <v>NORTE</v>
      </c>
      <c r="B53" s="28">
        <v>497</v>
      </c>
      <c r="C53" s="28" t="str">
        <f>VLOOKUP(B53,'[1]LISTADO ATM'!$A$2:$B$821,2,0)</f>
        <v>ATM Ofic. El Portal ll (Santiago)</v>
      </c>
      <c r="D53" s="16" t="s">
        <v>29</v>
      </c>
      <c r="E53" s="34">
        <v>3335870243</v>
      </c>
    </row>
    <row r="54" spans="1:6" ht="18" x14ac:dyDescent="0.25">
      <c r="A54" s="19" t="str">
        <f>VLOOKUP(B54,'[1]LISTADO ATM'!$A$2:$C$821,3,0)</f>
        <v>NORTE</v>
      </c>
      <c r="B54" s="28">
        <v>944</v>
      </c>
      <c r="C54" s="28" t="str">
        <f>VLOOKUP(B54,'[1]LISTADO ATM'!$A$2:$B$821,2,0)</f>
        <v xml:space="preserve">ATM UNP Mao </v>
      </c>
      <c r="D54" s="16" t="s">
        <v>29</v>
      </c>
      <c r="E54" s="34">
        <v>3335870448</v>
      </c>
    </row>
    <row r="55" spans="1:6" ht="18" x14ac:dyDescent="0.25">
      <c r="A55" s="19" t="e">
        <f>VLOOKUP(B55,'[1]LISTADO ATM'!$A$2:$C$821,3,0)</f>
        <v>#N/A</v>
      </c>
      <c r="B55" s="40"/>
      <c r="C55" s="28" t="e">
        <f>VLOOKUP(B55,'[1]LISTADO ATM'!$A$2:$B$821,2,0)</f>
        <v>#N/A</v>
      </c>
      <c r="D55" s="16"/>
      <c r="E55" s="34"/>
    </row>
    <row r="56" spans="1:6" ht="18.75" thickBot="1" x14ac:dyDescent="0.3">
      <c r="A56" s="3" t="s">
        <v>11</v>
      </c>
      <c r="B56" s="37">
        <f>COUNT(B49:B54)</f>
        <v>6</v>
      </c>
      <c r="C56" s="50"/>
      <c r="D56" s="51"/>
      <c r="E56" s="52"/>
    </row>
    <row r="57" spans="1:6" ht="15.75" thickBot="1" x14ac:dyDescent="0.3">
      <c r="B57" s="5"/>
      <c r="E57" s="5"/>
    </row>
    <row r="58" spans="1:6" ht="18.75" thickBot="1" x14ac:dyDescent="0.3">
      <c r="A58" s="43" t="s">
        <v>14</v>
      </c>
      <c r="B58" s="44"/>
      <c r="C58" s="44"/>
      <c r="D58" s="44"/>
      <c r="E58" s="45"/>
    </row>
    <row r="59" spans="1:6" ht="18" x14ac:dyDescent="0.25">
      <c r="A59" s="2" t="s">
        <v>5</v>
      </c>
      <c r="B59" s="2" t="s">
        <v>6</v>
      </c>
      <c r="C59" s="2" t="s">
        <v>7</v>
      </c>
      <c r="D59" s="2" t="s">
        <v>8</v>
      </c>
      <c r="E59" s="12" t="s">
        <v>9</v>
      </c>
    </row>
    <row r="60" spans="1:6" ht="18" x14ac:dyDescent="0.25">
      <c r="A60" s="35" t="str">
        <f>VLOOKUP(B60,'[1]LISTADO ATM'!$A$2:$C$821,3,0)</f>
        <v>DISTRITO NACIONAL</v>
      </c>
      <c r="B60" s="28">
        <v>486</v>
      </c>
      <c r="C60" s="28" t="str">
        <f>VLOOKUP(B60,'[1]LISTADO ATM'!$A$2:$B$821,2,0)</f>
        <v xml:space="preserve">ATM Olé La Caleta </v>
      </c>
      <c r="D60" s="15" t="s">
        <v>10</v>
      </c>
      <c r="E60" s="34" t="s">
        <v>22</v>
      </c>
    </row>
    <row r="61" spans="1:6" ht="18" x14ac:dyDescent="0.25">
      <c r="A61" s="35" t="str">
        <f>VLOOKUP(B61,'[1]LISTADO ATM'!$A$2:$C$821,3,0)</f>
        <v>DISTRITO NACIONAL</v>
      </c>
      <c r="B61" s="28">
        <v>527</v>
      </c>
      <c r="C61" s="28" t="str">
        <f>VLOOKUP(B61,'[1]LISTADO ATM'!$A$2:$B$821,2,0)</f>
        <v>ATM Oficina Zona Oriental II</v>
      </c>
      <c r="D61" s="15" t="s">
        <v>10</v>
      </c>
      <c r="E61" s="34">
        <v>3335869992</v>
      </c>
      <c r="F61" t="s">
        <v>46</v>
      </c>
    </row>
    <row r="62" spans="1:6" ht="18" x14ac:dyDescent="0.25">
      <c r="A62" s="35" t="str">
        <f>VLOOKUP(B62,'[1]LISTADO ATM'!$A$2:$C$821,3,0)</f>
        <v>SUR</v>
      </c>
      <c r="B62" s="28">
        <v>512</v>
      </c>
      <c r="C62" s="28" t="str">
        <f>VLOOKUP(B62,'[1]LISTADO ATM'!$A$2:$B$821,2,0)</f>
        <v>ATM Plaza Jesús Ferreira</v>
      </c>
      <c r="D62" s="15" t="s">
        <v>10</v>
      </c>
      <c r="E62" s="34">
        <v>3335870140</v>
      </c>
    </row>
    <row r="63" spans="1:6" ht="18" x14ac:dyDescent="0.25">
      <c r="A63" s="35" t="str">
        <f>VLOOKUP(B63,'[1]LISTADO ATM'!$A$2:$C$821,3,0)</f>
        <v>NORTE</v>
      </c>
      <c r="B63" s="28">
        <v>119</v>
      </c>
      <c r="C63" s="28" t="str">
        <f>VLOOKUP(B63,'[1]LISTADO ATM'!$A$2:$B$821,2,0)</f>
        <v>ATM Oficina La Barranquita</v>
      </c>
      <c r="D63" s="15" t="s">
        <v>10</v>
      </c>
      <c r="E63" s="34">
        <v>3335870198</v>
      </c>
      <c r="F63" t="s">
        <v>46</v>
      </c>
    </row>
    <row r="64" spans="1:6" ht="18" x14ac:dyDescent="0.25">
      <c r="A64" s="35" t="str">
        <f>VLOOKUP(B64,'[1]LISTADO ATM'!$A$2:$C$821,3,0)</f>
        <v>DISTRITO NACIONAL</v>
      </c>
      <c r="B64" s="28">
        <v>516</v>
      </c>
      <c r="C64" s="28" t="str">
        <f>VLOOKUP(B64,'[1]LISTADO ATM'!$A$2:$B$821,2,0)</f>
        <v xml:space="preserve">ATM Oficina Gascue </v>
      </c>
      <c r="D64" s="15" t="s">
        <v>10</v>
      </c>
      <c r="E64" s="34">
        <v>3335870202</v>
      </c>
      <c r="F64" t="s">
        <v>46</v>
      </c>
    </row>
    <row r="65" spans="1:6" ht="18" x14ac:dyDescent="0.25">
      <c r="A65" s="35" t="str">
        <f>VLOOKUP(B65,'[1]LISTADO ATM'!$A$2:$C$821,3,0)</f>
        <v>NORTE</v>
      </c>
      <c r="B65" s="28">
        <v>965</v>
      </c>
      <c r="C65" s="28" t="str">
        <f>VLOOKUP(B65,'[1]LISTADO ATM'!$A$2:$B$821,2,0)</f>
        <v xml:space="preserve">ATM S/M La Fuente FUN (Santiago) </v>
      </c>
      <c r="D65" s="15" t="s">
        <v>10</v>
      </c>
      <c r="E65" s="34">
        <v>3335870494</v>
      </c>
      <c r="F65" t="s">
        <v>46</v>
      </c>
    </row>
    <row r="66" spans="1:6" ht="18" x14ac:dyDescent="0.25">
      <c r="A66" s="35" t="e">
        <f>VLOOKUP(B66,'[1]LISTADO ATM'!$A$2:$C$821,3,0)</f>
        <v>#N/A</v>
      </c>
      <c r="B66" s="28"/>
      <c r="C66" s="28" t="e">
        <f>VLOOKUP(B66,'[1]LISTADO ATM'!$A$2:$B$821,2,0)</f>
        <v>#N/A</v>
      </c>
      <c r="D66" s="70"/>
      <c r="E66" s="34"/>
    </row>
    <row r="67" spans="1:6" ht="18" x14ac:dyDescent="0.25">
      <c r="A67" s="35" t="e">
        <f>VLOOKUP(B67,'[1]LISTADO ATM'!$A$2:$C$821,3,0)</f>
        <v>#N/A</v>
      </c>
      <c r="B67" s="28"/>
      <c r="C67" s="28" t="e">
        <f>VLOOKUP(B67,'[1]LISTADO ATM'!$A$2:$B$821,2,0)</f>
        <v>#N/A</v>
      </c>
      <c r="D67" s="70"/>
      <c r="E67" s="34"/>
    </row>
    <row r="68" spans="1:6" ht="18" x14ac:dyDescent="0.25">
      <c r="A68" s="35" t="e">
        <f>VLOOKUP(B68,'[1]LISTADO ATM'!$A$2:$C$821,3,0)</f>
        <v>#N/A</v>
      </c>
      <c r="B68" s="28"/>
      <c r="C68" s="28" t="e">
        <f>VLOOKUP(B68,'[1]LISTADO ATM'!$A$2:$B$821,2,0)</f>
        <v>#N/A</v>
      </c>
      <c r="D68" s="70"/>
      <c r="E68" s="34"/>
    </row>
    <row r="69" spans="1:6" ht="18" x14ac:dyDescent="0.25">
      <c r="A69" s="35" t="e">
        <f>VLOOKUP(B69,'[1]LISTADO ATM'!$A$2:$C$821,3,0)</f>
        <v>#N/A</v>
      </c>
      <c r="B69" s="28"/>
      <c r="C69" s="28" t="e">
        <f>VLOOKUP(B69,'[1]LISTADO ATM'!$A$2:$B$821,2,0)</f>
        <v>#N/A</v>
      </c>
      <c r="D69" s="70"/>
      <c r="E69" s="34"/>
    </row>
    <row r="70" spans="1:6" ht="18" x14ac:dyDescent="0.25">
      <c r="A70" s="35" t="e">
        <f>VLOOKUP(B70,'[1]LISTADO ATM'!$A$2:$C$821,3,0)</f>
        <v>#N/A</v>
      </c>
      <c r="B70" s="28"/>
      <c r="C70" s="28" t="e">
        <f>VLOOKUP(B70,'[1]LISTADO ATM'!$A$2:$B$821,2,0)</f>
        <v>#N/A</v>
      </c>
      <c r="D70" s="70"/>
      <c r="E70" s="34"/>
    </row>
    <row r="71" spans="1:6" ht="18" x14ac:dyDescent="0.25">
      <c r="A71" s="35" t="e">
        <f>VLOOKUP(B71,'[1]LISTADO ATM'!$A$2:$C$821,3,0)</f>
        <v>#N/A</v>
      </c>
      <c r="B71" s="28"/>
      <c r="C71" s="28" t="e">
        <f>VLOOKUP(B71,'[1]LISTADO ATM'!$A$2:$B$821,2,0)</f>
        <v>#N/A</v>
      </c>
      <c r="D71" s="70"/>
      <c r="E71" s="34"/>
    </row>
    <row r="72" spans="1:6" ht="18.75" thickBot="1" x14ac:dyDescent="0.3">
      <c r="A72" s="36" t="s">
        <v>11</v>
      </c>
      <c r="B72" s="37">
        <f>COUNT(B60:B69)</f>
        <v>6</v>
      </c>
      <c r="C72" s="14"/>
      <c r="D72" s="14"/>
      <c r="E72" s="14"/>
    </row>
    <row r="73" spans="1:6" ht="15.75" thickBot="1" x14ac:dyDescent="0.3">
      <c r="B73" s="5"/>
      <c r="E73" s="5"/>
    </row>
    <row r="74" spans="1:6" ht="18.75" thickBot="1" x14ac:dyDescent="0.3">
      <c r="A74" s="43" t="s">
        <v>20</v>
      </c>
      <c r="B74" s="44"/>
      <c r="C74" s="44"/>
      <c r="D74" s="44"/>
      <c r="E74" s="45"/>
    </row>
    <row r="75" spans="1:6" ht="18" x14ac:dyDescent="0.25">
      <c r="A75" s="2" t="s">
        <v>5</v>
      </c>
      <c r="B75" s="2" t="s">
        <v>6</v>
      </c>
      <c r="C75" s="2" t="s">
        <v>7</v>
      </c>
      <c r="D75" s="2" t="s">
        <v>8</v>
      </c>
      <c r="E75" s="12" t="s">
        <v>9</v>
      </c>
    </row>
    <row r="76" spans="1:6" ht="18" x14ac:dyDescent="0.25">
      <c r="A76" s="19" t="str">
        <f>VLOOKUP(B76,'[1]LISTADO ATM'!$A$2:$C$821,3,0)</f>
        <v>DISTRITO NACIONAL</v>
      </c>
      <c r="B76" s="28">
        <v>577</v>
      </c>
      <c r="C76" s="28" t="str">
        <f>VLOOKUP(B76,'[1]LISTADO ATM'!$A$2:$B$821,2,0)</f>
        <v xml:space="preserve">ATM Olé Ave. Duarte </v>
      </c>
      <c r="D76" s="29" t="s">
        <v>19</v>
      </c>
      <c r="E76" s="34" t="s">
        <v>23</v>
      </c>
    </row>
    <row r="77" spans="1:6" ht="18" x14ac:dyDescent="0.25">
      <c r="A77" s="19" t="str">
        <f>VLOOKUP(B77,'[1]LISTADO ATM'!$A$2:$C$821,3,0)</f>
        <v>SUR</v>
      </c>
      <c r="B77" s="28">
        <v>537</v>
      </c>
      <c r="C77" s="28" t="str">
        <f>VLOOKUP(B77,'[1]LISTADO ATM'!$A$2:$B$821,2,0)</f>
        <v xml:space="preserve">ATM Estación Texaco Enriquillo (Barahona) </v>
      </c>
      <c r="D77" s="29" t="s">
        <v>19</v>
      </c>
      <c r="E77" s="34" t="s">
        <v>26</v>
      </c>
    </row>
    <row r="78" spans="1:6" ht="18" x14ac:dyDescent="0.25">
      <c r="A78" s="19" t="str">
        <f>VLOOKUP(B78,'[1]LISTADO ATM'!$A$2:$C$821,3,0)</f>
        <v>DISTRITO NACIONAL</v>
      </c>
      <c r="B78" s="28">
        <v>572</v>
      </c>
      <c r="C78" s="28" t="str">
        <f>VLOOKUP(B78,'[1]LISTADO ATM'!$A$2:$B$821,2,0)</f>
        <v xml:space="preserve">ATM Olé Ovando </v>
      </c>
      <c r="D78" s="29" t="s">
        <v>19</v>
      </c>
      <c r="E78" s="34">
        <v>3335870365</v>
      </c>
    </row>
    <row r="79" spans="1:6" ht="18" x14ac:dyDescent="0.25">
      <c r="A79" s="19" t="str">
        <f>VLOOKUP(B79,'[1]LISTADO ATM'!$A$2:$C$821,3,0)</f>
        <v>DISTRITO NACIONAL</v>
      </c>
      <c r="B79" s="28">
        <v>147</v>
      </c>
      <c r="C79" s="28" t="str">
        <f>VLOOKUP(B79,'[1]LISTADO ATM'!$A$2:$B$821,2,0)</f>
        <v xml:space="preserve">ATM Kiosco Megacentro I </v>
      </c>
      <c r="D79" s="29" t="s">
        <v>19</v>
      </c>
      <c r="E79" s="34">
        <v>3335869501</v>
      </c>
    </row>
    <row r="80" spans="1:6" ht="18" x14ac:dyDescent="0.25">
      <c r="A80" s="19" t="str">
        <f>VLOOKUP(B80,'[1]LISTADO ATM'!$A$2:$C$821,3,0)</f>
        <v>SUR</v>
      </c>
      <c r="B80" s="28">
        <v>6</v>
      </c>
      <c r="C80" s="28" t="str">
        <f>VLOOKUP(B80,'[1]LISTADO ATM'!$A$2:$B$821,2,0)</f>
        <v xml:space="preserve">ATM Plaza WAO San Juan </v>
      </c>
      <c r="D80" s="29" t="s">
        <v>19</v>
      </c>
      <c r="E80" s="34">
        <v>3335870044</v>
      </c>
      <c r="F80" t="s">
        <v>46</v>
      </c>
    </row>
    <row r="81" spans="1:6" ht="18" x14ac:dyDescent="0.25">
      <c r="A81" s="19" t="str">
        <f>VLOOKUP(B81,'[1]LISTADO ATM'!$A$2:$C$821,3,0)</f>
        <v>DISTRITO NACIONAL</v>
      </c>
      <c r="B81" s="28">
        <v>678</v>
      </c>
      <c r="C81" s="28" t="str">
        <f>VLOOKUP(B81,'[1]LISTADO ATM'!$A$2:$B$821,2,0)</f>
        <v>ATM Eco Petroleo San Isidro</v>
      </c>
      <c r="D81" s="29" t="s">
        <v>19</v>
      </c>
      <c r="E81" s="34">
        <v>3335870495</v>
      </c>
    </row>
    <row r="82" spans="1:6" ht="18" x14ac:dyDescent="0.25">
      <c r="A82" s="19" t="str">
        <f>VLOOKUP(B82,'[1]LISTADO ATM'!$A$2:$C$821,3,0)</f>
        <v>NORTE</v>
      </c>
      <c r="B82" s="28">
        <v>520</v>
      </c>
      <c r="C82" s="28" t="str">
        <f>VLOOKUP(B82,'[1]LISTADO ATM'!$A$2:$B$821,2,0)</f>
        <v xml:space="preserve">ATM Cooperativa Navarrete (COOPNAVA) </v>
      </c>
      <c r="D82" s="29" t="s">
        <v>19</v>
      </c>
      <c r="E82" s="34">
        <v>3335870496</v>
      </c>
    </row>
    <row r="83" spans="1:6" ht="18" x14ac:dyDescent="0.25">
      <c r="A83" s="19" t="e">
        <f>VLOOKUP(B83,'[1]LISTADO ATM'!$A$2:$C$821,3,0)</f>
        <v>#N/A</v>
      </c>
      <c r="B83" s="28"/>
      <c r="C83" s="28" t="e">
        <f>VLOOKUP(B83,'[1]LISTADO ATM'!$A$2:$B$821,2,0)</f>
        <v>#N/A</v>
      </c>
      <c r="D83" s="28"/>
      <c r="E83" s="28"/>
    </row>
    <row r="84" spans="1:6" ht="18.75" thickBot="1" x14ac:dyDescent="0.3">
      <c r="A84" s="3"/>
      <c r="B84" s="37">
        <f>COUNT(B76:B82)</f>
        <v>7</v>
      </c>
      <c r="C84" s="14"/>
      <c r="D84" s="38"/>
      <c r="E84" s="39"/>
    </row>
    <row r="85" spans="1:6" ht="15.75" thickBot="1" x14ac:dyDescent="0.3">
      <c r="B85" s="5"/>
      <c r="E85" s="5"/>
    </row>
    <row r="86" spans="1:6" ht="18" x14ac:dyDescent="0.25">
      <c r="A86" s="53" t="s">
        <v>13</v>
      </c>
      <c r="B86" s="54"/>
      <c r="C86" s="54"/>
      <c r="D86" s="54"/>
      <c r="E86" s="55"/>
    </row>
    <row r="87" spans="1:6" ht="18" x14ac:dyDescent="0.25">
      <c r="A87" s="2" t="s">
        <v>5</v>
      </c>
      <c r="B87" s="2" t="s">
        <v>6</v>
      </c>
      <c r="C87" s="4" t="s">
        <v>7</v>
      </c>
      <c r="D87" s="18" t="s">
        <v>8</v>
      </c>
      <c r="E87" s="12" t="s">
        <v>9</v>
      </c>
    </row>
    <row r="88" spans="1:6" ht="18.75" customHeight="1" x14ac:dyDescent="0.25">
      <c r="A88" s="19" t="str">
        <f>VLOOKUP(B88,'[1]LISTADO ATM'!$A$2:$C$821,3,0)</f>
        <v>ESTE</v>
      </c>
      <c r="B88" s="28">
        <v>159</v>
      </c>
      <c r="C88" s="28" t="str">
        <f>VLOOKUP(B88,'[1]LISTADO ATM'!$A$2:$B$821,2,0)</f>
        <v xml:space="preserve">ATM Hotel Dreams Bayahibe I </v>
      </c>
      <c r="D88" s="28" t="s">
        <v>21</v>
      </c>
      <c r="E88" s="34">
        <v>3335869268</v>
      </c>
      <c r="F88" t="s">
        <v>46</v>
      </c>
    </row>
    <row r="89" spans="1:6" ht="15.75" customHeight="1" x14ac:dyDescent="0.25">
      <c r="A89" s="19" t="str">
        <f>VLOOKUP(B89,'[1]LISTADO ATM'!$A$2:$C$821,3,0)</f>
        <v>SUR</v>
      </c>
      <c r="B89" s="28">
        <v>101</v>
      </c>
      <c r="C89" s="28" t="str">
        <f>VLOOKUP(B89,'[1]LISTADO ATM'!$A$2:$B$821,2,0)</f>
        <v xml:space="preserve">ATM Oficina San Juan de la Maguana I </v>
      </c>
      <c r="D89" s="71" t="s">
        <v>28</v>
      </c>
      <c r="E89" s="34">
        <v>3335870068</v>
      </c>
      <c r="F89" t="s">
        <v>46</v>
      </c>
    </row>
    <row r="90" spans="1:6" ht="19.5" customHeight="1" x14ac:dyDescent="0.25">
      <c r="A90" s="19" t="str">
        <f>VLOOKUP(B90,'[1]LISTADO ATM'!$A$2:$C$821,3,0)</f>
        <v>DISTRITO NACIONAL</v>
      </c>
      <c r="B90" s="28">
        <v>540</v>
      </c>
      <c r="C90" s="28" t="str">
        <f>VLOOKUP(B90,'[1]LISTADO ATM'!$A$2:$B$821,2,0)</f>
        <v xml:space="preserve">ATM Autoservicio Sambil I </v>
      </c>
      <c r="D90" s="71" t="s">
        <v>28</v>
      </c>
      <c r="E90" s="34" t="s">
        <v>30</v>
      </c>
    </row>
    <row r="91" spans="1:6" ht="18.75" thickBot="1" x14ac:dyDescent="0.3">
      <c r="A91" s="3" t="s">
        <v>11</v>
      </c>
      <c r="B91" s="37">
        <f>COUNT(B88:B90)</f>
        <v>3</v>
      </c>
      <c r="C91" s="14"/>
      <c r="D91" s="17"/>
      <c r="E91" s="17"/>
    </row>
    <row r="92" spans="1:6" ht="15.75" thickBot="1" x14ac:dyDescent="0.3">
      <c r="B92" s="5"/>
      <c r="E92" s="5"/>
    </row>
    <row r="93" spans="1:6" ht="18.75" thickBot="1" x14ac:dyDescent="0.3">
      <c r="A93" s="56" t="s">
        <v>12</v>
      </c>
      <c r="B93" s="57"/>
      <c r="C93" t="s">
        <v>18</v>
      </c>
      <c r="D93" s="5"/>
      <c r="E93" s="5"/>
    </row>
    <row r="94" spans="1:6" ht="18.75" thickBot="1" x14ac:dyDescent="0.3">
      <c r="A94" s="32">
        <f>+B72+B84+B91</f>
        <v>16</v>
      </c>
      <c r="B94" s="33"/>
    </row>
    <row r="95" spans="1:6" ht="15.75" thickBot="1" x14ac:dyDescent="0.3">
      <c r="B95" s="5"/>
      <c r="E95" s="5"/>
    </row>
    <row r="96" spans="1:6" ht="18.75" thickBot="1" x14ac:dyDescent="0.3">
      <c r="A96" s="43" t="s">
        <v>15</v>
      </c>
      <c r="B96" s="44"/>
      <c r="C96" s="44"/>
      <c r="D96" s="44"/>
      <c r="E96" s="45"/>
    </row>
    <row r="97" spans="1:5" ht="18" x14ac:dyDescent="0.25">
      <c r="A97" s="6" t="s">
        <v>5</v>
      </c>
      <c r="B97" s="12" t="s">
        <v>6</v>
      </c>
      <c r="C97" s="4" t="s">
        <v>7</v>
      </c>
      <c r="D97" s="46" t="s">
        <v>8</v>
      </c>
      <c r="E97" s="47"/>
    </row>
    <row r="98" spans="1:5" ht="18" x14ac:dyDescent="0.25">
      <c r="A98" s="28" t="str">
        <f>VLOOKUP(B98,'[1]LISTADO ATM'!$A$2:$C$821,3,0)</f>
        <v>DISTRITO NACIONAL</v>
      </c>
      <c r="B98" s="28">
        <v>115</v>
      </c>
      <c r="C98" s="28" t="str">
        <f>VLOOKUP(B98,'[1]LISTADO ATM'!$A$2:$B$821,2,0)</f>
        <v xml:space="preserve">ATM Oficina Megacentro I </v>
      </c>
      <c r="D98" s="48" t="s">
        <v>17</v>
      </c>
      <c r="E98" s="49"/>
    </row>
    <row r="99" spans="1:5" ht="18" x14ac:dyDescent="0.25">
      <c r="A99" s="28" t="str">
        <f>VLOOKUP(B99,'[1]LISTADO ATM'!$A$2:$C$821,3,0)</f>
        <v>DISTRITO NACIONAL</v>
      </c>
      <c r="B99" s="28">
        <v>786</v>
      </c>
      <c r="C99" s="28" t="str">
        <f>VLOOKUP(B99,'[1]LISTADO ATM'!$A$2:$B$821,2,0)</f>
        <v xml:space="preserve">ATM Oficina Agora Mall II </v>
      </c>
      <c r="D99" s="48" t="s">
        <v>24</v>
      </c>
      <c r="E99" s="49"/>
    </row>
    <row r="100" spans="1:5" ht="18" x14ac:dyDescent="0.25">
      <c r="A100" s="28" t="str">
        <f>VLOOKUP(B100,'[1]LISTADO ATM'!$A$2:$C$821,3,0)</f>
        <v>DISTRITO NACIONAL</v>
      </c>
      <c r="B100" s="28">
        <v>568</v>
      </c>
      <c r="C100" s="28" t="str">
        <f>VLOOKUP(B100,'[1]LISTADO ATM'!$A$2:$B$821,2,0)</f>
        <v xml:space="preserve">ATM Ministerio de Educación </v>
      </c>
      <c r="D100" s="48" t="s">
        <v>24</v>
      </c>
      <c r="E100" s="49"/>
    </row>
    <row r="101" spans="1:5" ht="18" x14ac:dyDescent="0.25">
      <c r="A101" s="28" t="str">
        <f>VLOOKUP(B101,'[1]LISTADO ATM'!$A$2:$C$821,3,0)</f>
        <v>NORTE</v>
      </c>
      <c r="B101" s="28">
        <v>679</v>
      </c>
      <c r="C101" s="28" t="str">
        <f>VLOOKUP(B101,'[1]LISTADO ATM'!$A$2:$B$821,2,0)</f>
        <v>ATM Base Aerea Puerto Plata</v>
      </c>
      <c r="D101" s="48" t="s">
        <v>17</v>
      </c>
      <c r="E101" s="49"/>
    </row>
    <row r="102" spans="1:5" ht="18" x14ac:dyDescent="0.25">
      <c r="A102" s="28" t="e">
        <f>VLOOKUP(B102,'[1]LISTADO ATM'!$A$2:$C$821,3,0)</f>
        <v>#N/A</v>
      </c>
      <c r="B102" s="28"/>
      <c r="C102" s="28" t="e">
        <f>VLOOKUP(B102,'[1]LISTADO ATM'!$A$2:$B$821,2,0)</f>
        <v>#N/A</v>
      </c>
      <c r="D102" s="41"/>
      <c r="E102" s="42"/>
    </row>
    <row r="103" spans="1:5" ht="18" x14ac:dyDescent="0.25">
      <c r="A103" s="28" t="e">
        <f>VLOOKUP(B103,'[1]LISTADO ATM'!$A$2:$C$821,3,0)</f>
        <v>#N/A</v>
      </c>
      <c r="B103" s="28"/>
      <c r="C103" s="28" t="e">
        <f>VLOOKUP(B103,'[1]LISTADO ATM'!$A$2:$B$821,2,0)</f>
        <v>#N/A</v>
      </c>
      <c r="D103" s="41"/>
      <c r="E103" s="42"/>
    </row>
    <row r="104" spans="1:5" ht="18" x14ac:dyDescent="0.25">
      <c r="A104" s="28" t="e">
        <f>VLOOKUP(B104,'[1]LISTADO ATM'!$A$2:$C$821,3,0)</f>
        <v>#N/A</v>
      </c>
      <c r="B104" s="28"/>
      <c r="C104" s="28" t="e">
        <f>VLOOKUP(B104,'[1]LISTADO ATM'!$A$2:$B$821,2,0)</f>
        <v>#N/A</v>
      </c>
      <c r="D104" s="41"/>
      <c r="E104" s="42"/>
    </row>
    <row r="105" spans="1:5" ht="18" x14ac:dyDescent="0.25">
      <c r="A105" s="28" t="e">
        <f>VLOOKUP(B105,'[1]LISTADO ATM'!$A$2:$C$821,3,0)</f>
        <v>#N/A</v>
      </c>
      <c r="B105" s="28"/>
      <c r="C105" s="28" t="e">
        <f>VLOOKUP(B105,'[1]LISTADO ATM'!$A$2:$B$821,2,0)</f>
        <v>#N/A</v>
      </c>
      <c r="D105" s="41"/>
      <c r="E105" s="42"/>
    </row>
    <row r="106" spans="1:5" ht="18" x14ac:dyDescent="0.25">
      <c r="A106" s="28" t="e">
        <f>VLOOKUP(B106,'[1]LISTADO ATM'!$A$2:$C$821,3,0)</f>
        <v>#N/A</v>
      </c>
      <c r="B106" s="28"/>
      <c r="C106" s="28" t="e">
        <f>VLOOKUP(B106,'[1]LISTADO ATM'!$A$2:$B$821,2,0)</f>
        <v>#N/A</v>
      </c>
      <c r="D106" s="41"/>
      <c r="E106" s="42"/>
    </row>
    <row r="107" spans="1:5" ht="18.75" thickBot="1" x14ac:dyDescent="0.3">
      <c r="A107" s="3"/>
      <c r="B107" s="37">
        <f>COUNT(B98:B101)</f>
        <v>4</v>
      </c>
      <c r="C107" s="30"/>
      <c r="D107" s="30"/>
      <c r="E107" s="31"/>
    </row>
  </sheetData>
  <mergeCells count="16">
    <mergeCell ref="D101:E101"/>
    <mergeCell ref="D100:E100"/>
    <mergeCell ref="D99:E99"/>
    <mergeCell ref="A1:E1"/>
    <mergeCell ref="A2:E2"/>
    <mergeCell ref="A7:E7"/>
    <mergeCell ref="C45:E45"/>
    <mergeCell ref="A47:E47"/>
    <mergeCell ref="A96:E96"/>
    <mergeCell ref="D97:E97"/>
    <mergeCell ref="D98:E98"/>
    <mergeCell ref="C56:E56"/>
    <mergeCell ref="A74:E74"/>
    <mergeCell ref="A86:E86"/>
    <mergeCell ref="A58:E58"/>
    <mergeCell ref="A93:B93"/>
  </mergeCells>
  <phoneticPr fontId="11" type="noConversion"/>
  <conditionalFormatting sqref="E74">
    <cfRule type="duplicateValues" dxfId="68" priority="163"/>
  </conditionalFormatting>
  <conditionalFormatting sqref="E74">
    <cfRule type="duplicateValues" dxfId="67" priority="162"/>
  </conditionalFormatting>
  <conditionalFormatting sqref="E74">
    <cfRule type="duplicateValues" dxfId="66" priority="161"/>
  </conditionalFormatting>
  <conditionalFormatting sqref="E107 E84:E86 E72:E73 E1:E7 E91:E97 E45:E47 E56:E58">
    <cfRule type="duplicateValues" dxfId="65" priority="160"/>
  </conditionalFormatting>
  <conditionalFormatting sqref="E107 E72:E74 E1:E7 E84:E86 E91:E97 E56:E58 E45:E47">
    <cfRule type="duplicateValues" dxfId="64" priority="158"/>
    <cfRule type="duplicateValues" dxfId="63" priority="159"/>
  </conditionalFormatting>
  <conditionalFormatting sqref="E107 E1:E7 E72:E74 E84:E86 E91:E97 E45:E47 E56:E58">
    <cfRule type="duplicateValues" dxfId="62" priority="157"/>
  </conditionalFormatting>
  <conditionalFormatting sqref="B92:B96 B85:B86 B73:B74 B57:B58 B46:B47 B1:B7">
    <cfRule type="duplicateValues" dxfId="61" priority="152"/>
    <cfRule type="duplicateValues" dxfId="60" priority="153"/>
    <cfRule type="duplicateValues" dxfId="59" priority="154"/>
    <cfRule type="duplicateValues" dxfId="58" priority="155"/>
    <cfRule type="duplicateValues" dxfId="57" priority="156"/>
  </conditionalFormatting>
  <conditionalFormatting sqref="B92:B96 B85:B86 B73:B74 B57:B58 B46:B47 B1:B7">
    <cfRule type="duplicateValues" dxfId="56" priority="151"/>
  </conditionalFormatting>
  <conditionalFormatting sqref="B92:B96 B85:B86 B73:B74 B46:B47 B57:B58 B1:B7">
    <cfRule type="duplicateValues" dxfId="55" priority="150"/>
  </conditionalFormatting>
  <conditionalFormatting sqref="B92:B96">
    <cfRule type="duplicateValues" dxfId="54" priority="149"/>
  </conditionalFormatting>
  <conditionalFormatting sqref="B92:B96 B46:B47 B85:B86 B73:B74 B57:B58 B1:B7">
    <cfRule type="duplicateValues" dxfId="53" priority="148"/>
  </conditionalFormatting>
  <conditionalFormatting sqref="B92:B96 B46:B47 B85:B86 B73:B74 B57:B58 B1:B7">
    <cfRule type="duplicateValues" dxfId="52" priority="146"/>
    <cfRule type="duplicateValues" dxfId="51" priority="147"/>
  </conditionalFormatting>
  <conditionalFormatting sqref="B92:B96">
    <cfRule type="duplicateValues" dxfId="50" priority="145"/>
  </conditionalFormatting>
  <conditionalFormatting sqref="B92:B97 B73:B74 B46:B47 B57:B58 B85:B86 B1:B7">
    <cfRule type="duplicateValues" dxfId="49" priority="144"/>
  </conditionalFormatting>
  <conditionalFormatting sqref="B92:B97 B73:B74 B46:B47 B57:B58 B85:B86 B1:B7">
    <cfRule type="duplicateValues" dxfId="48" priority="140"/>
    <cfRule type="duplicateValues" dxfId="47" priority="141"/>
    <cfRule type="duplicateValues" dxfId="46" priority="142"/>
    <cfRule type="duplicateValues" dxfId="45" priority="143"/>
  </conditionalFormatting>
  <conditionalFormatting sqref="B107 B72:B74 B84:B86 B91:B97 B1:B7 B45:B47 B56:B58">
    <cfRule type="duplicateValues" dxfId="44" priority="134"/>
    <cfRule type="duplicateValues" dxfId="43" priority="135"/>
    <cfRule type="duplicateValues" dxfId="42" priority="136"/>
  </conditionalFormatting>
  <conditionalFormatting sqref="B107 B91:B97 B1:B7 B56:B58 B76:B80 B45:B47 B60:B64 B72:B74 B84:B86">
    <cfRule type="duplicateValues" dxfId="41" priority="133"/>
  </conditionalFormatting>
  <conditionalFormatting sqref="B60">
    <cfRule type="duplicateValues" dxfId="40" priority="132"/>
  </conditionalFormatting>
  <conditionalFormatting sqref="E99">
    <cfRule type="duplicateValues" dxfId="39" priority="78"/>
  </conditionalFormatting>
  <conditionalFormatting sqref="E99">
    <cfRule type="duplicateValues" dxfId="38" priority="79"/>
    <cfRule type="duplicateValues" dxfId="37" priority="80"/>
  </conditionalFormatting>
  <conditionalFormatting sqref="B84:B1048576 B45:B48 B1:B8 B72:B80 B53:B64">
    <cfRule type="duplicateValues" dxfId="36" priority="68"/>
  </conditionalFormatting>
  <conditionalFormatting sqref="E98">
    <cfRule type="duplicateValues" dxfId="35" priority="844"/>
  </conditionalFormatting>
  <conditionalFormatting sqref="E98">
    <cfRule type="duplicateValues" dxfId="34" priority="845"/>
    <cfRule type="duplicateValues" dxfId="33" priority="846"/>
  </conditionalFormatting>
  <conditionalFormatting sqref="E100">
    <cfRule type="duplicateValues" dxfId="32" priority="41"/>
  </conditionalFormatting>
  <conditionalFormatting sqref="E100">
    <cfRule type="duplicateValues" dxfId="31" priority="42"/>
    <cfRule type="duplicateValues" dxfId="30" priority="43"/>
  </conditionalFormatting>
  <conditionalFormatting sqref="E102:E106">
    <cfRule type="duplicateValues" dxfId="29" priority="35"/>
  </conditionalFormatting>
  <conditionalFormatting sqref="E102:E106">
    <cfRule type="duplicateValues" dxfId="28" priority="36"/>
    <cfRule type="duplicateValues" dxfId="27" priority="37"/>
  </conditionalFormatting>
  <conditionalFormatting sqref="B41:B44">
    <cfRule type="duplicateValues" dxfId="26" priority="33"/>
  </conditionalFormatting>
  <conditionalFormatting sqref="B41:B44">
    <cfRule type="duplicateValues" dxfId="25" priority="32"/>
  </conditionalFormatting>
  <conditionalFormatting sqref="B41:B44">
    <cfRule type="duplicateValues" dxfId="24" priority="34"/>
  </conditionalFormatting>
  <conditionalFormatting sqref="B65:B71">
    <cfRule type="duplicateValues" dxfId="23" priority="30"/>
  </conditionalFormatting>
  <conditionalFormatting sqref="B65:B71">
    <cfRule type="duplicateValues" dxfId="22" priority="29"/>
  </conditionalFormatting>
  <conditionalFormatting sqref="B65:B71">
    <cfRule type="duplicateValues" dxfId="21" priority="31"/>
  </conditionalFormatting>
  <conditionalFormatting sqref="E101">
    <cfRule type="duplicateValues" dxfId="20" priority="20"/>
  </conditionalFormatting>
  <conditionalFormatting sqref="E101">
    <cfRule type="duplicateValues" dxfId="19" priority="21"/>
    <cfRule type="duplicateValues" dxfId="18" priority="22"/>
  </conditionalFormatting>
  <conditionalFormatting sqref="B1:B8 B41:B48 B53:B1048576">
    <cfRule type="duplicateValues" dxfId="17" priority="19"/>
  </conditionalFormatting>
  <conditionalFormatting sqref="B61:B64">
    <cfRule type="duplicateValues" dxfId="16" priority="2633"/>
  </conditionalFormatting>
  <conditionalFormatting sqref="B81:B83">
    <cfRule type="duplicateValues" dxfId="15" priority="2766"/>
  </conditionalFormatting>
  <conditionalFormatting sqref="B76:B80">
    <cfRule type="duplicateValues" dxfId="14" priority="2901"/>
  </conditionalFormatting>
  <conditionalFormatting sqref="B88:B90 B53:B55">
    <cfRule type="duplicateValues" dxfId="13" priority="3165"/>
  </conditionalFormatting>
  <conditionalFormatting sqref="B98:B106">
    <cfRule type="duplicateValues" dxfId="12" priority="3408"/>
  </conditionalFormatting>
  <conditionalFormatting sqref="B9:B27 B29:B40">
    <cfRule type="duplicateValues" dxfId="11" priority="11"/>
  </conditionalFormatting>
  <conditionalFormatting sqref="B31 B29 B11">
    <cfRule type="duplicateValues" dxfId="10" priority="10"/>
  </conditionalFormatting>
  <conditionalFormatting sqref="B28">
    <cfRule type="duplicateValues" dxfId="9" priority="9"/>
  </conditionalFormatting>
  <conditionalFormatting sqref="B28">
    <cfRule type="duplicateValues" dxfId="8" priority="8"/>
  </conditionalFormatting>
  <conditionalFormatting sqref="B38:B39 B32:B34 B10 B12:B17">
    <cfRule type="duplicateValues" dxfId="7" priority="7"/>
  </conditionalFormatting>
  <conditionalFormatting sqref="B9:B40">
    <cfRule type="duplicateValues" dxfId="6" priority="6"/>
  </conditionalFormatting>
  <conditionalFormatting sqref="B40 B35:B37 B30 B18:B27 B9">
    <cfRule type="duplicateValues" dxfId="5" priority="12"/>
  </conditionalFormatting>
  <conditionalFormatting sqref="B49:B52">
    <cfRule type="duplicateValues" dxfId="4" priority="5"/>
  </conditionalFormatting>
  <conditionalFormatting sqref="B49:B52">
    <cfRule type="duplicateValues" dxfId="3" priority="4"/>
  </conditionalFormatting>
  <conditionalFormatting sqref="G65:G68">
    <cfRule type="duplicateValues" dxfId="2" priority="3"/>
  </conditionalFormatting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2021-04-30T05:53:44Z</dcterms:modified>
</cp:coreProperties>
</file>