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30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1" l="1"/>
  <c r="A55" i="1"/>
  <c r="C55" i="1"/>
  <c r="B56" i="1"/>
  <c r="A53" i="1" l="1"/>
  <c r="A54" i="1"/>
  <c r="C53" i="1"/>
  <c r="C54" i="1"/>
  <c r="A70" i="1"/>
  <c r="C70" i="1"/>
  <c r="B71" i="1"/>
  <c r="A94" i="1"/>
  <c r="A95" i="1"/>
  <c r="C94" i="1"/>
  <c r="C95" i="1"/>
  <c r="A93" i="1"/>
  <c r="C93" i="1"/>
  <c r="A52" i="1" l="1"/>
  <c r="C52" i="1"/>
  <c r="A51" i="1"/>
  <c r="C51" i="1"/>
  <c r="A69" i="1"/>
  <c r="C69" i="1"/>
  <c r="A68" i="1"/>
  <c r="C68" i="1"/>
  <c r="A77" i="1"/>
  <c r="A78" i="1"/>
  <c r="C78" i="1"/>
  <c r="B79" i="1"/>
  <c r="B31" i="1"/>
  <c r="B40" i="1"/>
  <c r="A50" i="1"/>
  <c r="C50" i="1"/>
  <c r="A90" i="1"/>
  <c r="A91" i="1"/>
  <c r="A92" i="1"/>
  <c r="C90" i="1"/>
  <c r="C91" i="1"/>
  <c r="C92" i="1"/>
  <c r="A87" i="1" l="1"/>
  <c r="A88" i="1"/>
  <c r="A89" i="1"/>
  <c r="C87" i="1"/>
  <c r="C88" i="1"/>
  <c r="C89" i="1"/>
  <c r="C77" i="1"/>
  <c r="A66" i="1"/>
  <c r="A25" i="1"/>
  <c r="A26" i="1"/>
  <c r="A67" i="1"/>
  <c r="C66" i="1"/>
  <c r="C25" i="1"/>
  <c r="C26" i="1"/>
  <c r="C67" i="1"/>
  <c r="A17" i="1"/>
  <c r="A48" i="1"/>
  <c r="A49" i="1"/>
  <c r="C17" i="1"/>
  <c r="C48" i="1"/>
  <c r="C49" i="1"/>
  <c r="A36" i="1" l="1"/>
  <c r="A76" i="1"/>
  <c r="A35" i="1"/>
  <c r="A65" i="1"/>
  <c r="C36" i="1"/>
  <c r="C76" i="1"/>
  <c r="C35" i="1"/>
  <c r="C65" i="1"/>
  <c r="A15" i="1"/>
  <c r="A64" i="1"/>
  <c r="A27" i="1"/>
  <c r="A28" i="1"/>
  <c r="A14" i="1"/>
  <c r="C63" i="1"/>
  <c r="C15" i="1"/>
  <c r="C64" i="1"/>
  <c r="C27" i="1"/>
  <c r="C28" i="1"/>
  <c r="C14" i="1"/>
  <c r="A22" i="1"/>
  <c r="A23" i="1"/>
  <c r="A47" i="1"/>
  <c r="A20" i="1"/>
  <c r="A11" i="1"/>
  <c r="A10" i="1"/>
  <c r="A9" i="1"/>
  <c r="A21" i="1"/>
  <c r="A19" i="1"/>
  <c r="A18" i="1"/>
  <c r="C22" i="1"/>
  <c r="C23" i="1"/>
  <c r="C47" i="1"/>
  <c r="C20" i="1"/>
  <c r="C11" i="1"/>
  <c r="C10" i="1"/>
  <c r="C9" i="1"/>
  <c r="C21" i="1"/>
  <c r="C19" i="1"/>
  <c r="C18" i="1"/>
  <c r="A37" i="1"/>
  <c r="C37" i="1"/>
  <c r="C16" i="1" l="1"/>
  <c r="A16" i="1"/>
  <c r="A63" i="1"/>
  <c r="C29" i="1"/>
  <c r="A29" i="1"/>
  <c r="A38" i="1"/>
  <c r="C38" i="1"/>
  <c r="C12" i="1" l="1"/>
  <c r="A12" i="1"/>
  <c r="A46" i="1" l="1"/>
  <c r="A13" i="1"/>
  <c r="A24" i="1"/>
  <c r="C46" i="1"/>
  <c r="C13" i="1"/>
  <c r="C24" i="1"/>
  <c r="A75" i="1"/>
  <c r="C75" i="1" l="1"/>
  <c r="A45" i="1"/>
  <c r="C45" i="1"/>
  <c r="A30" i="1"/>
  <c r="A62" i="1"/>
  <c r="C30" i="1"/>
  <c r="C62" i="1"/>
  <c r="C39" i="1" l="1"/>
  <c r="A39" i="1"/>
  <c r="C86" i="1" l="1"/>
  <c r="A86" i="1"/>
  <c r="C61" i="1"/>
  <c r="A61" i="1"/>
  <c r="C60" i="1"/>
  <c r="A60" i="1"/>
  <c r="C44" i="1"/>
  <c r="A44" i="1"/>
  <c r="A82" i="1" l="1"/>
  <c r="F2" i="3"/>
</calcChain>
</file>

<file path=xl/sharedStrings.xml><?xml version="1.0" encoding="utf-8"?>
<sst xmlns="http://schemas.openxmlformats.org/spreadsheetml/2006/main" count="986" uniqueCount="30">
  <si>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</si>
  <si>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</si>
  <si>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</si>
  <si>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</si>
  <si>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</si>
  <si>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</si>
  <si>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</si>
  <si>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</si>
  <si>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</si>
  <si>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</si>
  <si>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</si>
  <si>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</si>
  <si>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</si>
  <si>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</si>
  <si>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</si>
  <si>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</si>
  <si>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</si>
  <si>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</si>
  <si>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</si>
  <si>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</si>
  <si>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</si>
  <si>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</si>
  <si>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</si>
  <si>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2 Gavetas Vacias + 1 Gavetas Fallando</t>
  </si>
  <si>
    <t>3335868684</t>
  </si>
  <si>
    <t>GAVETA DE DEPOSITO LLENO</t>
  </si>
  <si>
    <t>3335870467 </t>
  </si>
  <si>
    <t>3335871159 </t>
  </si>
  <si>
    <t>Abastecido</t>
  </si>
  <si>
    <t>Atendido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</si>
</sst>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3"/>
      <tableStyleElement type="headerRow" dxfId="92"/>
      <tableStyleElement type="totalRow" dxfId="91"/>
      <tableStyleElement type="firstColumn" dxfId="90"/>
      <tableStyleElement type="lastColumn" dxfId="89"/>
      <tableStyleElement type="firstRowStripe" dxfId="88"/>
      <tableStyleElement type="firstColumnStripe" dxfId="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zoomScaleNormal="100" workbookViewId="0">
      <selection activeCell="C4" sqref="C4"/>
    </sheetView>
  </sheetViews>
  <sheetFormatPr baseColWidth="10" defaultColWidth="23.42578125" defaultRowHeight="15" x14ac:dyDescent="0.25"/>
  <cols>
    <col min="1" max="1" width="25.5703125" bestFit="1" customWidth="1"/>
    <col min="2" max="2" width="17.28515625" bestFit="1" customWidth="1"/>
    <col min="3" max="3" width="49.140625" bestFit="1" customWidth="1"/>
    <col min="4" max="4" width="36.28515625" bestFit="1" customWidth="1"/>
    <col min="5" max="5" width="14.7109375" bestFit="1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44316.25</v>
      </c>
      <c r="C4" s="1"/>
      <c r="D4" s="1"/>
      <c r="E4" s="11"/>
    </row>
    <row r="5" spans="1:5" ht="18.75" thickBot="1" x14ac:dyDescent="0.3">
      <c r="A5" s="7" t="s">
        <v>3</v>
      </c>
      <c r="B5" s="9">
        <v>44316.708333333336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5" t="str">
        <f>VLOOKUP(B9,'[1]LISTADO ATM'!$A$2:$C$821,3,0)</f>
        <v>DISTRITO NACIONAL</v>
      </c>
      <c r="B9" s="28">
        <v>785</v>
      </c>
      <c r="C9" s="28" t="str">
        <f>VLOOKUP(B9,'[1]LISTADO ATM'!$A$2:$B$821,2,0)</f>
        <v xml:space="preserve">ATM S/M Nacional Máximo Gómez </v>
      </c>
      <c r="D9" s="16" t="s">
        <v>28</v>
      </c>
      <c r="E9" s="34">
        <v>3335870750</v>
      </c>
    </row>
    <row r="10" spans="1:5" ht="18" x14ac:dyDescent="0.25">
      <c r="A10" s="35" t="str">
        <f>VLOOKUP(B10,'[1]LISTADO ATM'!$A$2:$C$821,3,0)</f>
        <v>DISTRITO NACIONAL</v>
      </c>
      <c r="B10" s="28">
        <v>713</v>
      </c>
      <c r="C10" s="28" t="str">
        <f>VLOOKUP(B10,'[1]LISTADO ATM'!$A$2:$B$821,2,0)</f>
        <v xml:space="preserve">ATM Oficina Las Américas </v>
      </c>
      <c r="D10" s="16" t="s">
        <v>28</v>
      </c>
      <c r="E10" s="34">
        <v>3335870613</v>
      </c>
    </row>
    <row r="11" spans="1:5" ht="18" x14ac:dyDescent="0.25">
      <c r="A11" s="35" t="str">
        <f>VLOOKUP(B11,'[1]LISTADO ATM'!$A$2:$C$821,3,0)</f>
        <v>DISTRITO NACIONAL</v>
      </c>
      <c r="B11" s="28">
        <v>12</v>
      </c>
      <c r="C11" s="28" t="str">
        <f>VLOOKUP(B11,'[1]LISTADO ATM'!$A$2:$B$821,2,0)</f>
        <v xml:space="preserve">ATM Comercial Ganadera (San Isidro) </v>
      </c>
      <c r="D11" s="16" t="s">
        <v>28</v>
      </c>
      <c r="E11" s="34">
        <v>3335870606</v>
      </c>
    </row>
    <row r="12" spans="1:5" ht="18" x14ac:dyDescent="0.25">
      <c r="A12" s="35" t="str">
        <f>VLOOKUP(B12,'[1]LISTADO ATM'!$A$2:$C$821,3,0)</f>
        <v>NORTE</v>
      </c>
      <c r="B12" s="28">
        <v>965</v>
      </c>
      <c r="C12" s="28" t="str">
        <f>VLOOKUP(B12,'[1]LISTADO ATM'!$A$2:$B$821,2,0)</f>
        <v xml:space="preserve">ATM S/M La Fuente FUN (Santiago) </v>
      </c>
      <c r="D12" s="16" t="s">
        <v>28</v>
      </c>
      <c r="E12" s="34">
        <v>3335870494</v>
      </c>
    </row>
    <row r="13" spans="1:5" ht="18" x14ac:dyDescent="0.25">
      <c r="A13" s="35" t="str">
        <f>VLOOKUP(B13,'[1]LISTADO ATM'!$A$2:$C$821,3,0)</f>
        <v>NORTE</v>
      </c>
      <c r="B13" s="28">
        <v>119</v>
      </c>
      <c r="C13" s="28" t="str">
        <f>VLOOKUP(B13,'[1]LISTADO ATM'!$A$2:$B$821,2,0)</f>
        <v>ATM Oficina La Barranquita</v>
      </c>
      <c r="D13" s="16" t="s">
        <v>28</v>
      </c>
      <c r="E13" s="34">
        <v>3335870198</v>
      </c>
    </row>
    <row r="14" spans="1:5" ht="18" x14ac:dyDescent="0.25">
      <c r="A14" s="19" t="str">
        <f>VLOOKUP(B14,'[1]LISTADO ATM'!$A$2:$C$821,3,0)</f>
        <v>DISTRITO NACIONAL</v>
      </c>
      <c r="B14" s="28">
        <v>577</v>
      </c>
      <c r="C14" s="28" t="str">
        <f>VLOOKUP(B14,'[1]LISTADO ATM'!$A$2:$B$821,2,0)</f>
        <v xml:space="preserve">ATM Olé Ave. Duarte </v>
      </c>
      <c r="D14" s="16" t="s">
        <v>28</v>
      </c>
      <c r="E14" s="34">
        <v>3335870821</v>
      </c>
    </row>
    <row r="15" spans="1:5" ht="18" x14ac:dyDescent="0.25">
      <c r="A15" s="19" t="str">
        <f>VLOOKUP(B15,'[1]LISTADO ATM'!$A$2:$C$821,3,0)</f>
        <v>NORTE</v>
      </c>
      <c r="B15" s="28">
        <v>405</v>
      </c>
      <c r="C15" s="28" t="str">
        <f>VLOOKUP(B15,'[1]LISTADO ATM'!$A$2:$B$821,2,0)</f>
        <v xml:space="preserve">ATM UNP Loma de Cabrera </v>
      </c>
      <c r="D15" s="16" t="s">
        <v>28</v>
      </c>
      <c r="E15" s="34">
        <v>3335870693</v>
      </c>
    </row>
    <row r="16" spans="1:5" ht="18" x14ac:dyDescent="0.25">
      <c r="A16" s="19" t="str">
        <f>VLOOKUP(B16,'[1]LISTADO ATM'!$A$2:$C$821,3,0)</f>
        <v>NORTE</v>
      </c>
      <c r="B16" s="28">
        <v>520</v>
      </c>
      <c r="C16" s="28" t="str">
        <f>VLOOKUP(B16,'[1]LISTADO ATM'!$A$2:$B$821,2,0)</f>
        <v xml:space="preserve">ATM Cooperativa Navarrete (COOPNAVA) </v>
      </c>
      <c r="D16" s="16" t="s">
        <v>28</v>
      </c>
      <c r="E16" s="34">
        <v>3335870496</v>
      </c>
    </row>
    <row r="17" spans="1:5" ht="18" x14ac:dyDescent="0.25">
      <c r="A17" s="35" t="str">
        <f>VLOOKUP(B17,'[1]LISTADO ATM'!$A$2:$C$821,3,0)</f>
        <v>SUR</v>
      </c>
      <c r="B17" s="28">
        <v>750</v>
      </c>
      <c r="C17" s="28" t="str">
        <f>VLOOKUP(B17,'[1]LISTADO ATM'!$A$2:$B$821,2,0)</f>
        <v xml:space="preserve">ATM UNP Duvergé </v>
      </c>
      <c r="D17" s="16" t="s">
        <v>28</v>
      </c>
      <c r="E17" s="42">
        <v>3335871084</v>
      </c>
    </row>
    <row r="18" spans="1:5" ht="18" x14ac:dyDescent="0.25">
      <c r="A18" s="35" t="str">
        <f>VLOOKUP(B18,'[1]LISTADO ATM'!$A$2:$C$821,3,0)</f>
        <v>DISTRITO NACIONAL</v>
      </c>
      <c r="B18" s="28">
        <v>721</v>
      </c>
      <c r="C18" s="28" t="str">
        <f>VLOOKUP(B18,'[1]LISTADO ATM'!$A$2:$B$821,2,0)</f>
        <v xml:space="preserve">ATM Oficina Charles de Gaulle II </v>
      </c>
      <c r="D18" s="16" t="s">
        <v>28</v>
      </c>
      <c r="E18" s="42">
        <v>333587108</v>
      </c>
    </row>
    <row r="19" spans="1:5" ht="18" x14ac:dyDescent="0.25">
      <c r="A19" s="35" t="str">
        <f>VLOOKUP(B19,'[1]LISTADO ATM'!$A$2:$C$821,3,0)</f>
        <v>ESTE</v>
      </c>
      <c r="B19" s="28">
        <v>114</v>
      </c>
      <c r="C19" s="28" t="str">
        <f>VLOOKUP(B19,'[1]LISTADO ATM'!$A$2:$B$821,2,0)</f>
        <v xml:space="preserve">ATM Oficina Hato Mayor </v>
      </c>
      <c r="D19" s="16" t="s">
        <v>28</v>
      </c>
      <c r="E19" s="42">
        <v>3335871029</v>
      </c>
    </row>
    <row r="20" spans="1:5" ht="18" x14ac:dyDescent="0.25">
      <c r="A20" s="35" t="str">
        <f>VLOOKUP(B20,'[1]LISTADO ATM'!$A$2:$C$821,3,0)</f>
        <v>NORTE</v>
      </c>
      <c r="B20" s="28">
        <v>22</v>
      </c>
      <c r="C20" s="28" t="str">
        <f>VLOOKUP(B20,'[1]LISTADO ATM'!$A$2:$B$821,2,0)</f>
        <v>ATM S/M Olimpico (Santiago)</v>
      </c>
      <c r="D20" s="16" t="s">
        <v>28</v>
      </c>
      <c r="E20" s="34">
        <v>3335870521</v>
      </c>
    </row>
    <row r="21" spans="1:5" ht="18" x14ac:dyDescent="0.25">
      <c r="A21" s="35" t="str">
        <f>VLOOKUP(B21,'[1]LISTADO ATM'!$A$2:$C$821,3,0)</f>
        <v>SUR</v>
      </c>
      <c r="B21" s="28">
        <v>592</v>
      </c>
      <c r="C21" s="28" t="str">
        <f>VLOOKUP(B21,'[1]LISTADO ATM'!$A$2:$B$821,2,0)</f>
        <v xml:space="preserve">ATM Centro de Caja San Cristóbal I </v>
      </c>
      <c r="D21" s="16" t="s">
        <v>28</v>
      </c>
      <c r="E21" s="34">
        <v>3335871084</v>
      </c>
    </row>
    <row r="22" spans="1:5" ht="18" x14ac:dyDescent="0.25">
      <c r="A22" s="35" t="str">
        <f>VLOOKUP(B22,'[1]LISTADO ATM'!$A$2:$C$821,3,0)</f>
        <v>SUR</v>
      </c>
      <c r="B22" s="28">
        <v>764</v>
      </c>
      <c r="C22" s="28" t="str">
        <f>VLOOKUP(B22,'[1]LISTADO ATM'!$A$2:$B$821,2,0)</f>
        <v xml:space="preserve">ATM Oficina Elías Piña </v>
      </c>
      <c r="D22" s="16" t="s">
        <v>28</v>
      </c>
      <c r="E22" s="34">
        <v>3335870513</v>
      </c>
    </row>
    <row r="23" spans="1:5" ht="18" x14ac:dyDescent="0.25">
      <c r="A23" s="35" t="str">
        <f>VLOOKUP(B23,'[1]LISTADO ATM'!$A$2:$C$821,3,0)</f>
        <v>DISTRITO NACIONAL</v>
      </c>
      <c r="B23" s="28">
        <v>722</v>
      </c>
      <c r="C23" s="28" t="str">
        <f>VLOOKUP(B23,'[1]LISTADO ATM'!$A$2:$B$821,2,0)</f>
        <v xml:space="preserve">ATM Oficina Charles de Gaulle III </v>
      </c>
      <c r="D23" s="16" t="s">
        <v>28</v>
      </c>
      <c r="E23" s="34">
        <v>3335870515</v>
      </c>
    </row>
    <row r="24" spans="1:5" ht="18" x14ac:dyDescent="0.25">
      <c r="A24" s="35" t="str">
        <f>VLOOKUP(B24,'[1]LISTADO ATM'!$A$2:$C$821,3,0)</f>
        <v>DISTRITO NACIONAL</v>
      </c>
      <c r="B24" s="28">
        <v>516</v>
      </c>
      <c r="C24" s="28" t="str">
        <f>VLOOKUP(B24,'[1]LISTADO ATM'!$A$2:$B$821,2,0)</f>
        <v xml:space="preserve">ATM Oficina Gascue </v>
      </c>
      <c r="D24" s="16" t="s">
        <v>28</v>
      </c>
      <c r="E24" s="34">
        <v>3335870202</v>
      </c>
    </row>
    <row r="25" spans="1:5" ht="19.5" customHeight="1" x14ac:dyDescent="0.25">
      <c r="A25" s="19" t="str">
        <f>VLOOKUP(B25,'[1]LISTADO ATM'!$A$2:$C$821,3,0)</f>
        <v>SUR</v>
      </c>
      <c r="B25" s="28">
        <v>103</v>
      </c>
      <c r="C25" s="34" t="str">
        <f>VLOOKUP(B25,'[1]LISTADO ATM'!$A$2:$B$821,2,0)</f>
        <v xml:space="preserve">ATM Oficina Las Matas de Farfán </v>
      </c>
      <c r="D25" s="16" t="s">
        <v>28</v>
      </c>
      <c r="E25" s="34">
        <v>3335871140</v>
      </c>
    </row>
    <row r="26" spans="1:5" ht="19.5" customHeight="1" x14ac:dyDescent="0.25">
      <c r="A26" s="19" t="str">
        <f>VLOOKUP(B26,'[1]LISTADO ATM'!$A$2:$C$821,3,0)</f>
        <v>DISTRITO NACIONAL</v>
      </c>
      <c r="B26" s="28">
        <v>507</v>
      </c>
      <c r="C26" s="34" t="str">
        <f>VLOOKUP(B26,'[1]LISTADO ATM'!$A$2:$B$821,2,0)</f>
        <v>ATM Estación Sigma Boca Chica</v>
      </c>
      <c r="D26" s="16" t="s">
        <v>28</v>
      </c>
      <c r="E26" s="34">
        <v>3335871274</v>
      </c>
    </row>
    <row r="27" spans="1:5" ht="18" x14ac:dyDescent="0.25">
      <c r="A27" s="19" t="str">
        <f>VLOOKUP(B27,'[1]LISTADO ATM'!$A$2:$C$821,3,0)</f>
        <v>NORTE</v>
      </c>
      <c r="B27" s="28">
        <v>262</v>
      </c>
      <c r="C27" s="28" t="str">
        <f>VLOOKUP(B27,'[1]LISTADO ATM'!$A$2:$B$821,2,0)</f>
        <v xml:space="preserve">ATM Oficina Obras Públicas (Santiago) </v>
      </c>
      <c r="D27" s="16" t="s">
        <v>28</v>
      </c>
      <c r="E27" s="34">
        <v>3335870790</v>
      </c>
    </row>
    <row r="28" spans="1:5" ht="16.5" customHeight="1" x14ac:dyDescent="0.25">
      <c r="A28" s="19" t="str">
        <f>VLOOKUP(B28,'[1]LISTADO ATM'!$A$2:$C$821,3,0)</f>
        <v>DISTRITO NACIONAL</v>
      </c>
      <c r="B28" s="28">
        <v>244</v>
      </c>
      <c r="C28" s="28" t="str">
        <f>VLOOKUP(B28,'[1]LISTADO ATM'!$A$2:$B$821,2,0)</f>
        <v xml:space="preserve">ATM Ministerio de Hacienda (antiguo Finanzas) </v>
      </c>
      <c r="D28" s="16" t="s">
        <v>28</v>
      </c>
      <c r="E28" s="34">
        <v>3335870794</v>
      </c>
    </row>
    <row r="29" spans="1:5" ht="18" x14ac:dyDescent="0.25">
      <c r="A29" s="19" t="str">
        <f>VLOOKUP(B29,'[1]LISTADO ATM'!$A$2:$C$821,3,0)</f>
        <v>DISTRITO NACIONAL</v>
      </c>
      <c r="B29" s="28">
        <v>678</v>
      </c>
      <c r="C29" s="28" t="str">
        <f>VLOOKUP(B29,'[1]LISTADO ATM'!$A$2:$B$821,2,0)</f>
        <v>ATM Eco Petroleo San Isidro</v>
      </c>
      <c r="D29" s="16" t="s">
        <v>28</v>
      </c>
      <c r="E29" s="34">
        <v>3335870495</v>
      </c>
    </row>
    <row r="30" spans="1:5" ht="18" x14ac:dyDescent="0.25">
      <c r="A30" s="19" t="str">
        <f>VLOOKUP(B30,'[1]LISTADO ATM'!$A$2:$C$821,3,0)</f>
        <v>DISTRITO NACIONAL</v>
      </c>
      <c r="B30" s="28">
        <v>147</v>
      </c>
      <c r="C30" s="28" t="str">
        <f>VLOOKUP(B30,'[1]LISTADO ATM'!$A$2:$B$821,2,0)</f>
        <v xml:space="preserve">ATM Kiosco Megacentro I </v>
      </c>
      <c r="D30" s="16" t="s">
        <v>28</v>
      </c>
      <c r="E30" s="34">
        <v>3335869501</v>
      </c>
    </row>
    <row r="31" spans="1:5" ht="18.75" thickBot="1" x14ac:dyDescent="0.3">
      <c r="A31" s="3" t="s">
        <v>11</v>
      </c>
      <c r="B31" s="37">
        <f>COUNT(B9:B30)</f>
        <v>22</v>
      </c>
      <c r="C31" s="57"/>
      <c r="D31" s="58"/>
      <c r="E31" s="59"/>
    </row>
    <row r="32" spans="1:5" x14ac:dyDescent="0.25">
      <c r="B32" s="5"/>
      <c r="E32" s="5"/>
    </row>
    <row r="33" spans="1:5" ht="18" x14ac:dyDescent="0.25">
      <c r="A33" s="54" t="s">
        <v>16</v>
      </c>
      <c r="B33" s="55"/>
      <c r="C33" s="55"/>
      <c r="D33" s="55"/>
      <c r="E33" s="56"/>
    </row>
    <row r="34" spans="1:5" ht="18" x14ac:dyDescent="0.25">
      <c r="A34" s="2" t="s">
        <v>5</v>
      </c>
      <c r="B34" s="2" t="s">
        <v>6</v>
      </c>
      <c r="C34" s="2" t="s">
        <v>7</v>
      </c>
      <c r="D34" s="2" t="s">
        <v>8</v>
      </c>
      <c r="E34" s="12" t="s">
        <v>9</v>
      </c>
    </row>
    <row r="35" spans="1:5" ht="19.5" customHeight="1" x14ac:dyDescent="0.25">
      <c r="A35" s="19" t="str">
        <f>VLOOKUP(B35,'[1]LISTADO ATM'!$A$2:$C$821,3,0)</f>
        <v>DISTRITO NACIONAL</v>
      </c>
      <c r="B35" s="28">
        <v>989</v>
      </c>
      <c r="C35" s="34" t="str">
        <f>VLOOKUP(B35,'[1]LISTADO ATM'!$A$2:$B$821,2,0)</f>
        <v xml:space="preserve">ATM Ministerio de Deportes </v>
      </c>
      <c r="D35" s="16" t="s">
        <v>29</v>
      </c>
      <c r="E35" s="34">
        <v>3335870552</v>
      </c>
    </row>
    <row r="36" spans="1:5" ht="19.5" customHeight="1" x14ac:dyDescent="0.25">
      <c r="A36" s="19" t="str">
        <f>VLOOKUP(B36,'[1]LISTADO ATM'!$A$2:$C$821,3,0)</f>
        <v>ESTE</v>
      </c>
      <c r="B36" s="28">
        <v>114</v>
      </c>
      <c r="C36" s="34" t="str">
        <f>VLOOKUP(B36,'[1]LISTADO ATM'!$A$2:$B$821,2,0)</f>
        <v xml:space="preserve">ATM Oficina Hato Mayor </v>
      </c>
      <c r="D36" s="16" t="s">
        <v>29</v>
      </c>
      <c r="E36" s="34">
        <v>3335870505</v>
      </c>
    </row>
    <row r="37" spans="1:5" ht="19.5" customHeight="1" x14ac:dyDescent="0.25">
      <c r="A37" s="19" t="str">
        <f>VLOOKUP(B37,'[1]LISTADO ATM'!$A$2:$C$821,3,0)</f>
        <v>DISTRITO NACIONAL</v>
      </c>
      <c r="B37" s="40">
        <v>545</v>
      </c>
      <c r="C37" s="34" t="str">
        <f>VLOOKUP(B37,'[1]LISTADO ATM'!$A$2:$B$821,2,0)</f>
        <v xml:space="preserve">ATM Oficina Isabel La Católica II  </v>
      </c>
      <c r="D37" s="16" t="s">
        <v>29</v>
      </c>
      <c r="E37" s="34">
        <v>3335870504</v>
      </c>
    </row>
    <row r="38" spans="1:5" ht="19.5" customHeight="1" x14ac:dyDescent="0.25">
      <c r="A38" s="19" t="str">
        <f>VLOOKUP(B38,'[1]LISTADO ATM'!$A$2:$C$821,3,0)</f>
        <v>DISTRITO NACIONAL</v>
      </c>
      <c r="B38" s="28">
        <v>540</v>
      </c>
      <c r="C38" s="28" t="str">
        <f>VLOOKUP(B38,'[1]LISTADO ATM'!$A$2:$B$821,2,0)</f>
        <v xml:space="preserve">ATM Autoservicio Sambil I </v>
      </c>
      <c r="D38" s="16" t="s">
        <v>29</v>
      </c>
      <c r="E38" s="34" t="s">
        <v>26</v>
      </c>
    </row>
    <row r="39" spans="1:5" ht="18.75" customHeight="1" x14ac:dyDescent="0.25">
      <c r="A39" s="19" t="str">
        <f>VLOOKUP(B39,'[1]LISTADO ATM'!$A$2:$C$821,3,0)</f>
        <v>ESTE</v>
      </c>
      <c r="B39" s="28">
        <v>159</v>
      </c>
      <c r="C39" s="28" t="str">
        <f>VLOOKUP(B39,'[1]LISTADO ATM'!$A$2:$B$821,2,0)</f>
        <v xml:space="preserve">ATM Hotel Dreams Bayahibe I </v>
      </c>
      <c r="D39" s="16" t="s">
        <v>29</v>
      </c>
      <c r="E39" s="34">
        <v>3335869268</v>
      </c>
    </row>
    <row r="40" spans="1:5" ht="18.75" thickBot="1" x14ac:dyDescent="0.3">
      <c r="A40" s="3" t="s">
        <v>11</v>
      </c>
      <c r="B40" s="37">
        <f>COUNT(B35:B39)</f>
        <v>5</v>
      </c>
      <c r="C40" s="57"/>
      <c r="D40" s="58"/>
      <c r="E40" s="59"/>
    </row>
    <row r="41" spans="1:5" ht="15.75" thickBot="1" x14ac:dyDescent="0.3">
      <c r="B41" s="5"/>
      <c r="E41" s="5"/>
    </row>
    <row r="42" spans="1:5" ht="18.75" thickBot="1" x14ac:dyDescent="0.3">
      <c r="A42" s="60" t="s">
        <v>14</v>
      </c>
      <c r="B42" s="61"/>
      <c r="C42" s="61"/>
      <c r="D42" s="61"/>
      <c r="E42" s="62"/>
    </row>
    <row r="43" spans="1:5" ht="18" x14ac:dyDescent="0.25">
      <c r="A43" s="2" t="s">
        <v>5</v>
      </c>
      <c r="B43" s="2" t="s">
        <v>6</v>
      </c>
      <c r="C43" s="2" t="s">
        <v>7</v>
      </c>
      <c r="D43" s="2" t="s">
        <v>8</v>
      </c>
      <c r="E43" s="12" t="s">
        <v>9</v>
      </c>
    </row>
    <row r="44" spans="1:5" ht="18" x14ac:dyDescent="0.25">
      <c r="A44" s="35" t="str">
        <f>VLOOKUP(B44,'[1]LISTADO ATM'!$A$2:$C$821,3,0)</f>
        <v>DISTRITO NACIONAL</v>
      </c>
      <c r="B44" s="28">
        <v>486</v>
      </c>
      <c r="C44" s="28" t="str">
        <f>VLOOKUP(B44,'[1]LISTADO ATM'!$A$2:$B$821,2,0)</f>
        <v xml:space="preserve">ATM Olé La Caleta </v>
      </c>
      <c r="D44" s="15" t="s">
        <v>10</v>
      </c>
      <c r="E44" s="34" t="s">
        <v>22</v>
      </c>
    </row>
    <row r="45" spans="1:5" ht="18" x14ac:dyDescent="0.25">
      <c r="A45" s="35" t="str">
        <f>VLOOKUP(B45,'[1]LISTADO ATM'!$A$2:$C$821,3,0)</f>
        <v>DISTRITO NACIONAL</v>
      </c>
      <c r="B45" s="28">
        <v>527</v>
      </c>
      <c r="C45" s="28" t="str">
        <f>VLOOKUP(B45,'[1]LISTADO ATM'!$A$2:$B$821,2,0)</f>
        <v>ATM Oficina Zona Oriental II</v>
      </c>
      <c r="D45" s="15" t="s">
        <v>10</v>
      </c>
      <c r="E45" s="34">
        <v>3335869992</v>
      </c>
    </row>
    <row r="46" spans="1:5" ht="18" x14ac:dyDescent="0.25">
      <c r="A46" s="35" t="str">
        <f>VLOOKUP(B46,'[1]LISTADO ATM'!$A$2:$C$821,3,0)</f>
        <v>SUR</v>
      </c>
      <c r="B46" s="28">
        <v>512</v>
      </c>
      <c r="C46" s="28" t="str">
        <f>VLOOKUP(B46,'[1]LISTADO ATM'!$A$2:$B$821,2,0)</f>
        <v>ATM Plaza Jesús Ferreira</v>
      </c>
      <c r="D46" s="15" t="s">
        <v>10</v>
      </c>
      <c r="E46" s="34">
        <v>3335870140</v>
      </c>
    </row>
    <row r="47" spans="1:5" ht="18" x14ac:dyDescent="0.25">
      <c r="A47" s="35" t="str">
        <f>VLOOKUP(B47,'[1]LISTADO ATM'!$A$2:$C$821,3,0)</f>
        <v>SUR</v>
      </c>
      <c r="B47" s="28">
        <v>619</v>
      </c>
      <c r="C47" s="28" t="str">
        <f>VLOOKUP(B47,'[1]LISTADO ATM'!$A$2:$B$821,2,0)</f>
        <v xml:space="preserve">ATM Academia P.N. Hatillo (San Cristóbal) </v>
      </c>
      <c r="D47" s="15" t="s">
        <v>10</v>
      </c>
      <c r="E47" s="34">
        <v>3335870516</v>
      </c>
    </row>
    <row r="48" spans="1:5" ht="18" x14ac:dyDescent="0.25">
      <c r="A48" s="35" t="str">
        <f>VLOOKUP(B48,'[1]LISTADO ATM'!$A$2:$C$821,3,0)</f>
        <v>ESTE</v>
      </c>
      <c r="B48" s="28">
        <v>934</v>
      </c>
      <c r="C48" s="28" t="str">
        <f>VLOOKUP(B48,'[1]LISTADO ATM'!$A$2:$B$821,2,0)</f>
        <v>ATM Hotel Dreams La Romana</v>
      </c>
      <c r="D48" s="15" t="s">
        <v>10</v>
      </c>
      <c r="E48" s="42" t="s">
        <v>27</v>
      </c>
    </row>
    <row r="49" spans="1:5" ht="18" x14ac:dyDescent="0.25">
      <c r="A49" s="35" t="str">
        <f>VLOOKUP(B49,'[1]LISTADO ATM'!$A$2:$C$821,3,0)</f>
        <v>DISTRITO NACIONAL</v>
      </c>
      <c r="B49" s="28">
        <v>378</v>
      </c>
      <c r="C49" s="28" t="str">
        <f>VLOOKUP(B49,'[1]LISTADO ATM'!$A$2:$B$821,2,0)</f>
        <v>ATM UNP Villa Flores</v>
      </c>
      <c r="D49" s="15" t="s">
        <v>10</v>
      </c>
      <c r="E49" s="42">
        <v>3335871202</v>
      </c>
    </row>
    <row r="50" spans="1:5" ht="18" x14ac:dyDescent="0.25">
      <c r="A50" s="35" t="str">
        <f>VLOOKUP(B50,'[1]LISTADO ATM'!$A$2:$C$821,3,0)</f>
        <v>NORTE</v>
      </c>
      <c r="B50" s="28">
        <v>350</v>
      </c>
      <c r="C50" s="28" t="str">
        <f>VLOOKUP(B50,'[1]LISTADO ATM'!$A$2:$B$821,2,0)</f>
        <v xml:space="preserve">ATM Oficina Villa Tapia </v>
      </c>
      <c r="D50" s="15" t="s">
        <v>10</v>
      </c>
      <c r="E50" s="42">
        <v>3335871300</v>
      </c>
    </row>
    <row r="51" spans="1:5" ht="18" x14ac:dyDescent="0.25">
      <c r="A51" s="35" t="str">
        <f>VLOOKUP(B51,'[1]LISTADO ATM'!$A$2:$C$821,3,0)</f>
        <v>SUR</v>
      </c>
      <c r="B51" s="28">
        <v>984</v>
      </c>
      <c r="C51" s="28" t="str">
        <f>VLOOKUP(B51,'[1]LISTADO ATM'!$A$2:$B$821,2,0)</f>
        <v xml:space="preserve">ATM Oficina Neiba II </v>
      </c>
      <c r="D51" s="15" t="s">
        <v>10</v>
      </c>
      <c r="E51" s="42">
        <v>3335871438</v>
      </c>
    </row>
    <row r="52" spans="1:5" ht="18" x14ac:dyDescent="0.25">
      <c r="A52" s="35" t="str">
        <f>VLOOKUP(B52,'[1]LISTADO ATM'!$A$2:$C$821,3,0)</f>
        <v>NORTE</v>
      </c>
      <c r="B52" s="28">
        <v>151</v>
      </c>
      <c r="C52" s="28" t="str">
        <f>VLOOKUP(B52,'[1]LISTADO ATM'!$A$2:$B$821,2,0)</f>
        <v xml:space="preserve">ATM Oficina Nagua </v>
      </c>
      <c r="D52" s="15" t="s">
        <v>10</v>
      </c>
      <c r="E52" s="42">
        <v>3335871447</v>
      </c>
    </row>
    <row r="53" spans="1:5" ht="18" x14ac:dyDescent="0.25">
      <c r="A53" s="35" t="str">
        <f>VLOOKUP(B53,'[1]LISTADO ATM'!$A$2:$C$821,3,0)</f>
        <v>DISTRITO NACIONAL</v>
      </c>
      <c r="B53" s="28">
        <v>617</v>
      </c>
      <c r="C53" s="28" t="str">
        <f>VLOOKUP(B53,'[1]LISTADO ATM'!$A$2:$B$821,2,0)</f>
        <v xml:space="preserve">ATM Guardia Presidencial </v>
      </c>
      <c r="D53" s="15" t="s">
        <v>10</v>
      </c>
      <c r="E53" s="42">
        <v>3335871505</v>
      </c>
    </row>
    <row r="54" spans="1:5" ht="18" x14ac:dyDescent="0.25">
      <c r="A54" s="35" t="str">
        <f>VLOOKUP(B54,'[1]LISTADO ATM'!$A$2:$C$821,3,0)</f>
        <v>DISTRITO NACIONAL</v>
      </c>
      <c r="B54" s="28">
        <v>563</v>
      </c>
      <c r="C54" s="28" t="str">
        <f>VLOOKUP(B54,'[1]LISTADO ATM'!$A$2:$B$821,2,0)</f>
        <v xml:space="preserve">ATM Base Aérea San Isidro </v>
      </c>
      <c r="D54" s="15" t="s">
        <v>10</v>
      </c>
      <c r="E54" s="42">
        <v>3335871478</v>
      </c>
    </row>
    <row r="55" spans="1:5" ht="18" x14ac:dyDescent="0.25">
      <c r="A55" s="35" t="str">
        <f>VLOOKUP(B55,'[1]LISTADO ATM'!$A$2:$C$821,3,0)</f>
        <v>DISTRITO NACIONAL</v>
      </c>
      <c r="B55" s="40">
        <v>701</v>
      </c>
      <c r="C55" s="28" t="str">
        <f>VLOOKUP(B55,'[1]LISTADO ATM'!$A$2:$B$821,2,0)</f>
        <v>ATM Autoservicio Los Alcarrizos</v>
      </c>
      <c r="D55" s="15" t="s">
        <v>10</v>
      </c>
      <c r="E55" s="42">
        <v>3335871509</v>
      </c>
    </row>
    <row r="56" spans="1:5" ht="18.75" thickBot="1" x14ac:dyDescent="0.3">
      <c r="A56" s="36" t="s">
        <v>11</v>
      </c>
      <c r="B56" s="37">
        <f>COUNT(B44:B55)</f>
        <v>12</v>
      </c>
      <c r="C56" s="14"/>
      <c r="D56" s="14"/>
      <c r="E56" s="14"/>
    </row>
    <row r="57" spans="1:5" ht="15.75" thickBot="1" x14ac:dyDescent="0.3">
      <c r="B57" s="5"/>
      <c r="E57" s="5"/>
    </row>
    <row r="58" spans="1:5" ht="18.75" thickBot="1" x14ac:dyDescent="0.3">
      <c r="A58" s="60" t="s">
        <v>20</v>
      </c>
      <c r="B58" s="61"/>
      <c r="C58" s="61"/>
      <c r="D58" s="61"/>
      <c r="E58" s="62"/>
    </row>
    <row r="59" spans="1:5" ht="18" x14ac:dyDescent="0.25">
      <c r="A59" s="2" t="s">
        <v>5</v>
      </c>
      <c r="B59" s="2" t="s">
        <v>6</v>
      </c>
      <c r="C59" s="2" t="s">
        <v>7</v>
      </c>
      <c r="D59" s="2" t="s">
        <v>8</v>
      </c>
      <c r="E59" s="12" t="s">
        <v>9</v>
      </c>
    </row>
    <row r="60" spans="1:5" ht="18" x14ac:dyDescent="0.25">
      <c r="A60" s="19" t="str">
        <f>VLOOKUP(B60,'[1]LISTADO ATM'!$A$2:$C$821,3,0)</f>
        <v>SUR</v>
      </c>
      <c r="B60" s="28">
        <v>537</v>
      </c>
      <c r="C60" s="28" t="str">
        <f>VLOOKUP(B60,'[1]LISTADO ATM'!$A$2:$B$821,2,0)</f>
        <v xml:space="preserve">ATM Estación Texaco Enriquillo (Barahona) </v>
      </c>
      <c r="D60" s="29" t="s">
        <v>19</v>
      </c>
      <c r="E60" s="34" t="s">
        <v>24</v>
      </c>
    </row>
    <row r="61" spans="1:5" ht="18" x14ac:dyDescent="0.25">
      <c r="A61" s="19" t="str">
        <f>VLOOKUP(B61,'[1]LISTADO ATM'!$A$2:$C$821,3,0)</f>
        <v>DISTRITO NACIONAL</v>
      </c>
      <c r="B61" s="28">
        <v>572</v>
      </c>
      <c r="C61" s="28" t="str">
        <f>VLOOKUP(B61,'[1]LISTADO ATM'!$A$2:$B$821,2,0)</f>
        <v xml:space="preserve">ATM Olé Ovando </v>
      </c>
      <c r="D61" s="29" t="s">
        <v>19</v>
      </c>
      <c r="E61" s="34">
        <v>3335870365</v>
      </c>
    </row>
    <row r="62" spans="1:5" ht="18" x14ac:dyDescent="0.25">
      <c r="A62" s="19" t="str">
        <f>VLOOKUP(B62,'[1]LISTADO ATM'!$A$2:$C$821,3,0)</f>
        <v>SUR</v>
      </c>
      <c r="B62" s="28">
        <v>6</v>
      </c>
      <c r="C62" s="28" t="str">
        <f>VLOOKUP(B62,'[1]LISTADO ATM'!$A$2:$B$821,2,0)</f>
        <v xml:space="preserve">ATM Plaza WAO San Juan </v>
      </c>
      <c r="D62" s="29" t="s">
        <v>19</v>
      </c>
      <c r="E62" s="34">
        <v>3335870044</v>
      </c>
    </row>
    <row r="63" spans="1:5" ht="18" x14ac:dyDescent="0.25">
      <c r="A63" s="19" t="str">
        <f>VLOOKUP(B63,'[1]LISTADO ATM'!$A$2:$C$821,3,0)</f>
        <v>DISTRITO NACIONAL</v>
      </c>
      <c r="B63" s="28">
        <v>194</v>
      </c>
      <c r="C63" s="28" t="str">
        <f>VLOOKUP(B63,'[1]LISTADO ATM'!$A$2:$B$821,2,0)</f>
        <v xml:space="preserve">ATM UNP Pantoja </v>
      </c>
      <c r="D63" s="29" t="s">
        <v>19</v>
      </c>
      <c r="E63" s="34">
        <v>3335870517</v>
      </c>
    </row>
    <row r="64" spans="1:5" ht="18" x14ac:dyDescent="0.25">
      <c r="A64" s="19" t="str">
        <f>VLOOKUP(B64,'[1]LISTADO ATM'!$A$2:$C$821,3,0)</f>
        <v>DISTRITO NACIONAL</v>
      </c>
      <c r="B64" s="28">
        <v>239</v>
      </c>
      <c r="C64" s="28" t="str">
        <f>VLOOKUP(B64,'[1]LISTADO ATM'!$A$2:$B$821,2,0)</f>
        <v xml:space="preserve">ATM Autobanco Charles de Gaulle </v>
      </c>
      <c r="D64" s="29" t="s">
        <v>19</v>
      </c>
      <c r="E64" s="34">
        <v>3335870710</v>
      </c>
    </row>
    <row r="65" spans="1:5" ht="19.5" customHeight="1" x14ac:dyDescent="0.25">
      <c r="A65" s="19" t="str">
        <f>VLOOKUP(B65,'[1]LISTADO ATM'!$A$2:$C$821,3,0)</f>
        <v>SUR</v>
      </c>
      <c r="B65" s="28">
        <v>825</v>
      </c>
      <c r="C65" s="34" t="str">
        <f>VLOOKUP(B65,'[1]LISTADO ATM'!$A$2:$B$821,2,0)</f>
        <v xml:space="preserve">ATM Estacion Eco Cibeles (Las Matas de Farfán) </v>
      </c>
      <c r="D65" s="29" t="s">
        <v>19</v>
      </c>
      <c r="E65" s="34">
        <v>3335870958</v>
      </c>
    </row>
    <row r="66" spans="1:5" ht="19.5" customHeight="1" x14ac:dyDescent="0.25">
      <c r="A66" s="19" t="str">
        <f>VLOOKUP(B66,'[1]LISTADO ATM'!$A$2:$C$821,3,0)</f>
        <v>DISTRITO NACIONAL</v>
      </c>
      <c r="B66" s="28">
        <v>580</v>
      </c>
      <c r="C66" s="34" t="str">
        <f>VLOOKUP(B66,'[1]LISTADO ATM'!$A$2:$B$821,2,0)</f>
        <v xml:space="preserve">ATM Edificio Propagas </v>
      </c>
      <c r="D66" s="29" t="s">
        <v>19</v>
      </c>
      <c r="E66" s="34">
        <v>3335871073</v>
      </c>
    </row>
    <row r="67" spans="1:5" ht="19.5" customHeight="1" x14ac:dyDescent="0.25">
      <c r="A67" s="19" t="str">
        <f>VLOOKUP(B67,'[1]LISTADO ATM'!$A$2:$C$821,3,0)</f>
        <v>NORTE</v>
      </c>
      <c r="B67" s="28">
        <v>594</v>
      </c>
      <c r="C67" s="34" t="str">
        <f>VLOOKUP(B67,'[1]LISTADO ATM'!$A$2:$B$821,2,0)</f>
        <v xml:space="preserve">ATM Plaza Venezuela II (Santiago) </v>
      </c>
      <c r="D67" s="29" t="s">
        <v>19</v>
      </c>
      <c r="E67" s="34">
        <v>3335871307</v>
      </c>
    </row>
    <row r="68" spans="1:5" ht="19.5" customHeight="1" x14ac:dyDescent="0.25">
      <c r="A68" s="19" t="str">
        <f>VLOOKUP(B68,'[1]LISTADO ATM'!$A$2:$C$821,3,0)</f>
        <v>NORTE</v>
      </c>
      <c r="B68" s="28">
        <v>290</v>
      </c>
      <c r="C68" s="34" t="str">
        <f>VLOOKUP(B68,'[1]LISTADO ATM'!$A$2:$B$821,2,0)</f>
        <v xml:space="preserve">ATM Oficina San Francisco de Macorís </v>
      </c>
      <c r="D68" s="29" t="s">
        <v>19</v>
      </c>
      <c r="E68" s="34">
        <v>3335871425</v>
      </c>
    </row>
    <row r="69" spans="1:5" ht="19.5" customHeight="1" x14ac:dyDescent="0.25">
      <c r="A69" s="19" t="str">
        <f>VLOOKUP(B69,'[1]LISTADO ATM'!$A$2:$C$821,3,0)</f>
        <v>NORTE</v>
      </c>
      <c r="B69" s="28">
        <v>752</v>
      </c>
      <c r="C69" s="34" t="str">
        <f>VLOOKUP(B69,'[1]LISTADO ATM'!$A$2:$B$821,2,0)</f>
        <v xml:space="preserve">ATM UNP Las Carolinas (La Vega) </v>
      </c>
      <c r="D69" s="29" t="s">
        <v>19</v>
      </c>
      <c r="E69" s="34">
        <v>3335871432</v>
      </c>
    </row>
    <row r="70" spans="1:5" ht="19.5" customHeight="1" x14ac:dyDescent="0.25">
      <c r="A70" s="19" t="str">
        <f>VLOOKUP(B70,'[1]LISTADO ATM'!$A$2:$C$821,3,0)</f>
        <v>DISTRITO NACIONAL</v>
      </c>
      <c r="B70" s="40">
        <v>642</v>
      </c>
      <c r="C70" s="34" t="str">
        <f>VLOOKUP(B70,'[1]LISTADO ATM'!$A$2:$B$821,2,0)</f>
        <v xml:space="preserve">ATM OMSA Sto. Dgo. </v>
      </c>
      <c r="D70" s="29" t="s">
        <v>19</v>
      </c>
      <c r="E70" s="45">
        <v>3335871472</v>
      </c>
    </row>
    <row r="71" spans="1:5" ht="18.75" thickBot="1" x14ac:dyDescent="0.3">
      <c r="A71" s="3"/>
      <c r="B71" s="37">
        <f>COUNT(B60:B70)</f>
        <v>11</v>
      </c>
      <c r="C71" s="14"/>
      <c r="D71" s="38"/>
      <c r="E71" s="39"/>
    </row>
    <row r="72" spans="1:5" ht="15.75" thickBot="1" x14ac:dyDescent="0.3">
      <c r="B72" s="5"/>
      <c r="E72" s="5"/>
    </row>
    <row r="73" spans="1:5" ht="18" x14ac:dyDescent="0.25">
      <c r="A73" s="65" t="s">
        <v>13</v>
      </c>
      <c r="B73" s="66"/>
      <c r="C73" s="66"/>
      <c r="D73" s="66"/>
      <c r="E73" s="67"/>
    </row>
    <row r="74" spans="1:5" ht="18" x14ac:dyDescent="0.25">
      <c r="A74" s="2" t="s">
        <v>5</v>
      </c>
      <c r="B74" s="2" t="s">
        <v>6</v>
      </c>
      <c r="C74" s="4" t="s">
        <v>7</v>
      </c>
      <c r="D74" s="18" t="s">
        <v>8</v>
      </c>
      <c r="E74" s="12" t="s">
        <v>9</v>
      </c>
    </row>
    <row r="75" spans="1:5" ht="15.75" customHeight="1" x14ac:dyDescent="0.25">
      <c r="A75" s="19" t="str">
        <f>VLOOKUP(B75,'[1]LISTADO ATM'!$A$2:$C$821,3,0)</f>
        <v>SUR</v>
      </c>
      <c r="B75" s="28">
        <v>101</v>
      </c>
      <c r="C75" s="28" t="str">
        <f>VLOOKUP(B75,'[1]LISTADO ATM'!$A$2:$B$821,2,0)</f>
        <v xml:space="preserve">ATM Oficina San Juan de la Maguana I </v>
      </c>
      <c r="D75" s="41" t="s">
        <v>25</v>
      </c>
      <c r="E75" s="34">
        <v>3335870068</v>
      </c>
    </row>
    <row r="76" spans="1:5" ht="19.5" customHeight="1" x14ac:dyDescent="0.25">
      <c r="A76" s="19" t="str">
        <f>VLOOKUP(B76,'[1]LISTADO ATM'!$A$2:$C$821,3,0)</f>
        <v>NORTE</v>
      </c>
      <c r="B76" s="28">
        <v>282</v>
      </c>
      <c r="C76" s="34" t="str">
        <f>VLOOKUP(B76,'[1]LISTADO ATM'!$A$2:$B$821,2,0)</f>
        <v xml:space="preserve">ATM Autobanco Nibaje </v>
      </c>
      <c r="D76" s="41" t="s">
        <v>25</v>
      </c>
      <c r="E76" s="34">
        <v>3335870546</v>
      </c>
    </row>
    <row r="77" spans="1:5" ht="19.5" customHeight="1" x14ac:dyDescent="0.25">
      <c r="A77" s="19" t="str">
        <f>VLOOKUP(B77,'[1]LISTADO ATM'!$A$2:$C$821,3,0)</f>
        <v>ESTE</v>
      </c>
      <c r="B77" s="28">
        <v>399</v>
      </c>
      <c r="C77" s="34" t="str">
        <f>VLOOKUP(B77,'[1]LISTADO ATM'!$A$2:$B$821,2,0)</f>
        <v xml:space="preserve">ATM Oficina La Romana II </v>
      </c>
      <c r="D77" s="28" t="s">
        <v>21</v>
      </c>
      <c r="E77" s="34">
        <v>3335871120</v>
      </c>
    </row>
    <row r="78" spans="1:5" ht="19.5" customHeight="1" x14ac:dyDescent="0.25">
      <c r="A78" s="19" t="str">
        <f>VLOOKUP(B78,'[1]LISTADO ATM'!$A$2:$C$821,3,0)</f>
        <v>NORTE</v>
      </c>
      <c r="B78" s="28">
        <v>944</v>
      </c>
      <c r="C78" s="34" t="str">
        <f>VLOOKUP(B78,'[1]LISTADO ATM'!$A$2:$B$821,2,0)</f>
        <v xml:space="preserve">ATM UNP Mao </v>
      </c>
      <c r="D78" s="41" t="s">
        <v>25</v>
      </c>
      <c r="E78" s="34">
        <v>3335871282</v>
      </c>
    </row>
    <row r="79" spans="1:5" ht="18.75" thickBot="1" x14ac:dyDescent="0.3">
      <c r="A79" s="3" t="s">
        <v>11</v>
      </c>
      <c r="B79" s="37">
        <f>COUNT(B75:B78)</f>
        <v>4</v>
      </c>
      <c r="C79" s="14"/>
      <c r="D79" s="17"/>
      <c r="E79" s="17"/>
    </row>
    <row r="80" spans="1:5" ht="15.75" thickBot="1" x14ac:dyDescent="0.3">
      <c r="B80" s="5"/>
      <c r="E80" s="5"/>
    </row>
    <row r="81" spans="1:5" ht="18.75" thickBot="1" x14ac:dyDescent="0.3">
      <c r="A81" s="68" t="s">
        <v>12</v>
      </c>
      <c r="B81" s="69"/>
      <c r="C81" t="s">
        <v>18</v>
      </c>
      <c r="D81" s="5"/>
      <c r="E81" s="5"/>
    </row>
    <row r="82" spans="1:5" ht="18.75" thickBot="1" x14ac:dyDescent="0.3">
      <c r="A82" s="32">
        <f>+B56+B71+B79</f>
        <v>27</v>
      </c>
      <c r="B82" s="33"/>
    </row>
    <row r="83" spans="1:5" ht="15.75" thickBot="1" x14ac:dyDescent="0.3">
      <c r="B83" s="5"/>
      <c r="E83" s="5"/>
    </row>
    <row r="84" spans="1:5" ht="18.75" thickBot="1" x14ac:dyDescent="0.3">
      <c r="A84" s="60" t="s">
        <v>15</v>
      </c>
      <c r="B84" s="61"/>
      <c r="C84" s="61"/>
      <c r="D84" s="61"/>
      <c r="E84" s="62"/>
    </row>
    <row r="85" spans="1:5" ht="18" x14ac:dyDescent="0.25">
      <c r="A85" s="6" t="s">
        <v>5</v>
      </c>
      <c r="B85" s="12" t="s">
        <v>6</v>
      </c>
      <c r="C85" s="4" t="s">
        <v>7</v>
      </c>
      <c r="D85" s="63" t="s">
        <v>8</v>
      </c>
      <c r="E85" s="64"/>
    </row>
    <row r="86" spans="1:5" ht="18" x14ac:dyDescent="0.25">
      <c r="A86" s="28" t="str">
        <f>VLOOKUP(B86,'[1]LISTADO ATM'!$A$2:$C$821,3,0)</f>
        <v>DISTRITO NACIONAL</v>
      </c>
      <c r="B86" s="28">
        <v>115</v>
      </c>
      <c r="C86" s="28" t="str">
        <f>VLOOKUP(B86,'[1]LISTADO ATM'!$A$2:$B$821,2,0)</f>
        <v xml:space="preserve">ATM Oficina Megacentro I </v>
      </c>
      <c r="D86" s="46" t="s">
        <v>17</v>
      </c>
      <c r="E86" s="47"/>
    </row>
    <row r="87" spans="1:5" ht="18" x14ac:dyDescent="0.25">
      <c r="A87" s="28" t="str">
        <f>VLOOKUP(B87,'[1]LISTADO ATM'!$A$2:$C$821,3,0)</f>
        <v>DISTRITO NACIONAL</v>
      </c>
      <c r="B87" s="28">
        <v>708</v>
      </c>
      <c r="C87" s="28" t="str">
        <f>VLOOKUP(B87,'[1]LISTADO ATM'!$A$2:$B$821,2,0)</f>
        <v xml:space="preserve">ATM El Vestir De Hoy </v>
      </c>
      <c r="D87" s="46" t="s">
        <v>17</v>
      </c>
      <c r="E87" s="47"/>
    </row>
    <row r="88" spans="1:5" ht="18" x14ac:dyDescent="0.25">
      <c r="A88" s="28" t="str">
        <f>VLOOKUP(B88,'[1]LISTADO ATM'!$A$2:$C$821,3,0)</f>
        <v>SUR</v>
      </c>
      <c r="B88" s="28">
        <v>962</v>
      </c>
      <c r="C88" s="28" t="str">
        <f>VLOOKUP(B88,'[1]LISTADO ATM'!$A$2:$B$821,2,0)</f>
        <v xml:space="preserve">ATM Oficina Villa Ofelia II (San Juan) </v>
      </c>
      <c r="D88" s="46" t="s">
        <v>23</v>
      </c>
      <c r="E88" s="47"/>
    </row>
    <row r="89" spans="1:5" ht="18" x14ac:dyDescent="0.25">
      <c r="A89" s="28" t="str">
        <f>VLOOKUP(B89,'[1]LISTADO ATM'!$A$2:$C$821,3,0)</f>
        <v>SUR</v>
      </c>
      <c r="B89" s="28">
        <v>311</v>
      </c>
      <c r="C89" s="28" t="str">
        <f>VLOOKUP(B89,'[1]LISTADO ATM'!$A$2:$B$821,2,0)</f>
        <v>ATM Plaza Eroski</v>
      </c>
      <c r="D89" s="46" t="s">
        <v>17</v>
      </c>
      <c r="E89" s="47"/>
    </row>
    <row r="90" spans="1:5" ht="18" x14ac:dyDescent="0.25">
      <c r="A90" s="28" t="str">
        <f>VLOOKUP(B90,'[1]LISTADO ATM'!$A$2:$C$821,3,0)</f>
        <v>NORTE</v>
      </c>
      <c r="B90" s="28">
        <v>638</v>
      </c>
      <c r="C90" s="28" t="str">
        <f>VLOOKUP(B90,'[1]LISTADO ATM'!$A$2:$B$821,2,0)</f>
        <v xml:space="preserve">ATM S/M Yoma </v>
      </c>
      <c r="D90" s="46" t="s">
        <v>17</v>
      </c>
      <c r="E90" s="47"/>
    </row>
    <row r="91" spans="1:5" ht="18" x14ac:dyDescent="0.25">
      <c r="A91" s="28" t="str">
        <f>VLOOKUP(B91,'[1]LISTADO ATM'!$A$2:$C$821,3,0)</f>
        <v>NORTE</v>
      </c>
      <c r="B91" s="28">
        <v>497</v>
      </c>
      <c r="C91" s="28" t="str">
        <f>VLOOKUP(B91,'[1]LISTADO ATM'!$A$2:$B$821,2,0)</f>
        <v>ATM Ofic. El Portal ll (Santiago)</v>
      </c>
      <c r="D91" s="46" t="s">
        <v>17</v>
      </c>
      <c r="E91" s="47"/>
    </row>
    <row r="92" spans="1:5" ht="18" x14ac:dyDescent="0.25">
      <c r="A92" s="28" t="str">
        <f>VLOOKUP(B92,'[1]LISTADO ATM'!$A$2:$C$821,3,0)</f>
        <v>ESTE</v>
      </c>
      <c r="B92" s="28">
        <v>608</v>
      </c>
      <c r="C92" s="28" t="str">
        <f>VLOOKUP(B92,'[1]LISTADO ATM'!$A$2:$B$821,2,0)</f>
        <v xml:space="preserve">ATM Oficina Jumbo (San Pedro) </v>
      </c>
      <c r="D92" s="46" t="s">
        <v>17</v>
      </c>
      <c r="E92" s="47"/>
    </row>
    <row r="93" spans="1:5" ht="18" x14ac:dyDescent="0.25">
      <c r="A93" s="28" t="str">
        <f>VLOOKUP(B93,'[1]LISTADO ATM'!$A$2:$C$821,3,0)</f>
        <v>DISTRITO NACIONAL</v>
      </c>
      <c r="B93" s="28">
        <v>169</v>
      </c>
      <c r="C93" s="28" t="str">
        <f>VLOOKUP(B93,'[1]LISTADO ATM'!$A$2:$B$821,2,0)</f>
        <v xml:space="preserve">ATM Oficina Caonabo </v>
      </c>
      <c r="D93" s="46" t="s">
        <v>17</v>
      </c>
      <c r="E93" s="47"/>
    </row>
    <row r="94" spans="1:5" ht="18" x14ac:dyDescent="0.25">
      <c r="A94" s="28" t="str">
        <f>VLOOKUP(B94,'[1]LISTADO ATM'!$A$2:$C$821,3,0)</f>
        <v>DISTRITO NACIONAL</v>
      </c>
      <c r="B94" s="28">
        <v>717</v>
      </c>
      <c r="C94" s="28" t="str">
        <f>VLOOKUP(B94,'[1]LISTADO ATM'!$A$2:$B$821,2,0)</f>
        <v xml:space="preserve">ATM Oficina Los Alcarrizos </v>
      </c>
      <c r="D94" s="46" t="s">
        <v>17</v>
      </c>
      <c r="E94" s="47"/>
    </row>
    <row r="95" spans="1:5" ht="18" x14ac:dyDescent="0.25">
      <c r="A95" s="28" t="e">
        <f>VLOOKUP(B95,'[1]LISTADO ATM'!$A$2:$C$821,3,0)</f>
        <v>#N/A</v>
      </c>
      <c r="B95" s="28"/>
      <c r="C95" s="28" t="e">
        <f>VLOOKUP(B95,'[1]LISTADO ATM'!$A$2:$B$821,2,0)</f>
        <v>#N/A</v>
      </c>
      <c r="D95" s="43"/>
      <c r="E95" s="44"/>
    </row>
    <row r="96" spans="1:5" ht="18.75" thickBot="1" x14ac:dyDescent="0.3">
      <c r="A96" s="3"/>
      <c r="B96" s="37">
        <f>COUNT(B86:B94)</f>
        <v>9</v>
      </c>
      <c r="C96" s="30"/>
      <c r="D96" s="30"/>
      <c r="E96" s="31"/>
    </row>
  </sheetData>
  <mergeCells count="21">
    <mergeCell ref="D85:E85"/>
    <mergeCell ref="D86:E86"/>
    <mergeCell ref="A58:E58"/>
    <mergeCell ref="A73:E73"/>
    <mergeCell ref="A42:E42"/>
    <mergeCell ref="A81:B81"/>
    <mergeCell ref="D93:E93"/>
    <mergeCell ref="D94:E94"/>
    <mergeCell ref="A1:E1"/>
    <mergeCell ref="A2:E2"/>
    <mergeCell ref="A7:E7"/>
    <mergeCell ref="C40:E40"/>
    <mergeCell ref="A33:E33"/>
    <mergeCell ref="D91:E91"/>
    <mergeCell ref="D92:E92"/>
    <mergeCell ref="C31:E31"/>
    <mergeCell ref="D89:E89"/>
    <mergeCell ref="D90:E90"/>
    <mergeCell ref="D87:E87"/>
    <mergeCell ref="D88:E88"/>
    <mergeCell ref="A84:E84"/>
  </mergeCells>
  <phoneticPr fontId="11" type="noConversion"/>
  <conditionalFormatting sqref="E58">
    <cfRule type="duplicateValues" dxfId="86" priority="264"/>
  </conditionalFormatting>
  <conditionalFormatting sqref="E58">
    <cfRule type="duplicateValues" dxfId="85" priority="263"/>
  </conditionalFormatting>
  <conditionalFormatting sqref="E58">
    <cfRule type="duplicateValues" dxfId="84" priority="262"/>
  </conditionalFormatting>
  <conditionalFormatting sqref="E96 E71:E73 E56:E57 E1:E7 E79:E85 E32:E33 E40:E42">
    <cfRule type="duplicateValues" dxfId="83" priority="261"/>
  </conditionalFormatting>
  <conditionalFormatting sqref="E96 E56:E58 E1:E7 E71:E73 E79:E85 E32:E33 E40:E42">
    <cfRule type="duplicateValues" dxfId="82" priority="259"/>
    <cfRule type="duplicateValues" dxfId="81" priority="260"/>
  </conditionalFormatting>
  <conditionalFormatting sqref="E96 E1:E7 E56:E58 E71:E73 E79:E85 E32:E33 E40:E42">
    <cfRule type="duplicateValues" dxfId="80" priority="258"/>
  </conditionalFormatting>
  <conditionalFormatting sqref="B80:B84 B72:B73 B57:B58 B41:B42 B32:B33 B1:B7">
    <cfRule type="duplicateValues" dxfId="79" priority="253"/>
    <cfRule type="duplicateValues" dxfId="78" priority="254"/>
    <cfRule type="duplicateValues" dxfId="77" priority="255"/>
    <cfRule type="duplicateValues" dxfId="76" priority="256"/>
    <cfRule type="duplicateValues" dxfId="75" priority="257"/>
  </conditionalFormatting>
  <conditionalFormatting sqref="B80:B84 B72:B73 B57:B58 B41:B42 B32:B33 B1:B7">
    <cfRule type="duplicateValues" dxfId="74" priority="252"/>
  </conditionalFormatting>
  <conditionalFormatting sqref="B80:B84 B72:B73 B57:B58 B32:B33 B41:B42 B1:B7">
    <cfRule type="duplicateValues" dxfId="73" priority="251"/>
  </conditionalFormatting>
  <conditionalFormatting sqref="B80:B84">
    <cfRule type="duplicateValues" dxfId="72" priority="250"/>
  </conditionalFormatting>
  <conditionalFormatting sqref="B80:B84 B32:B33 B72:B73 B57:B58 B41:B42 B1:B7">
    <cfRule type="duplicateValues" dxfId="71" priority="249"/>
  </conditionalFormatting>
  <conditionalFormatting sqref="B80:B84 B32:B33 B72:B73 B57:B58 B41:B42 B1:B7">
    <cfRule type="duplicateValues" dxfId="70" priority="247"/>
    <cfRule type="duplicateValues" dxfId="69" priority="248"/>
  </conditionalFormatting>
  <conditionalFormatting sqref="B80:B84">
    <cfRule type="duplicateValues" dxfId="68" priority="246"/>
  </conditionalFormatting>
  <conditionalFormatting sqref="B80:B85 B57:B58 B32:B33 B41:B42 B72:B73 B1:B7">
    <cfRule type="duplicateValues" dxfId="67" priority="245"/>
  </conditionalFormatting>
  <conditionalFormatting sqref="B80:B85 B57:B58 B32:B33 B41:B42 B72:B73 B1:B7">
    <cfRule type="duplicateValues" dxfId="66" priority="241"/>
    <cfRule type="duplicateValues" dxfId="65" priority="242"/>
    <cfRule type="duplicateValues" dxfId="64" priority="243"/>
    <cfRule type="duplicateValues" dxfId="63" priority="244"/>
  </conditionalFormatting>
  <conditionalFormatting sqref="B96 B56:B58 B71:B73 B79:B85 B1:B7 B32:B33 B40:B42">
    <cfRule type="duplicateValues" dxfId="62" priority="235"/>
    <cfRule type="duplicateValues" dxfId="61" priority="236"/>
    <cfRule type="duplicateValues" dxfId="60" priority="237"/>
  </conditionalFormatting>
  <conditionalFormatting sqref="B96 B79:B85 B1:B7 B60:B62 B44:B46 B13 B56:B58 B71:B73 B24 B40:B42 B30 B32:B33">
    <cfRule type="duplicateValues" dxfId="59" priority="234"/>
  </conditionalFormatting>
  <conditionalFormatting sqref="B44">
    <cfRule type="duplicateValues" dxfId="58" priority="233"/>
  </conditionalFormatting>
  <conditionalFormatting sqref="B65:B1048576 B1:B8 B56:B62 B13 B24:B26 B30 B32:B46">
    <cfRule type="duplicateValues" dxfId="57" priority="169"/>
  </conditionalFormatting>
  <conditionalFormatting sqref="E86">
    <cfRule type="duplicateValues" dxfId="56" priority="945"/>
  </conditionalFormatting>
  <conditionalFormatting sqref="E86">
    <cfRule type="duplicateValues" dxfId="55" priority="946"/>
    <cfRule type="duplicateValues" dxfId="54" priority="947"/>
  </conditionalFormatting>
  <conditionalFormatting sqref="B45:B46 B24 B13">
    <cfRule type="duplicateValues" dxfId="53" priority="2734"/>
  </conditionalFormatting>
  <conditionalFormatting sqref="B1:B30 B32:B1048576">
    <cfRule type="duplicateValues" dxfId="52" priority="52"/>
    <cfRule type="duplicateValues" dxfId="51" priority="89"/>
    <cfRule type="duplicateValues" dxfId="50" priority="102"/>
    <cfRule type="duplicateValues" dxfId="49" priority="103"/>
  </conditionalFormatting>
  <conditionalFormatting sqref="B1:B30 B32:B1048576">
    <cfRule type="duplicateValues" dxfId="48" priority="3769"/>
  </conditionalFormatting>
  <conditionalFormatting sqref="B60:B62 B30">
    <cfRule type="duplicateValues" dxfId="47" priority="4089"/>
  </conditionalFormatting>
  <conditionalFormatting sqref="E87">
    <cfRule type="duplicateValues" dxfId="46" priority="62"/>
  </conditionalFormatting>
  <conditionalFormatting sqref="E87">
    <cfRule type="duplicateValues" dxfId="45" priority="63"/>
    <cfRule type="duplicateValues" dxfId="44" priority="64"/>
  </conditionalFormatting>
  <conditionalFormatting sqref="E88">
    <cfRule type="duplicateValues" dxfId="43" priority="53"/>
  </conditionalFormatting>
  <conditionalFormatting sqref="E88">
    <cfRule type="duplicateValues" dxfId="42" priority="54"/>
    <cfRule type="duplicateValues" dxfId="41" priority="55"/>
  </conditionalFormatting>
  <conditionalFormatting sqref="E89">
    <cfRule type="duplicateValues" dxfId="40" priority="49"/>
  </conditionalFormatting>
  <conditionalFormatting sqref="E89">
    <cfRule type="duplicateValues" dxfId="39" priority="50"/>
    <cfRule type="duplicateValues" dxfId="38" priority="51"/>
  </conditionalFormatting>
  <conditionalFormatting sqref="E90">
    <cfRule type="duplicateValues" dxfId="37" priority="40"/>
  </conditionalFormatting>
  <conditionalFormatting sqref="E90">
    <cfRule type="duplicateValues" dxfId="36" priority="41"/>
    <cfRule type="duplicateValues" dxfId="35" priority="42"/>
  </conditionalFormatting>
  <conditionalFormatting sqref="E91">
    <cfRule type="duplicateValues" dxfId="34" priority="31"/>
  </conditionalFormatting>
  <conditionalFormatting sqref="E91">
    <cfRule type="duplicateValues" dxfId="33" priority="32"/>
    <cfRule type="duplicateValues" dxfId="32" priority="33"/>
  </conditionalFormatting>
  <conditionalFormatting sqref="E92">
    <cfRule type="duplicateValues" dxfId="31" priority="28"/>
  </conditionalFormatting>
  <conditionalFormatting sqref="E92">
    <cfRule type="duplicateValues" dxfId="30" priority="29"/>
    <cfRule type="duplicateValues" dxfId="29" priority="30"/>
  </conditionalFormatting>
  <conditionalFormatting sqref="B63:B64 B27:B29 B14:B16">
    <cfRule type="duplicateValues" dxfId="28" priority="5174"/>
  </conditionalFormatting>
  <conditionalFormatting sqref="E31">
    <cfRule type="duplicateValues" dxfId="27" priority="26"/>
  </conditionalFormatting>
  <conditionalFormatting sqref="E31">
    <cfRule type="duplicateValues" dxfId="26" priority="24"/>
    <cfRule type="duplicateValues" dxfId="25" priority="25"/>
  </conditionalFormatting>
  <conditionalFormatting sqref="E31">
    <cfRule type="duplicateValues" dxfId="24" priority="23"/>
  </conditionalFormatting>
  <conditionalFormatting sqref="B31">
    <cfRule type="duplicateValues" dxfId="23" priority="20"/>
    <cfRule type="duplicateValues" dxfId="22" priority="21"/>
    <cfRule type="duplicateValues" dxfId="21" priority="22"/>
  </conditionalFormatting>
  <conditionalFormatting sqref="B31">
    <cfRule type="duplicateValues" dxfId="20" priority="19"/>
  </conditionalFormatting>
  <conditionalFormatting sqref="B31">
    <cfRule type="duplicateValues" dxfId="19" priority="18"/>
  </conditionalFormatting>
  <conditionalFormatting sqref="B31">
    <cfRule type="duplicateValues" dxfId="18" priority="14"/>
    <cfRule type="duplicateValues" dxfId="17" priority="15"/>
    <cfRule type="duplicateValues" dxfId="16" priority="16"/>
    <cfRule type="duplicateValues" dxfId="15" priority="17"/>
  </conditionalFormatting>
  <conditionalFormatting sqref="B31">
    <cfRule type="duplicateValues" dxfId="14" priority="27"/>
  </conditionalFormatting>
  <conditionalFormatting sqref="B75:B78 B65:B70 B25:B26 B35:B39">
    <cfRule type="duplicateValues" dxfId="13" priority="5655"/>
  </conditionalFormatting>
  <conditionalFormatting sqref="E93">
    <cfRule type="duplicateValues" dxfId="12" priority="11"/>
  </conditionalFormatting>
  <conditionalFormatting sqref="E93">
    <cfRule type="duplicateValues" dxfId="11" priority="12"/>
    <cfRule type="duplicateValues" dxfId="10" priority="13"/>
  </conditionalFormatting>
  <conditionalFormatting sqref="E95">
    <cfRule type="duplicateValues" dxfId="9" priority="8"/>
  </conditionalFormatting>
  <conditionalFormatting sqref="E95">
    <cfRule type="duplicateValues" dxfId="8" priority="9"/>
    <cfRule type="duplicateValues" dxfId="7" priority="10"/>
  </conditionalFormatting>
  <conditionalFormatting sqref="E94">
    <cfRule type="duplicateValues" dxfId="6" priority="2"/>
  </conditionalFormatting>
  <conditionalFormatting sqref="E94">
    <cfRule type="duplicateValues" dxfId="5" priority="3"/>
    <cfRule type="duplicateValues" dxfId="4" priority="4"/>
  </conditionalFormatting>
  <conditionalFormatting sqref="B1:B1048576">
    <cfRule type="duplicateValues" dxfId="3" priority="1"/>
  </conditionalFormatting>
  <conditionalFormatting sqref="B47:B55 B17:B23 B9:B12">
    <cfRule type="duplicateValues" dxfId="2" priority="6815"/>
  </conditionalFormatting>
  <conditionalFormatting sqref="G47:G55 G17:G23 G9:G12">
    <cfRule type="duplicateValues" dxfId="1" priority="6818"/>
  </conditionalFormatting>
  <conditionalFormatting sqref="B86:B95">
    <cfRule type="duplicateValues" dxfId="0" priority="690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2021-04-30T19:58:25Z</dcterms:modified>
</cp:coreProperties>
</file>