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0\"/>
    </mc:Choice>
  </mc:AlternateContent>
  <bookViews>
    <workbookView xWindow="0" yWindow="0" windowWidth="20490" windowHeight="7755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Efectivo!$B$1:$B$46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A45" i="1"/>
  <c r="B37" i="1" l="1"/>
  <c r="C36" i="1"/>
  <c r="A36" i="1"/>
  <c r="C35" i="1"/>
  <c r="A35" i="1"/>
  <c r="C27" i="1"/>
  <c r="C28" i="1"/>
  <c r="A27" i="1"/>
  <c r="A28" i="1"/>
  <c r="C24" i="1"/>
  <c r="C25" i="1"/>
  <c r="C26" i="1"/>
  <c r="A24" i="1"/>
  <c r="A25" i="1"/>
  <c r="A26" i="1"/>
  <c r="B29" i="1"/>
  <c r="A23" i="1"/>
  <c r="C63" i="1"/>
  <c r="C64" i="1"/>
  <c r="C65" i="1"/>
  <c r="C67" i="1"/>
  <c r="C68" i="1"/>
  <c r="C69" i="1"/>
  <c r="A63" i="1"/>
  <c r="A64" i="1"/>
  <c r="A65" i="1"/>
  <c r="A67" i="1"/>
  <c r="A68" i="1"/>
  <c r="A69" i="1"/>
  <c r="A21" i="1" l="1"/>
  <c r="A22" i="1"/>
  <c r="C21" i="1"/>
  <c r="C22" i="1"/>
  <c r="C23" i="1"/>
  <c r="A34" i="1"/>
  <c r="C34" i="1"/>
  <c r="B70" i="1"/>
  <c r="B47" i="1"/>
  <c r="B10" i="1"/>
  <c r="A59" i="1"/>
  <c r="A60" i="1"/>
  <c r="A61" i="1"/>
  <c r="A62" i="1"/>
  <c r="C59" i="1"/>
  <c r="C60" i="1"/>
  <c r="C61" i="1"/>
  <c r="C62" i="1"/>
  <c r="A43" i="1"/>
  <c r="A44" i="1"/>
  <c r="C44" i="1"/>
  <c r="C43" i="1"/>
  <c r="B15" i="1" l="1"/>
  <c r="C57" i="1"/>
  <c r="C58" i="1"/>
  <c r="A57" i="1"/>
  <c r="A58" i="1"/>
  <c r="C20" i="1"/>
  <c r="A20" i="1"/>
  <c r="C33" i="1"/>
  <c r="A33" i="1"/>
  <c r="C41" i="1" l="1"/>
  <c r="A41" i="1"/>
  <c r="C46" i="1"/>
  <c r="A46" i="1"/>
  <c r="C42" i="1"/>
  <c r="A42" i="1"/>
  <c r="C56" i="1" l="1"/>
  <c r="A56" i="1"/>
  <c r="C55" i="1"/>
  <c r="A55" i="1"/>
  <c r="C54" i="1"/>
  <c r="A54" i="1"/>
  <c r="C19" i="1"/>
  <c r="A19" i="1"/>
  <c r="C14" i="1"/>
  <c r="A14" i="1"/>
  <c r="C9" i="1"/>
  <c r="A9" i="1"/>
  <c r="A50" i="1" l="1"/>
  <c r="E2" i="3"/>
</calcChain>
</file>

<file path=xl/sharedStrings.xml><?xml version="1.0" encoding="utf-8"?>
<sst xmlns="http://schemas.openxmlformats.org/spreadsheetml/2006/main" count="977" uniqueCount="33">
  <si>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</si>
  <si>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</si>
  <si>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</si>
  <si>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</si>
  <si>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</si>
  <si>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</si>
  <si>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</si>
  <si>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</si>
  <si>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</si>
  <si>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</si>
  <si>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</si>
  <si>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</si>
  <si>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</si>
  <si>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</si>
  <si>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</si>
  <si>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</si>
  <si>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</si>
  <si>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</si>
  <si>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</si>
  <si>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</si>
  <si>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</si>
  <si>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3 Gavetas Vacías</t>
  </si>
  <si>
    <t>2 Gavetas Vacías+ 1 Fallando</t>
  </si>
  <si>
    <t>GAVETA DE RECHAZO LLENA</t>
  </si>
  <si>
    <t>FUERA DE SERVICIO Gavetas Vacías + Gavetas Fallando</t>
  </si>
  <si>
    <t>GAVETA DE DEPOSITO LLENA</t>
  </si>
  <si>
    <t>3335981915</t>
  </si>
  <si>
    <t>3335981939</t>
  </si>
  <si>
    <t>3335983670 </t>
  </si>
  <si>
    <t>3335983676 </t>
  </si>
  <si>
    <t>3335983836 </t>
  </si>
  <si>
    <t>NORTE</t>
  </si>
  <si>
    <t>UNP Las Matas de Santa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</si>
</sst>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9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2" xfId="0" applyNumberFormat="1" applyFill="1" applyBorder="1"/>
    <xf numFmtId="0" fontId="5" fillId="6" borderId="8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zoomScale="90" zoomScaleNormal="90" workbookViewId="0">
      <selection activeCell="E70" sqref="A1:E70"/>
    </sheetView>
  </sheetViews>
  <sheetFormatPr baseColWidth="10" defaultColWidth="23.42578125" defaultRowHeight="15" x14ac:dyDescent="0.25"/>
  <cols>
    <col min="1" max="1" width="27.140625" bestFit="1" customWidth="1"/>
    <col min="2" max="2" width="17.7109375" style="23" bestFit="1" customWidth="1"/>
    <col min="3" max="3" width="56.8554687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47" t="s">
        <v>1</v>
      </c>
      <c r="B1" s="48"/>
      <c r="C1" s="48"/>
      <c r="D1" s="48"/>
      <c r="E1" s="49"/>
    </row>
    <row r="2" spans="1:5" ht="25.5" customHeight="1" x14ac:dyDescent="0.25">
      <c r="A2" s="50" t="s">
        <v>0</v>
      </c>
      <c r="B2" s="51"/>
      <c r="C2" s="51"/>
      <c r="D2" s="51"/>
      <c r="E2" s="52"/>
    </row>
    <row r="3" spans="1:5" ht="18" x14ac:dyDescent="0.25">
      <c r="B3" s="21"/>
      <c r="C3" s="1"/>
      <c r="D3" s="1"/>
      <c r="E3" s="8"/>
    </row>
    <row r="4" spans="1:5" ht="18.75" thickBot="1" x14ac:dyDescent="0.3">
      <c r="A4" s="7" t="s">
        <v>2</v>
      </c>
      <c r="B4" s="19">
        <v>44417.708333333336</v>
      </c>
      <c r="C4" s="1"/>
      <c r="D4" s="1"/>
      <c r="E4" s="29"/>
    </row>
    <row r="5" spans="1:5" ht="18.75" thickBot="1" x14ac:dyDescent="0.3">
      <c r="A5" s="7" t="s">
        <v>3</v>
      </c>
      <c r="B5" s="19">
        <v>44418.25</v>
      </c>
      <c r="C5" s="36"/>
      <c r="D5" s="1"/>
      <c r="E5" s="29"/>
    </row>
    <row r="6" spans="1:5" ht="18" x14ac:dyDescent="0.25">
      <c r="B6" s="21"/>
      <c r="C6" s="1"/>
      <c r="D6" s="1"/>
      <c r="E6" s="9"/>
    </row>
    <row r="7" spans="1:5" ht="18" customHeight="1" x14ac:dyDescent="0.25">
      <c r="A7" s="53" t="s">
        <v>4</v>
      </c>
      <c r="B7" s="54"/>
      <c r="C7" s="54"/>
      <c r="D7" s="54"/>
      <c r="E7" s="55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" x14ac:dyDescent="0.25">
      <c r="A9" s="15" t="e">
        <f>VLOOKUP(B9,'[1]LISTADO ATM'!$A$2:$C$822,3,0)</f>
        <v>#N/A</v>
      </c>
      <c r="B9" s="39"/>
      <c r="C9" s="15" t="e">
        <f>VLOOKUP(B9,'[1]LISTADO ATM'!$A$2:$B$822,2,0)</f>
        <v>#N/A</v>
      </c>
      <c r="D9" s="11" t="s">
        <v>19</v>
      </c>
      <c r="E9" s="37"/>
    </row>
    <row r="10" spans="1:5" ht="18" x14ac:dyDescent="0.25">
      <c r="A10" s="3" t="s">
        <v>11</v>
      </c>
      <c r="B10" s="12">
        <f>COUNT(B9:B9)</f>
        <v>0</v>
      </c>
      <c r="C10" s="56"/>
      <c r="D10" s="57"/>
      <c r="E10" s="58"/>
    </row>
    <row r="11" spans="1:5" x14ac:dyDescent="0.25">
      <c r="B11" s="5"/>
      <c r="E11" s="5"/>
    </row>
    <row r="12" spans="1:5" ht="18" customHeight="1" x14ac:dyDescent="0.25">
      <c r="A12" s="53" t="s">
        <v>15</v>
      </c>
      <c r="B12" s="54"/>
      <c r="C12" s="54"/>
      <c r="D12" s="54"/>
      <c r="E12" s="55"/>
    </row>
    <row r="13" spans="1:5" ht="18" x14ac:dyDescent="0.25">
      <c r="A13" s="12" t="s">
        <v>5</v>
      </c>
      <c r="B13" s="12" t="s">
        <v>6</v>
      </c>
      <c r="C13" s="12" t="s">
        <v>7</v>
      </c>
      <c r="D13" s="12" t="s">
        <v>8</v>
      </c>
      <c r="E13" s="12" t="s">
        <v>9</v>
      </c>
    </row>
    <row r="14" spans="1:5" ht="18" x14ac:dyDescent="0.25">
      <c r="A14" s="15" t="e">
        <f>VLOOKUP(B14,'[1]LISTADO ATM'!$A$2:$C$822,3,0)</f>
        <v>#N/A</v>
      </c>
      <c r="B14" s="34"/>
      <c r="C14" s="15" t="e">
        <f>VLOOKUP(B14,'[1]LISTADO ATM'!$A$2:$B$822,2,0)</f>
        <v>#N/A</v>
      </c>
      <c r="D14" s="11" t="s">
        <v>18</v>
      </c>
      <c r="E14" s="37"/>
    </row>
    <row r="15" spans="1:5" ht="18.75" thickBot="1" x14ac:dyDescent="0.3">
      <c r="A15" s="3" t="s">
        <v>11</v>
      </c>
      <c r="B15" s="27">
        <f>COUNT(B14:B14)</f>
        <v>0</v>
      </c>
      <c r="C15" s="56"/>
      <c r="D15" s="57"/>
      <c r="E15" s="58"/>
    </row>
    <row r="16" spans="1:5" ht="15.75" thickBot="1" x14ac:dyDescent="0.3">
      <c r="B16" s="5"/>
      <c r="E16" s="5"/>
    </row>
    <row r="17" spans="1:5" ht="18.75" customHeight="1" thickBot="1" x14ac:dyDescent="0.3">
      <c r="A17" s="59" t="s">
        <v>13</v>
      </c>
      <c r="B17" s="60"/>
      <c r="C17" s="60"/>
      <c r="D17" s="60"/>
      <c r="E17" s="61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15" t="str">
        <f>VLOOKUP(B19,'[1]LISTADO ATM'!$A$2:$C$822,3,0)</f>
        <v>DISTRITO NACIONAL</v>
      </c>
      <c r="B19" s="34">
        <v>541</v>
      </c>
      <c r="C19" s="15" t="str">
        <f>VLOOKUP(B19,'[1]LISTADO ATM'!$A$2:$B$822,2,0)</f>
        <v xml:space="preserve">ATM Oficina Sambil II </v>
      </c>
      <c r="D19" s="28" t="s">
        <v>10</v>
      </c>
      <c r="E19" s="37" t="s">
        <v>26</v>
      </c>
    </row>
    <row r="20" spans="1:5" ht="18" customHeight="1" x14ac:dyDescent="0.25">
      <c r="A20" s="15" t="str">
        <f>VLOOKUP(B20,'[1]LISTADO ATM'!$A$2:$C$822,3,0)</f>
        <v>SUR</v>
      </c>
      <c r="B20" s="39">
        <v>5</v>
      </c>
      <c r="C20" s="42" t="str">
        <f>VLOOKUP(B20,'[1]LISTADO ATM'!$A$2:$B$822,2,0)</f>
        <v>ATM Oficina Autoservicio Villa Ofelia (San Juan)</v>
      </c>
      <c r="D20" s="28" t="s">
        <v>10</v>
      </c>
      <c r="E20" s="37">
        <v>3335983650</v>
      </c>
    </row>
    <row r="21" spans="1:5" ht="18" customHeight="1" x14ac:dyDescent="0.25">
      <c r="A21" s="15" t="str">
        <f>VLOOKUP(B21,'[1]LISTADO ATM'!$A$2:$C$822,3,0)</f>
        <v>NORTE</v>
      </c>
      <c r="B21" s="40">
        <v>603</v>
      </c>
      <c r="C21" s="42" t="str">
        <f>VLOOKUP(B21,'[1]LISTADO ATM'!$A$2:$B$822,2,0)</f>
        <v xml:space="preserve">ATM Zona Franca (Santiago) II </v>
      </c>
      <c r="D21" s="28" t="s">
        <v>10</v>
      </c>
      <c r="E21" s="37" t="s">
        <v>30</v>
      </c>
    </row>
    <row r="22" spans="1:5" ht="18" customHeight="1" x14ac:dyDescent="0.25">
      <c r="A22" s="15" t="str">
        <f>VLOOKUP(B22,'[1]LISTADO ATM'!$A$2:$C$822,3,0)</f>
        <v>DISTRITO NACIONAL</v>
      </c>
      <c r="B22" s="40">
        <v>527</v>
      </c>
      <c r="C22" s="42" t="str">
        <f>VLOOKUP(B22,'[1]LISTADO ATM'!$A$2:$B$822,2,0)</f>
        <v>ATM Oficina Zona Oriental II</v>
      </c>
      <c r="D22" s="28" t="s">
        <v>10</v>
      </c>
      <c r="E22" s="37">
        <v>3335983837</v>
      </c>
    </row>
    <row r="23" spans="1:5" ht="18" customHeight="1" x14ac:dyDescent="0.25">
      <c r="A23" s="15" t="str">
        <f>VLOOKUP(B23,'[1]LISTADO ATM'!$A$2:$C$822,3,0)</f>
        <v>DISTRITO NACIONAL</v>
      </c>
      <c r="B23" s="40">
        <v>708</v>
      </c>
      <c r="C23" s="42" t="str">
        <f>VLOOKUP(B23,'[1]LISTADO ATM'!$A$2:$B$822,2,0)</f>
        <v xml:space="preserve">ATM El Vestir De Hoy </v>
      </c>
      <c r="D23" s="28" t="s">
        <v>10</v>
      </c>
      <c r="E23" s="37">
        <v>3335983843</v>
      </c>
    </row>
    <row r="24" spans="1:5" ht="18" customHeight="1" x14ac:dyDescent="0.25">
      <c r="A24" s="15" t="str">
        <f>VLOOKUP(B24,'[1]LISTADO ATM'!$A$2:$C$822,3,0)</f>
        <v>NORTE</v>
      </c>
      <c r="B24" s="43">
        <v>351</v>
      </c>
      <c r="C24" s="42" t="str">
        <f>VLOOKUP(B24,'[1]LISTADO ATM'!$A$2:$B$822,2,0)</f>
        <v xml:space="preserve">ATM S/M José Luís (Puerto Plata) </v>
      </c>
      <c r="D24" s="28" t="s">
        <v>10</v>
      </c>
      <c r="E24" s="37">
        <v>3335983856</v>
      </c>
    </row>
    <row r="25" spans="1:5" ht="18" customHeight="1" x14ac:dyDescent="0.25">
      <c r="A25" s="15" t="str">
        <f>VLOOKUP(B25,'[1]LISTADO ATM'!$A$2:$C$822,3,0)</f>
        <v>ESTE</v>
      </c>
      <c r="B25" s="43">
        <v>268</v>
      </c>
      <c r="C25" s="42" t="str">
        <f>VLOOKUP(B25,'[1]LISTADO ATM'!$A$2:$B$822,2,0)</f>
        <v xml:space="preserve">ATM Autobanco La Altagracia (Higuey) </v>
      </c>
      <c r="D25" s="28" t="s">
        <v>10</v>
      </c>
      <c r="E25" s="37">
        <v>3335983857</v>
      </c>
    </row>
    <row r="26" spans="1:5" ht="18" customHeight="1" x14ac:dyDescent="0.25">
      <c r="A26" s="15" t="str">
        <f>VLOOKUP(B26,'[1]LISTADO ATM'!$A$2:$C$822,3,0)</f>
        <v>DISTRITO NACIONAL</v>
      </c>
      <c r="B26" s="43">
        <v>554</v>
      </c>
      <c r="C26" s="42" t="str">
        <f>VLOOKUP(B26,'[1]LISTADO ATM'!$A$2:$B$822,2,0)</f>
        <v xml:space="preserve">ATM Oficina Isabel La Católica I </v>
      </c>
      <c r="D26" s="28" t="s">
        <v>10</v>
      </c>
      <c r="E26" s="37">
        <v>3335983858</v>
      </c>
    </row>
    <row r="27" spans="1:5" ht="18" customHeight="1" x14ac:dyDescent="0.25">
      <c r="A27" s="15" t="str">
        <f>VLOOKUP(B27,'[1]LISTADO ATM'!$A$2:$C$822,3,0)</f>
        <v>DISTRITO NACIONAL</v>
      </c>
      <c r="B27" s="43">
        <v>672</v>
      </c>
      <c r="C27" s="42" t="str">
        <f>VLOOKUP(B27,'[1]LISTADO ATM'!$A$2:$B$822,2,0)</f>
        <v>ATM Destacamento Policía Nacional La Victoria</v>
      </c>
      <c r="D27" s="28" t="s">
        <v>10</v>
      </c>
      <c r="E27" s="37">
        <v>3335983871</v>
      </c>
    </row>
    <row r="28" spans="1:5" ht="18" customHeight="1" x14ac:dyDescent="0.25">
      <c r="A28" s="15" t="str">
        <f>VLOOKUP(B28,'[1]LISTADO ATM'!$A$2:$C$822,3,0)</f>
        <v>DISTRITO NACIONAL</v>
      </c>
      <c r="B28" s="43">
        <v>139</v>
      </c>
      <c r="C28" s="42" t="str">
        <f>VLOOKUP(B28,'[1]LISTADO ATM'!$A$2:$B$822,2,0)</f>
        <v xml:space="preserve">ATM Oficina Plaza Lama Zona Oriental I </v>
      </c>
      <c r="D28" s="28" t="s">
        <v>10</v>
      </c>
      <c r="E28" s="37">
        <v>3335983872</v>
      </c>
    </row>
    <row r="29" spans="1:5" ht="18.75" thickBot="1" x14ac:dyDescent="0.3">
      <c r="A29" s="3"/>
      <c r="B29" s="27">
        <f>COUNT(B19:B28)</f>
        <v>10</v>
      </c>
      <c r="C29" s="10"/>
      <c r="D29" s="10"/>
      <c r="E29" s="31"/>
    </row>
    <row r="30" spans="1:5" ht="15.75" thickBot="1" x14ac:dyDescent="0.3">
      <c r="B30" s="5"/>
      <c r="E30" s="5"/>
    </row>
    <row r="31" spans="1:5" ht="18" x14ac:dyDescent="0.25">
      <c r="A31" s="62" t="s">
        <v>24</v>
      </c>
      <c r="B31" s="63"/>
      <c r="C31" s="63"/>
      <c r="D31" s="63"/>
      <c r="E31" s="64"/>
    </row>
    <row r="32" spans="1:5" ht="18" x14ac:dyDescent="0.25">
      <c r="A32" s="12" t="s">
        <v>5</v>
      </c>
      <c r="B32" s="12" t="s">
        <v>6</v>
      </c>
      <c r="C32" s="12" t="s">
        <v>7</v>
      </c>
      <c r="D32" s="12" t="s">
        <v>8</v>
      </c>
      <c r="E32" s="12" t="s">
        <v>9</v>
      </c>
    </row>
    <row r="33" spans="1:5" ht="18" x14ac:dyDescent="0.25">
      <c r="A33" s="15" t="str">
        <f>VLOOKUP(B33,'[1]LISTADO ATM'!$A$2:$C$822,3,0)</f>
        <v>NORTE</v>
      </c>
      <c r="B33" s="39">
        <v>712</v>
      </c>
      <c r="C33" s="15" t="str">
        <f>VLOOKUP(B33,'[1]LISTADO ATM'!$A$2:$B$822,2,0)</f>
        <v xml:space="preserve">ATM Oficina Imbert </v>
      </c>
      <c r="D33" s="15" t="s">
        <v>17</v>
      </c>
      <c r="E33" s="37">
        <v>3335983156</v>
      </c>
    </row>
    <row r="34" spans="1:5" ht="18" x14ac:dyDescent="0.25">
      <c r="A34" s="15" t="str">
        <f>VLOOKUP(B34,'[1]LISTADO ATM'!$A$2:$C$822,3,0)</f>
        <v>NORTE</v>
      </c>
      <c r="B34" s="40">
        <v>88</v>
      </c>
      <c r="C34" s="15" t="str">
        <f>VLOOKUP(B34,'[1]LISTADO ATM'!$A$2:$B$822,2,0)</f>
        <v xml:space="preserve">ATM S/M La Fuente (Santiago) </v>
      </c>
      <c r="D34" s="15" t="s">
        <v>17</v>
      </c>
      <c r="E34" s="37">
        <v>3335983810</v>
      </c>
    </row>
    <row r="35" spans="1:5" ht="18" x14ac:dyDescent="0.25">
      <c r="A35" s="15" t="str">
        <f>VLOOKUP(B35,'[1]LISTADO ATM'!$A$2:$C$822,3,0)</f>
        <v>ESTE</v>
      </c>
      <c r="B35" s="44">
        <v>293</v>
      </c>
      <c r="C35" s="15" t="str">
        <f>VLOOKUP(B35,'[1]LISTADO ATM'!$A$2:$B$822,2,0)</f>
        <v xml:space="preserve">ATM S/M Nueva Visión (San Pedro) </v>
      </c>
      <c r="D35" s="15" t="s">
        <v>17</v>
      </c>
      <c r="E35" s="37">
        <v>3335983873</v>
      </c>
    </row>
    <row r="36" spans="1:5" ht="18" x14ac:dyDescent="0.25">
      <c r="A36" s="15" t="str">
        <f>VLOOKUP(B36,'[1]LISTADO ATM'!$A$2:$C$822,3,0)</f>
        <v>ESTE</v>
      </c>
      <c r="B36" s="43">
        <v>367</v>
      </c>
      <c r="C36" s="15" t="str">
        <f>VLOOKUP(B36,'[1]LISTADO ATM'!$A$2:$B$822,2,0)</f>
        <v>ATM Ayuntamiento El Puerto</v>
      </c>
      <c r="D36" s="15" t="s">
        <v>17</v>
      </c>
      <c r="E36" s="37">
        <v>3335983874</v>
      </c>
    </row>
    <row r="37" spans="1:5" ht="18.75" thickBot="1" x14ac:dyDescent="0.3">
      <c r="A37" s="16" t="s">
        <v>11</v>
      </c>
      <c r="B37" s="27">
        <f>COUNT(B33:B36)</f>
        <v>4</v>
      </c>
      <c r="C37" s="10"/>
      <c r="D37" s="10"/>
      <c r="E37" s="31"/>
    </row>
    <row r="38" spans="1:5" ht="15.75" thickBot="1" x14ac:dyDescent="0.3">
      <c r="B38" s="5"/>
      <c r="E38" s="5"/>
    </row>
    <row r="39" spans="1:5" ht="18" x14ac:dyDescent="0.25">
      <c r="A39" s="62" t="s">
        <v>20</v>
      </c>
      <c r="B39" s="63"/>
      <c r="C39" s="63"/>
      <c r="D39" s="63"/>
      <c r="E39" s="64"/>
    </row>
    <row r="40" spans="1:5" ht="18" x14ac:dyDescent="0.25">
      <c r="A40" s="12" t="s">
        <v>5</v>
      </c>
      <c r="B40" s="12" t="s">
        <v>6</v>
      </c>
      <c r="C40" s="12" t="s">
        <v>7</v>
      </c>
      <c r="D40" s="12" t="s">
        <v>8</v>
      </c>
      <c r="E40" s="30" t="s">
        <v>9</v>
      </c>
    </row>
    <row r="41" spans="1:5" ht="18" x14ac:dyDescent="0.25">
      <c r="A41" s="15" t="str">
        <f>VLOOKUP(B41,'[1]LISTADO ATM'!$A$2:$C$822,3,0)</f>
        <v>ESTE</v>
      </c>
      <c r="B41" s="15">
        <v>330</v>
      </c>
      <c r="C41" s="15" t="str">
        <f>VLOOKUP(B41,'[1]LISTADO ATM'!$A$2:$B$822,2,0)</f>
        <v xml:space="preserve">ATM Oficina Boulevard (Higuey) </v>
      </c>
      <c r="D41" s="33" t="s">
        <v>25</v>
      </c>
      <c r="E41" s="37">
        <v>3335983838</v>
      </c>
    </row>
    <row r="42" spans="1:5" ht="18" x14ac:dyDescent="0.25">
      <c r="A42" s="15" t="str">
        <f>VLOOKUP(B42,'[1]LISTADO ATM'!$A$2:$C$822,3,0)</f>
        <v>NORTE</v>
      </c>
      <c r="B42" s="38">
        <v>431</v>
      </c>
      <c r="C42" s="15" t="str">
        <f>VLOOKUP(B42,'[1]LISTADO ATM'!$A$2:$B$822,2,0)</f>
        <v xml:space="preserve">ATM Autoservicio Sol (Santiago) </v>
      </c>
      <c r="D42" s="33" t="s">
        <v>25</v>
      </c>
      <c r="E42" s="37" t="s">
        <v>27</v>
      </c>
    </row>
    <row r="43" spans="1:5" ht="18" x14ac:dyDescent="0.25">
      <c r="A43" s="15" t="str">
        <f>VLOOKUP(B43,'[1]LISTADO ATM'!$A$2:$C$822,3,0)</f>
        <v>DISTRITO NACIONAL</v>
      </c>
      <c r="B43" s="40">
        <v>471</v>
      </c>
      <c r="C43" s="15" t="str">
        <f>VLOOKUP(B43,'[1]LISTADO ATM'!$A$2:$B$822,2,0)</f>
        <v>ATM Autoservicio DGT I</v>
      </c>
      <c r="D43" s="33" t="s">
        <v>25</v>
      </c>
      <c r="E43" s="37" t="s">
        <v>28</v>
      </c>
    </row>
    <row r="44" spans="1:5" ht="18" x14ac:dyDescent="0.25">
      <c r="A44" s="15" t="str">
        <f>VLOOKUP(B44,'[1]LISTADO ATM'!$A$2:$C$822,3,0)</f>
        <v>DISTRITO NACIONAL</v>
      </c>
      <c r="B44" s="40">
        <v>326</v>
      </c>
      <c r="C44" s="15" t="str">
        <f>VLOOKUP(B44,'[1]LISTADO ATM'!$A$2:$B$822,2,0)</f>
        <v>ATM Autoservicio Jiménez Moya II</v>
      </c>
      <c r="D44" s="33" t="s">
        <v>25</v>
      </c>
      <c r="E44" s="37" t="s">
        <v>29</v>
      </c>
    </row>
    <row r="45" spans="1:5" ht="18" x14ac:dyDescent="0.25">
      <c r="A45" s="15" t="str">
        <f>VLOOKUP(B45,'[1]LISTADO ATM'!$A$2:$C$822,3,0)</f>
        <v>DISTRITO NACIONAL</v>
      </c>
      <c r="B45" s="45">
        <v>14</v>
      </c>
      <c r="C45" s="15" t="str">
        <f>VLOOKUP(B45,'[1]LISTADO ATM'!$A$2:$B$822,2,0)</f>
        <v xml:space="preserve">ATM Oficina Aeropuerto Las Américas I </v>
      </c>
      <c r="D45" s="33" t="s">
        <v>25</v>
      </c>
      <c r="E45" s="37">
        <v>3335983880</v>
      </c>
    </row>
    <row r="46" spans="1:5" ht="18" x14ac:dyDescent="0.25">
      <c r="A46" s="15" t="str">
        <f>VLOOKUP(B46,'[1]LISTADO ATM'!$A$2:$C$822,3,0)</f>
        <v>DISTRITO NACIONAL</v>
      </c>
      <c r="B46" s="15">
        <v>378</v>
      </c>
      <c r="C46" s="15" t="str">
        <f>VLOOKUP(B46,'[1]LISTADO ATM'!$A$2:$B$822,2,0)</f>
        <v>ATM UNP Villa Flores</v>
      </c>
      <c r="D46" s="20" t="s">
        <v>23</v>
      </c>
      <c r="E46" s="37">
        <v>3335981712</v>
      </c>
    </row>
    <row r="47" spans="1:5" ht="18.75" thickBot="1" x14ac:dyDescent="0.3">
      <c r="A47" s="16" t="s">
        <v>11</v>
      </c>
      <c r="B47" s="27">
        <f>COUNT(B41:B46)</f>
        <v>6</v>
      </c>
      <c r="C47" s="10"/>
      <c r="D47" s="10"/>
      <c r="E47" s="31"/>
    </row>
    <row r="48" spans="1:5" ht="15.75" thickBot="1" x14ac:dyDescent="0.3">
      <c r="B48" s="5"/>
      <c r="E48" s="5"/>
    </row>
    <row r="49" spans="1:5" ht="18.75" thickBot="1" x14ac:dyDescent="0.3">
      <c r="A49" s="65" t="s">
        <v>12</v>
      </c>
      <c r="B49" s="66"/>
      <c r="C49" t="s">
        <v>16</v>
      </c>
      <c r="D49" s="5"/>
      <c r="E49" s="5"/>
    </row>
    <row r="50" spans="1:5" ht="18.75" thickBot="1" x14ac:dyDescent="0.3">
      <c r="A50" s="18">
        <f>+B29+B37+B47</f>
        <v>20</v>
      </c>
      <c r="B50" s="22"/>
    </row>
    <row r="51" spans="1:5" ht="15.75" thickBot="1" x14ac:dyDescent="0.3">
      <c r="B51" s="5"/>
      <c r="E51" s="5"/>
    </row>
    <row r="52" spans="1:5" ht="18.75" thickBot="1" x14ac:dyDescent="0.3">
      <c r="A52" s="59" t="s">
        <v>14</v>
      </c>
      <c r="B52" s="60"/>
      <c r="C52" s="60"/>
      <c r="D52" s="60"/>
      <c r="E52" s="61"/>
    </row>
    <row r="53" spans="1:5" ht="18" x14ac:dyDescent="0.25">
      <c r="A53" s="6" t="s">
        <v>5</v>
      </c>
      <c r="B53" s="6" t="s">
        <v>6</v>
      </c>
      <c r="C53" s="4" t="s">
        <v>7</v>
      </c>
      <c r="D53" s="67" t="s">
        <v>8</v>
      </c>
      <c r="E53" s="68"/>
    </row>
    <row r="54" spans="1:5" ht="18" x14ac:dyDescent="0.25">
      <c r="A54" s="15" t="str">
        <f>VLOOKUP(B54,'[1]LISTADO ATM'!$A$2:$C$822,3,0)</f>
        <v>ESTE</v>
      </c>
      <c r="B54" s="34">
        <v>367</v>
      </c>
      <c r="C54" s="15" t="str">
        <f>VLOOKUP(B54,'[1]LISTADO ATM'!$A$2:$B$822,2,0)</f>
        <v>ATM Ayuntamiento El Puerto</v>
      </c>
      <c r="D54" s="46" t="s">
        <v>22</v>
      </c>
      <c r="E54" s="46"/>
    </row>
    <row r="55" spans="1:5" ht="18" x14ac:dyDescent="0.25">
      <c r="A55" s="15" t="str">
        <f>VLOOKUP(B55,'[1]LISTADO ATM'!$A$2:$C$822,3,0)</f>
        <v>DISTRITO NACIONAL</v>
      </c>
      <c r="B55" s="34">
        <v>162</v>
      </c>
      <c r="C55" s="15" t="str">
        <f>VLOOKUP(B55,'[1]LISTADO ATM'!$A$2:$B$822,2,0)</f>
        <v xml:space="preserve">ATM Oficina Tiradentes I </v>
      </c>
      <c r="D55" s="46" t="s">
        <v>21</v>
      </c>
      <c r="E55" s="46"/>
    </row>
    <row r="56" spans="1:5" ht="18" x14ac:dyDescent="0.25">
      <c r="A56" s="15" t="str">
        <f>VLOOKUP(B56,'[1]LISTADO ATM'!$A$2:$C$822,3,0)</f>
        <v>DISTRITO NACIONAL</v>
      </c>
      <c r="B56" s="35">
        <v>435</v>
      </c>
      <c r="C56" s="15" t="str">
        <f>VLOOKUP(B56,'[1]LISTADO ATM'!$A$2:$B$822,2,0)</f>
        <v xml:space="preserve">ATM Autobanco Torre I </v>
      </c>
      <c r="D56" s="46" t="s">
        <v>22</v>
      </c>
      <c r="E56" s="46"/>
    </row>
    <row r="57" spans="1:5" ht="18" x14ac:dyDescent="0.25">
      <c r="A57" s="15" t="str">
        <f>VLOOKUP(B57,'[1]LISTADO ATM'!$A$2:$C$822,3,0)</f>
        <v>NORTE</v>
      </c>
      <c r="B57" s="39">
        <v>292</v>
      </c>
      <c r="C57" s="15" t="str">
        <f>VLOOKUP(B57,'[1]LISTADO ATM'!$A$2:$B$822,2,0)</f>
        <v xml:space="preserve">ATM UNP Castañuelas (Montecristi) </v>
      </c>
      <c r="D57" s="46" t="s">
        <v>22</v>
      </c>
      <c r="E57" s="46"/>
    </row>
    <row r="58" spans="1:5" ht="18" x14ac:dyDescent="0.25">
      <c r="A58" s="15" t="str">
        <f>VLOOKUP(B58,'[1]LISTADO ATM'!$A$2:$C$822,3,0)</f>
        <v>DISTRITO NACIONAL</v>
      </c>
      <c r="B58" s="39">
        <v>416</v>
      </c>
      <c r="C58" s="15" t="str">
        <f>VLOOKUP(B58,'[1]LISTADO ATM'!$A$2:$B$822,2,0)</f>
        <v xml:space="preserve">ATM Autobanco San Martín II </v>
      </c>
      <c r="D58" s="46" t="s">
        <v>21</v>
      </c>
      <c r="E58" s="46"/>
    </row>
    <row r="59" spans="1:5" ht="18" x14ac:dyDescent="0.25">
      <c r="A59" s="15" t="str">
        <f>VLOOKUP(B59,'[1]LISTADO ATM'!$A$2:$C$822,3,0)</f>
        <v>ESTE</v>
      </c>
      <c r="B59" s="40">
        <v>843</v>
      </c>
      <c r="C59" s="15" t="str">
        <f>VLOOKUP(B59,'[1]LISTADO ATM'!$A$2:$B$822,2,0)</f>
        <v xml:space="preserve">ATM Oficina Romana Centro </v>
      </c>
      <c r="D59" s="46" t="s">
        <v>21</v>
      </c>
      <c r="E59" s="46"/>
    </row>
    <row r="60" spans="1:5" ht="18" x14ac:dyDescent="0.25">
      <c r="A60" s="15" t="str">
        <f>VLOOKUP(B60,'[1]LISTADO ATM'!$A$2:$C$822,3,0)</f>
        <v>SUR</v>
      </c>
      <c r="B60" s="40">
        <v>870</v>
      </c>
      <c r="C60" s="15" t="str">
        <f>VLOOKUP(B60,'[1]LISTADO ATM'!$A$2:$B$822,2,0)</f>
        <v xml:space="preserve">ATM Willbes Dominicana (Barahona) </v>
      </c>
      <c r="D60" s="46" t="s">
        <v>21</v>
      </c>
      <c r="E60" s="46"/>
    </row>
    <row r="61" spans="1:5" ht="18" x14ac:dyDescent="0.25">
      <c r="A61" s="15" t="str">
        <f>VLOOKUP(B61,'[1]LISTADO ATM'!$A$2:$C$822,3,0)</f>
        <v>ESTE</v>
      </c>
      <c r="B61" s="40">
        <v>963</v>
      </c>
      <c r="C61" s="15" t="str">
        <f>VLOOKUP(B61,'[1]LISTADO ATM'!$A$2:$B$822,2,0)</f>
        <v xml:space="preserve">ATM Multiplaza La Romana </v>
      </c>
      <c r="D61" s="46" t="s">
        <v>21</v>
      </c>
      <c r="E61" s="46"/>
    </row>
    <row r="62" spans="1:5" ht="18" x14ac:dyDescent="0.25">
      <c r="A62" s="15" t="str">
        <f>VLOOKUP(B62,'[1]LISTADO ATM'!$A$2:$C$822,3,0)</f>
        <v>DISTRITO NACIONAL</v>
      </c>
      <c r="B62" s="40">
        <v>974</v>
      </c>
      <c r="C62" s="15" t="str">
        <f>VLOOKUP(B62,'[1]LISTADO ATM'!$A$2:$B$822,2,0)</f>
        <v xml:space="preserve">ATM S/M Nacional Ave. Lope de Vega </v>
      </c>
      <c r="D62" s="46" t="s">
        <v>22</v>
      </c>
      <c r="E62" s="46"/>
    </row>
    <row r="63" spans="1:5" ht="18" x14ac:dyDescent="0.25">
      <c r="A63" s="15" t="str">
        <f>VLOOKUP(B63,'[1]LISTADO ATM'!$A$2:$C$822,3,0)</f>
        <v>DISTRITO NACIONAL</v>
      </c>
      <c r="B63" s="43">
        <v>486</v>
      </c>
      <c r="C63" s="15" t="str">
        <f>VLOOKUP(B63,'[1]LISTADO ATM'!$A$2:$B$822,2,0)</f>
        <v xml:space="preserve">ATM Olé La Caleta </v>
      </c>
      <c r="D63" s="46" t="s">
        <v>21</v>
      </c>
      <c r="E63" s="46"/>
    </row>
    <row r="64" spans="1:5" ht="18" x14ac:dyDescent="0.25">
      <c r="A64" s="15" t="str">
        <f>VLOOKUP(B64,'[1]LISTADO ATM'!$A$2:$C$822,3,0)</f>
        <v>NORTE</v>
      </c>
      <c r="B64" s="43">
        <v>157</v>
      </c>
      <c r="C64" s="15" t="str">
        <f>VLOOKUP(B64,'[1]LISTADO ATM'!$A$2:$B$822,2,0)</f>
        <v xml:space="preserve">ATM Oficina Samaná </v>
      </c>
      <c r="D64" s="46" t="s">
        <v>21</v>
      </c>
      <c r="E64" s="46"/>
    </row>
    <row r="65" spans="1:5" ht="18" x14ac:dyDescent="0.25">
      <c r="A65" s="15" t="str">
        <f>VLOOKUP(B65,'[1]LISTADO ATM'!$A$2:$C$822,3,0)</f>
        <v>SUR</v>
      </c>
      <c r="B65" s="43">
        <v>89</v>
      </c>
      <c r="C65" s="15" t="str">
        <f>VLOOKUP(B65,'[1]LISTADO ATM'!$A$2:$B$822,2,0)</f>
        <v xml:space="preserve">ATM UNP El Cercado (San Juan) </v>
      </c>
      <c r="D65" s="46" t="s">
        <v>21</v>
      </c>
      <c r="E65" s="46"/>
    </row>
    <row r="66" spans="1:5" ht="18" x14ac:dyDescent="0.25">
      <c r="A66" s="15" t="s">
        <v>31</v>
      </c>
      <c r="B66" s="43">
        <v>991</v>
      </c>
      <c r="C66" s="15" t="s">
        <v>32</v>
      </c>
      <c r="D66" s="46" t="s">
        <v>21</v>
      </c>
      <c r="E66" s="46"/>
    </row>
    <row r="67" spans="1:5" ht="18" x14ac:dyDescent="0.25">
      <c r="A67" s="15" t="str">
        <f>VLOOKUP(B67,'[1]LISTADO ATM'!$A$2:$C$822,3,0)</f>
        <v>SUR</v>
      </c>
      <c r="B67" s="43">
        <v>962</v>
      </c>
      <c r="C67" s="15" t="str">
        <f>VLOOKUP(B67,'[1]LISTADO ATM'!$A$2:$B$822,2,0)</f>
        <v xml:space="preserve">ATM Oficina Villa Ofelia II (San Juan) </v>
      </c>
      <c r="D67" s="46" t="s">
        <v>21</v>
      </c>
      <c r="E67" s="46"/>
    </row>
    <row r="68" spans="1:5" ht="18" x14ac:dyDescent="0.25">
      <c r="A68" s="15" t="str">
        <f>VLOOKUP(B68,'[1]LISTADO ATM'!$A$2:$C$822,3,0)</f>
        <v>NORTE</v>
      </c>
      <c r="B68" s="43">
        <v>754</v>
      </c>
      <c r="C68" s="15" t="str">
        <f>VLOOKUP(B68,'[1]LISTADO ATM'!$A$2:$B$822,2,0)</f>
        <v xml:space="preserve">ATM Autobanco Oficina Licey al Medio </v>
      </c>
      <c r="D68" s="46" t="s">
        <v>21</v>
      </c>
      <c r="E68" s="46"/>
    </row>
    <row r="69" spans="1:5" ht="18" x14ac:dyDescent="0.25">
      <c r="A69" s="15" t="str">
        <f>VLOOKUP(B69,'[1]LISTADO ATM'!$A$2:$C$822,3,0)</f>
        <v>NORTE</v>
      </c>
      <c r="B69" s="43">
        <v>645</v>
      </c>
      <c r="C69" s="15" t="str">
        <f>VLOOKUP(B69,'[1]LISTADO ATM'!$A$2:$B$822,2,0)</f>
        <v xml:space="preserve">ATM UNP Cabrera </v>
      </c>
      <c r="D69" s="46" t="s">
        <v>21</v>
      </c>
      <c r="E69" s="46"/>
    </row>
    <row r="70" spans="1:5" ht="18.75" thickBot="1" x14ac:dyDescent="0.3">
      <c r="A70" s="16" t="s">
        <v>11</v>
      </c>
      <c r="B70" s="27">
        <f>COUNT(B54:B69)</f>
        <v>16</v>
      </c>
      <c r="C70" s="24"/>
      <c r="D70" s="24"/>
      <c r="E70" s="32"/>
    </row>
    <row r="80" spans="1:5" x14ac:dyDescent="0.25">
      <c r="B80"/>
      <c r="E80"/>
    </row>
  </sheetData>
  <dataConsolidate/>
  <mergeCells count="28">
    <mergeCell ref="D69:E69"/>
    <mergeCell ref="C15:E15"/>
    <mergeCell ref="A17:E17"/>
    <mergeCell ref="A31:E31"/>
    <mergeCell ref="A39:E39"/>
    <mergeCell ref="A49:B49"/>
    <mergeCell ref="A52:E52"/>
    <mergeCell ref="D53:E53"/>
    <mergeCell ref="D54:E54"/>
    <mergeCell ref="D59:E59"/>
    <mergeCell ref="D60:E60"/>
    <mergeCell ref="D61:E61"/>
    <mergeCell ref="D62:E62"/>
    <mergeCell ref="D55:E55"/>
    <mergeCell ref="D57:E57"/>
    <mergeCell ref="D66:E66"/>
    <mergeCell ref="D67:E67"/>
    <mergeCell ref="D68:E68"/>
    <mergeCell ref="A1:E1"/>
    <mergeCell ref="A2:E2"/>
    <mergeCell ref="A7:E7"/>
    <mergeCell ref="C10:E10"/>
    <mergeCell ref="A12:E12"/>
    <mergeCell ref="D58:E58"/>
    <mergeCell ref="D56:E56"/>
    <mergeCell ref="D63:E63"/>
    <mergeCell ref="D64:E64"/>
    <mergeCell ref="D65:E65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43">
        <v>232</v>
      </c>
      <c r="C2" s="25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232 239 473 712 88 293 367                                                            </v>
      </c>
    </row>
    <row r="3" spans="2:5" ht="18.75" thickBot="1" x14ac:dyDescent="0.3">
      <c r="B3" s="43">
        <v>239</v>
      </c>
      <c r="C3" s="25" t="s">
        <v>16</v>
      </c>
    </row>
    <row r="4" spans="2:5" ht="18.75" thickBot="1" x14ac:dyDescent="0.3">
      <c r="B4" s="43">
        <v>473</v>
      </c>
      <c r="C4" s="25" t="s">
        <v>16</v>
      </c>
    </row>
    <row r="5" spans="2:5" ht="18.75" thickBot="1" x14ac:dyDescent="0.3">
      <c r="B5" s="43">
        <v>712</v>
      </c>
      <c r="C5" s="25" t="s">
        <v>16</v>
      </c>
    </row>
    <row r="6" spans="2:5" ht="18.75" thickBot="1" x14ac:dyDescent="0.3">
      <c r="B6" s="43">
        <v>88</v>
      </c>
      <c r="C6" s="25" t="s">
        <v>16</v>
      </c>
    </row>
    <row r="7" spans="2:5" ht="18.75" thickBot="1" x14ac:dyDescent="0.3">
      <c r="B7" s="43">
        <v>293</v>
      </c>
      <c r="C7" s="25" t="s">
        <v>16</v>
      </c>
    </row>
    <row r="8" spans="2:5" ht="18.75" thickBot="1" x14ac:dyDescent="0.3">
      <c r="B8" s="43">
        <v>367</v>
      </c>
      <c r="C8" s="25" t="s">
        <v>16</v>
      </c>
    </row>
    <row r="9" spans="2:5" ht="18.75" thickBot="1" x14ac:dyDescent="0.3">
      <c r="B9" s="15"/>
      <c r="C9" s="25" t="s">
        <v>16</v>
      </c>
    </row>
    <row r="10" spans="2:5" ht="18.75" thickBot="1" x14ac:dyDescent="0.3">
      <c r="B10" s="43"/>
      <c r="C10" s="25" t="s">
        <v>16</v>
      </c>
    </row>
    <row r="11" spans="2:5" ht="18.75" thickBot="1" x14ac:dyDescent="0.3">
      <c r="B11" s="43"/>
      <c r="C11" s="25"/>
    </row>
    <row r="12" spans="2:5" ht="18.75" thickBot="1" x14ac:dyDescent="0.3">
      <c r="B12" s="43"/>
      <c r="C12" s="25" t="s">
        <v>16</v>
      </c>
    </row>
    <row r="13" spans="2:5" ht="18.75" thickBot="1" x14ac:dyDescent="0.3">
      <c r="B13" s="40"/>
      <c r="C13" s="25" t="s">
        <v>16</v>
      </c>
    </row>
    <row r="14" spans="2:5" ht="18.75" thickBot="1" x14ac:dyDescent="0.3">
      <c r="B14" s="40"/>
      <c r="C14" s="25" t="s">
        <v>16</v>
      </c>
    </row>
    <row r="15" spans="2:5" ht="18.75" thickBot="1" x14ac:dyDescent="0.3">
      <c r="B15" s="40"/>
      <c r="C15" s="25" t="s">
        <v>16</v>
      </c>
    </row>
    <row r="16" spans="2:5" ht="18.75" thickBot="1" x14ac:dyDescent="0.3">
      <c r="B16" s="39"/>
      <c r="C16" s="25" t="s">
        <v>16</v>
      </c>
    </row>
    <row r="17" spans="2:3" ht="18.75" thickBot="1" x14ac:dyDescent="0.3">
      <c r="B17" s="39"/>
      <c r="C17" s="25" t="s">
        <v>16</v>
      </c>
    </row>
    <row r="18" spans="2:3" ht="18.75" thickBot="1" x14ac:dyDescent="0.3">
      <c r="B18" s="39"/>
      <c r="C18" s="25" t="s">
        <v>16</v>
      </c>
    </row>
    <row r="19" spans="2:3" ht="18.75" thickBot="1" x14ac:dyDescent="0.3">
      <c r="B19" s="39"/>
      <c r="C19" s="25" t="s">
        <v>16</v>
      </c>
    </row>
    <row r="20" spans="2:3" ht="18.75" thickBot="1" x14ac:dyDescent="0.3">
      <c r="B20" s="39"/>
      <c r="C20" s="25" t="s">
        <v>16</v>
      </c>
    </row>
    <row r="21" spans="2:3" ht="18.75" thickBot="1" x14ac:dyDescent="0.3">
      <c r="B21" s="39"/>
      <c r="C21" s="25" t="s">
        <v>16</v>
      </c>
    </row>
    <row r="22" spans="2:3" ht="18.75" thickBot="1" x14ac:dyDescent="0.3">
      <c r="B22" s="39"/>
      <c r="C22" s="25" t="s">
        <v>16</v>
      </c>
    </row>
    <row r="23" spans="2:3" ht="18.75" thickBot="1" x14ac:dyDescent="0.3">
      <c r="B23" s="39"/>
      <c r="C23" s="25" t="s">
        <v>16</v>
      </c>
    </row>
    <row r="24" spans="2:3" ht="18.75" thickBot="1" x14ac:dyDescent="0.3">
      <c r="B24" s="39"/>
      <c r="C24" s="25" t="s">
        <v>16</v>
      </c>
    </row>
    <row r="25" spans="2:3" ht="18.75" thickBot="1" x14ac:dyDescent="0.3">
      <c r="B25" s="39"/>
      <c r="C25" s="25" t="s">
        <v>16</v>
      </c>
    </row>
    <row r="26" spans="2:3" ht="18.75" thickBot="1" x14ac:dyDescent="0.3">
      <c r="B26" s="39"/>
      <c r="C26" s="25" t="s">
        <v>16</v>
      </c>
    </row>
    <row r="27" spans="2:3" ht="18.75" thickBot="1" x14ac:dyDescent="0.3">
      <c r="B27" s="39"/>
      <c r="C27" s="25" t="s">
        <v>16</v>
      </c>
    </row>
    <row r="28" spans="2:3" ht="18.75" thickBot="1" x14ac:dyDescent="0.3">
      <c r="B28" s="39"/>
      <c r="C28" s="25" t="s">
        <v>16</v>
      </c>
    </row>
    <row r="29" spans="2:3" ht="18.75" thickBot="1" x14ac:dyDescent="0.3">
      <c r="B29" s="39"/>
      <c r="C29" s="25" t="s">
        <v>16</v>
      </c>
    </row>
    <row r="30" spans="2:3" ht="18.75" thickBot="1" x14ac:dyDescent="0.3">
      <c r="B30" s="39"/>
      <c r="C30" s="25" t="s">
        <v>16</v>
      </c>
    </row>
    <row r="31" spans="2:3" ht="18.75" thickBot="1" x14ac:dyDescent="0.3">
      <c r="B31" s="39"/>
      <c r="C31" s="25" t="s">
        <v>16</v>
      </c>
    </row>
    <row r="32" spans="2:3" ht="18.75" thickBot="1" x14ac:dyDescent="0.3">
      <c r="B32" s="39"/>
      <c r="C32" s="25" t="s">
        <v>16</v>
      </c>
    </row>
    <row r="33" spans="2:3" ht="18.75" thickBot="1" x14ac:dyDescent="0.3">
      <c r="B33" s="39"/>
      <c r="C33" s="25" t="s">
        <v>16</v>
      </c>
    </row>
    <row r="34" spans="2:3" ht="18.75" thickBot="1" x14ac:dyDescent="0.3">
      <c r="B34" s="39"/>
      <c r="C34" s="25" t="s">
        <v>16</v>
      </c>
    </row>
    <row r="35" spans="2:3" ht="18.75" thickBot="1" x14ac:dyDescent="0.3">
      <c r="B35" s="39"/>
      <c r="C35" s="25" t="s">
        <v>16</v>
      </c>
    </row>
    <row r="36" spans="2:3" ht="18.75" thickBot="1" x14ac:dyDescent="0.3">
      <c r="B36" s="39"/>
      <c r="C36" s="25" t="s">
        <v>16</v>
      </c>
    </row>
    <row r="37" spans="2:3" ht="18.75" thickBot="1" x14ac:dyDescent="0.3">
      <c r="B37" s="39"/>
      <c r="C37" s="25" t="s">
        <v>16</v>
      </c>
    </row>
    <row r="38" spans="2:3" ht="18.75" thickBot="1" x14ac:dyDescent="0.3">
      <c r="B38" s="39"/>
      <c r="C38" s="25" t="s">
        <v>16</v>
      </c>
    </row>
    <row r="39" spans="2:3" ht="18.75" thickBot="1" x14ac:dyDescent="0.3">
      <c r="B39" s="39"/>
      <c r="C39" s="25" t="s">
        <v>16</v>
      </c>
    </row>
    <row r="40" spans="2:3" ht="18.75" thickBot="1" x14ac:dyDescent="0.3">
      <c r="B40" s="39"/>
      <c r="C40" s="25" t="s">
        <v>16</v>
      </c>
    </row>
    <row r="41" spans="2:3" ht="18.75" thickBot="1" x14ac:dyDescent="0.3">
      <c r="B41" s="39"/>
      <c r="C41" s="25" t="s">
        <v>16</v>
      </c>
    </row>
    <row r="42" spans="2:3" ht="18.75" thickBot="1" x14ac:dyDescent="0.3">
      <c r="B42" s="39"/>
      <c r="C42" s="25" t="s">
        <v>16</v>
      </c>
    </row>
    <row r="43" spans="2:3" ht="18.75" thickBot="1" x14ac:dyDescent="0.3">
      <c r="B43" s="41"/>
      <c r="C43" s="25" t="s">
        <v>16</v>
      </c>
    </row>
    <row r="44" spans="2:3" ht="18.75" thickBot="1" x14ac:dyDescent="0.3">
      <c r="B44" s="39"/>
      <c r="C44" s="25" t="s">
        <v>16</v>
      </c>
    </row>
    <row r="45" spans="2:3" ht="18.75" thickBot="1" x14ac:dyDescent="0.3">
      <c r="B45" s="39"/>
      <c r="C45" s="25" t="s">
        <v>16</v>
      </c>
    </row>
    <row r="46" spans="2:3" ht="18.75" thickBot="1" x14ac:dyDescent="0.3">
      <c r="B46" s="26"/>
      <c r="C46" s="25" t="s">
        <v>16</v>
      </c>
    </row>
    <row r="47" spans="2:3" ht="18.75" thickBot="1" x14ac:dyDescent="0.3">
      <c r="B47" s="26"/>
      <c r="C47" s="25" t="s">
        <v>16</v>
      </c>
    </row>
    <row r="48" spans="2:3" ht="18.75" thickBot="1" x14ac:dyDescent="0.3">
      <c r="B48" s="26"/>
      <c r="C48" s="25" t="s">
        <v>16</v>
      </c>
    </row>
    <row r="49" spans="2:3" ht="18.75" thickBot="1" x14ac:dyDescent="0.3">
      <c r="B49" s="26"/>
      <c r="C49" s="25" t="s">
        <v>16</v>
      </c>
    </row>
    <row r="50" spans="2:3" ht="18.75" thickBot="1" x14ac:dyDescent="0.3">
      <c r="B50" s="26"/>
      <c r="C50" s="25" t="s">
        <v>16</v>
      </c>
    </row>
    <row r="51" spans="2:3" ht="18.75" thickBot="1" x14ac:dyDescent="0.3">
      <c r="B51" s="26"/>
      <c r="C51" s="25" t="s">
        <v>16</v>
      </c>
    </row>
    <row r="52" spans="2:3" ht="18.75" thickBot="1" x14ac:dyDescent="0.3">
      <c r="B52" s="26"/>
      <c r="C52" s="25" t="s">
        <v>16</v>
      </c>
    </row>
    <row r="53" spans="2:3" ht="18.75" thickBot="1" x14ac:dyDescent="0.3">
      <c r="B53" s="26"/>
      <c r="C53" s="25" t="s">
        <v>16</v>
      </c>
    </row>
    <row r="54" spans="2:3" ht="18.75" thickBot="1" x14ac:dyDescent="0.3">
      <c r="B54" s="26"/>
      <c r="C54" s="25" t="s">
        <v>16</v>
      </c>
    </row>
    <row r="55" spans="2:3" ht="18.75" thickBot="1" x14ac:dyDescent="0.3">
      <c r="B55" s="26"/>
      <c r="C55" s="25" t="s">
        <v>16</v>
      </c>
    </row>
    <row r="56" spans="2:3" ht="18.75" thickBot="1" x14ac:dyDescent="0.3">
      <c r="B56" s="26"/>
      <c r="C56" s="25" t="s">
        <v>16</v>
      </c>
    </row>
    <row r="57" spans="2:3" ht="18.75" thickBot="1" x14ac:dyDescent="0.3">
      <c r="B57" s="26"/>
      <c r="C57" s="25" t="s">
        <v>16</v>
      </c>
    </row>
    <row r="58" spans="2:3" ht="18.75" thickBot="1" x14ac:dyDescent="0.3">
      <c r="B58" s="26"/>
      <c r="C58" s="25" t="s">
        <v>16</v>
      </c>
    </row>
    <row r="59" spans="2:3" ht="18.75" thickBot="1" x14ac:dyDescent="0.3">
      <c r="B59" s="26"/>
      <c r="C59" s="25" t="s">
        <v>16</v>
      </c>
    </row>
    <row r="60" spans="2:3" ht="18.75" thickBot="1" x14ac:dyDescent="0.3">
      <c r="B60" s="26"/>
      <c r="C60" s="25" t="s">
        <v>16</v>
      </c>
    </row>
    <row r="61" spans="2:3" ht="18.75" thickBot="1" x14ac:dyDescent="0.3">
      <c r="B61" s="26"/>
      <c r="C61" s="25" t="s">
        <v>16</v>
      </c>
    </row>
    <row r="62" spans="2:3" ht="18.75" thickBot="1" x14ac:dyDescent="0.3">
      <c r="B62" s="26"/>
      <c r="C62" s="25" t="s">
        <v>16</v>
      </c>
    </row>
    <row r="63" spans="2:3" ht="18.75" thickBot="1" x14ac:dyDescent="0.3">
      <c r="B63" s="20"/>
      <c r="C63" s="25" t="s">
        <v>16</v>
      </c>
    </row>
    <row r="64" spans="2:3" ht="18.75" thickBot="1" x14ac:dyDescent="0.3">
      <c r="B64" s="20"/>
      <c r="C64" s="25" t="s">
        <v>16</v>
      </c>
    </row>
    <row r="65" spans="2:3" ht="18.75" thickBot="1" x14ac:dyDescent="0.3">
      <c r="B65" s="20"/>
      <c r="C65" s="25" t="s">
        <v>16</v>
      </c>
    </row>
    <row r="66" spans="2:3" ht="18.75" thickBot="1" x14ac:dyDescent="0.3">
      <c r="B66" s="15"/>
      <c r="C66" s="25" t="s">
        <v>16</v>
      </c>
    </row>
    <row r="67" spans="2:3" ht="18.75" thickBot="1" x14ac:dyDescent="0.3">
      <c r="B67" s="15"/>
      <c r="C67" s="25" t="s">
        <v>16</v>
      </c>
    </row>
    <row r="68" spans="2:3" ht="18" x14ac:dyDescent="0.25">
      <c r="B68" s="15"/>
      <c r="C68" s="25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66:B68">
    <cfRule type="duplicateValues" dxfId="38" priority="4524"/>
  </conditionalFormatting>
  <conditionalFormatting sqref="B63:B65">
    <cfRule type="duplicateValues" dxfId="37" priority="2065"/>
  </conditionalFormatting>
  <conditionalFormatting sqref="B63:B65">
    <cfRule type="duplicateValues" dxfId="36" priority="2062"/>
    <cfRule type="duplicateValues" dxfId="35" priority="2063"/>
    <cfRule type="duplicateValues" dxfId="34" priority="2064"/>
  </conditionalFormatting>
  <conditionalFormatting sqref="B46:B62">
    <cfRule type="duplicateValues" dxfId="33" priority="1060"/>
  </conditionalFormatting>
  <conditionalFormatting sqref="B46:B62">
    <cfRule type="duplicateValues" dxfId="32" priority="1071"/>
    <cfRule type="duplicateValues" dxfId="31" priority="1072"/>
    <cfRule type="duplicateValues" dxfId="30" priority="1073"/>
  </conditionalFormatting>
  <conditionalFormatting sqref="B46:B62">
    <cfRule type="duplicateValues" dxfId="29" priority="1074"/>
    <cfRule type="duplicateValues" dxfId="28" priority="1075"/>
  </conditionalFormatting>
  <conditionalFormatting sqref="B46:B62">
    <cfRule type="duplicateValues" dxfId="27" priority="1076"/>
  </conditionalFormatting>
  <conditionalFormatting sqref="B26:B45">
    <cfRule type="duplicateValues" dxfId="26" priority="18"/>
  </conditionalFormatting>
  <conditionalFormatting sqref="B26:B45">
    <cfRule type="duplicateValues" dxfId="25" priority="19"/>
  </conditionalFormatting>
  <conditionalFormatting sqref="B16:B25">
    <cfRule type="duplicateValues" dxfId="24" priority="13"/>
  </conditionalFormatting>
  <conditionalFormatting sqref="B16:B18">
    <cfRule type="duplicateValues" dxfId="23" priority="14"/>
  </conditionalFormatting>
  <conditionalFormatting sqref="B19:B25">
    <cfRule type="duplicateValues" dxfId="22" priority="15"/>
  </conditionalFormatting>
  <conditionalFormatting sqref="B13:B15">
    <cfRule type="duplicateValues" dxfId="21" priority="11"/>
  </conditionalFormatting>
  <conditionalFormatting sqref="B13:B15">
    <cfRule type="duplicateValues" dxfId="20" priority="12"/>
  </conditionalFormatting>
  <conditionalFormatting sqref="B10:B12">
    <cfRule type="duplicateValues" dxfId="19" priority="10"/>
  </conditionalFormatting>
  <conditionalFormatting sqref="B10:B12">
    <cfRule type="duplicateValues" dxfId="18" priority="9"/>
  </conditionalFormatting>
  <conditionalFormatting sqref="B9">
    <cfRule type="duplicateValues" dxfId="17" priority="8"/>
  </conditionalFormatting>
  <conditionalFormatting sqref="B9">
    <cfRule type="duplicateValues" dxfId="16" priority="7"/>
  </conditionalFormatting>
  <conditionalFormatting sqref="B2:B6">
    <cfRule type="duplicateValues" dxfId="15" priority="6"/>
  </conditionalFormatting>
  <conditionalFormatting sqref="B2:B6">
    <cfRule type="duplicateValues" dxfId="14" priority="5"/>
  </conditionalFormatting>
  <conditionalFormatting sqref="B7">
    <cfRule type="duplicateValues" dxfId="13" priority="4"/>
  </conditionalFormatting>
  <conditionalFormatting sqref="B7">
    <cfRule type="duplicateValues" dxfId="12" priority="3"/>
  </conditionalFormatting>
  <conditionalFormatting sqref="B8">
    <cfRule type="duplicateValues" dxfId="11" priority="2"/>
  </conditionalFormatting>
  <conditionalFormatting sqref="B8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2021-08-10T10:08:10Z</dcterms:modified>
</cp:coreProperties>
</file>