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2\"/>
    </mc:Choice>
  </mc:AlternateContent>
  <bookViews>
    <workbookView xWindow="0" yWindow="0" windowWidth="28800" windowHeight="111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Efectivo!$B$1:$B$52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1" l="1"/>
  <c r="B42" i="1"/>
  <c r="C41" i="1"/>
  <c r="A41" i="1"/>
  <c r="C28" i="1"/>
  <c r="A36" i="1"/>
  <c r="C36" i="1"/>
  <c r="C16" i="1" l="1"/>
  <c r="C17" i="1"/>
  <c r="A17" i="1"/>
  <c r="C30" i="1"/>
  <c r="C31" i="1"/>
  <c r="A30" i="1"/>
  <c r="A31" i="1"/>
  <c r="B57" i="1"/>
  <c r="C27" i="1" l="1"/>
  <c r="C29" i="1"/>
  <c r="A28" i="1"/>
  <c r="A29" i="1"/>
  <c r="B32" i="1"/>
  <c r="B49" i="1"/>
  <c r="B19" i="1"/>
  <c r="C14" i="1"/>
  <c r="C15" i="1"/>
  <c r="A14" i="1"/>
  <c r="A15" i="1"/>
  <c r="C47" i="1"/>
  <c r="A47" i="1"/>
  <c r="C10" i="1"/>
  <c r="C11" i="1"/>
  <c r="C12" i="1"/>
  <c r="C13" i="1"/>
  <c r="C18" i="1"/>
  <c r="A10" i="1"/>
  <c r="A11" i="1"/>
  <c r="A12" i="1"/>
  <c r="A13" i="1"/>
  <c r="A16" i="1"/>
  <c r="A18" i="1"/>
  <c r="C24" i="1"/>
  <c r="C25" i="1"/>
  <c r="C26" i="1"/>
  <c r="A24" i="1"/>
  <c r="A25" i="1"/>
  <c r="A26" i="1"/>
  <c r="A27" i="1"/>
  <c r="C66" i="1"/>
  <c r="C67" i="1"/>
  <c r="C68" i="1"/>
  <c r="C69" i="1"/>
  <c r="C70" i="1"/>
  <c r="A67" i="1"/>
  <c r="A68" i="1"/>
  <c r="A69" i="1"/>
  <c r="A70" i="1"/>
  <c r="A53" i="1"/>
  <c r="A54" i="1"/>
  <c r="A55" i="1"/>
  <c r="A56" i="1"/>
  <c r="C53" i="1"/>
  <c r="C54" i="1"/>
  <c r="C55" i="1"/>
  <c r="C56" i="1"/>
  <c r="C48" i="1"/>
  <c r="A48" i="1"/>
  <c r="C37" i="1"/>
  <c r="C38" i="1"/>
  <c r="C39" i="1"/>
  <c r="C40" i="1"/>
  <c r="A37" i="1"/>
  <c r="A38" i="1"/>
  <c r="A39" i="1"/>
  <c r="A40" i="1"/>
  <c r="A23" i="1" l="1"/>
  <c r="C23" i="1"/>
  <c r="C46" i="1" l="1"/>
  <c r="A46" i="1"/>
  <c r="C9" i="1"/>
  <c r="A9" i="1"/>
  <c r="A66" i="1" l="1"/>
  <c r="A64" i="1" l="1"/>
  <c r="A65" i="1"/>
  <c r="C64" i="1"/>
  <c r="C65" i="1"/>
  <c r="A60" i="1" l="1"/>
  <c r="E2" i="3"/>
</calcChain>
</file>

<file path=xl/sharedStrings.xml><?xml version="1.0" encoding="utf-8"?>
<sst xmlns="http://schemas.openxmlformats.org/spreadsheetml/2006/main" count="982" uniqueCount="31">
  <si>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</si>
  <si>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</si>
  <si>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</si>
  <si>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</si>
  <si>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</si>
  <si>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</si>
  <si>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</si>
  <si>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</si>
  <si>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</si>
  <si>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</si>
  <si>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</si>
  <si>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</si>
  <si>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</si>
  <si>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</si>
  <si>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</si>
  <si>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</si>
  <si>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</si>
  <si>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</si>
  <si>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Abastecido</t>
  </si>
  <si>
    <t>FUERA DE SERVICIO / GAVETAS DE RECHAZOS Y DEPOSITOS FULL</t>
  </si>
  <si>
    <t>3 Gavetas Vacías</t>
  </si>
  <si>
    <t>2 Gavetas Vacías+ 1 Fallando</t>
  </si>
  <si>
    <t>GAVETA DE RECHAZO LLENA</t>
  </si>
  <si>
    <t>FUERA DE SERVICIO Gavetas Vacías + Gavetas Fallando</t>
  </si>
  <si>
    <t>GAVETA DE DEPOSITO LLENA</t>
  </si>
  <si>
    <t>3335983670 </t>
  </si>
  <si>
    <t>3335981941</t>
  </si>
  <si>
    <t>Solucionado</t>
  </si>
  <si>
    <t>M</t>
  </si>
  <si>
    <t>3335986408</t>
  </si>
  <si>
    <t>3335985007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</si>
</sst>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1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firstColumn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22" zoomScale="90" zoomScaleNormal="90" workbookViewId="0">
      <selection activeCell="C60" sqref="C60"/>
    </sheetView>
  </sheetViews>
  <sheetFormatPr baseColWidth="10" defaultColWidth="23.42578125" defaultRowHeight="15" x14ac:dyDescent="0.25"/>
  <cols>
    <col min="1" max="1" width="27.140625" bestFit="1" customWidth="1"/>
    <col min="2" max="2" width="17.140625" style="23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6" ht="25.5" customHeight="1" x14ac:dyDescent="0.25">
      <c r="A1" s="46" t="s">
        <v>1</v>
      </c>
      <c r="B1" s="47"/>
      <c r="C1" s="47"/>
      <c r="D1" s="47"/>
      <c r="E1" s="48"/>
    </row>
    <row r="2" spans="1:6" ht="25.5" customHeight="1" x14ac:dyDescent="0.25">
      <c r="A2" s="49" t="s">
        <v>0</v>
      </c>
      <c r="B2" s="50"/>
      <c r="C2" s="50"/>
      <c r="D2" s="50"/>
      <c r="E2" s="51"/>
    </row>
    <row r="3" spans="1:6" ht="18" x14ac:dyDescent="0.25">
      <c r="B3" s="21"/>
      <c r="C3" s="1"/>
      <c r="D3" s="1"/>
      <c r="E3" s="8"/>
    </row>
    <row r="4" spans="1:6" ht="18.75" thickBot="1" x14ac:dyDescent="0.3">
      <c r="A4" s="7" t="s">
        <v>2</v>
      </c>
      <c r="B4" s="19">
        <v>44420.25</v>
      </c>
      <c r="C4" s="1"/>
      <c r="D4" s="1"/>
      <c r="E4" s="28"/>
    </row>
    <row r="5" spans="1:6" ht="18.75" thickBot="1" x14ac:dyDescent="0.3">
      <c r="A5" s="7" t="s">
        <v>3</v>
      </c>
      <c r="B5" s="19">
        <v>44420.708333333336</v>
      </c>
      <c r="C5" s="33"/>
      <c r="D5" s="1"/>
      <c r="E5" s="28"/>
    </row>
    <row r="6" spans="1:6" ht="18" x14ac:dyDescent="0.25">
      <c r="B6" s="21"/>
      <c r="C6" s="1"/>
      <c r="D6" s="1"/>
      <c r="E6" s="9"/>
    </row>
    <row r="7" spans="1:6" ht="18" customHeight="1" x14ac:dyDescent="0.25">
      <c r="A7" s="52" t="s">
        <v>4</v>
      </c>
      <c r="B7" s="53"/>
      <c r="C7" s="53"/>
      <c r="D7" s="53"/>
      <c r="E7" s="54"/>
    </row>
    <row r="8" spans="1:6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6" ht="18" x14ac:dyDescent="0.25">
      <c r="A9" s="15" t="str">
        <f>VLOOKUP(B9,'[1]LISTADO ATM'!$A$2:$C$822,3,0)</f>
        <v>SUR</v>
      </c>
      <c r="B9" s="37">
        <v>249</v>
      </c>
      <c r="C9" s="15" t="str">
        <f>VLOOKUP(B9,'[1]LISTADO ATM'!$A$2:$B$822,2,0)</f>
        <v xml:space="preserve">ATM Banco Agrícola Neiba </v>
      </c>
      <c r="D9" s="11" t="s">
        <v>18</v>
      </c>
      <c r="E9" s="40">
        <v>3335985294</v>
      </c>
    </row>
    <row r="10" spans="1:6" ht="18" x14ac:dyDescent="0.25">
      <c r="A10" s="15" t="str">
        <f>VLOOKUP(B10,'[1]LISTADO ATM'!$A$2:$C$822,3,0)</f>
        <v>DISTRITO NACIONAL</v>
      </c>
      <c r="B10" s="39">
        <v>884</v>
      </c>
      <c r="C10" s="15" t="str">
        <f>VLOOKUP(B10,'[1]LISTADO ATM'!$A$2:$B$822,2,0)</f>
        <v xml:space="preserve">ATM UNP Olé Sabana Perdida </v>
      </c>
      <c r="D10" s="11" t="s">
        <v>18</v>
      </c>
      <c r="E10" s="40">
        <v>3335986255</v>
      </c>
    </row>
    <row r="11" spans="1:6" ht="18" x14ac:dyDescent="0.25">
      <c r="A11" s="15" t="str">
        <f>VLOOKUP(B11,'[1]LISTADO ATM'!$A$2:$C$822,3,0)</f>
        <v>NORTE</v>
      </c>
      <c r="B11" s="39">
        <v>888</v>
      </c>
      <c r="C11" s="15" t="str">
        <f>VLOOKUP(B11,'[1]LISTADO ATM'!$A$2:$B$822,2,0)</f>
        <v>ATM Oficina galeria 56 II (SFM)</v>
      </c>
      <c r="D11" s="11" t="s">
        <v>18</v>
      </c>
      <c r="E11" s="40">
        <v>3335986409</v>
      </c>
      <c r="F11" t="s">
        <v>28</v>
      </c>
    </row>
    <row r="12" spans="1:6" ht="18" x14ac:dyDescent="0.25">
      <c r="A12" s="15" t="str">
        <f>VLOOKUP(B12,'[1]LISTADO ATM'!$A$2:$C$822,3,0)</f>
        <v>DISTRITO NACIONAL</v>
      </c>
      <c r="B12" s="39">
        <v>377</v>
      </c>
      <c r="C12" s="15" t="str">
        <f>VLOOKUP(B12,'[1]LISTADO ATM'!$A$2:$B$822,2,0)</f>
        <v>ATM Estación del Metro Eduardo Brito</v>
      </c>
      <c r="D12" s="11" t="s">
        <v>18</v>
      </c>
      <c r="E12" s="40">
        <v>3335985293</v>
      </c>
    </row>
    <row r="13" spans="1:6" ht="18" x14ac:dyDescent="0.25">
      <c r="A13" s="15" t="str">
        <f>VLOOKUP(B13,'[1]LISTADO ATM'!$A$2:$C$822,3,0)</f>
        <v>NORTE</v>
      </c>
      <c r="B13" s="39">
        <v>649</v>
      </c>
      <c r="C13" s="15" t="str">
        <f>VLOOKUP(B13,'[1]LISTADO ATM'!$A$2:$B$822,2,0)</f>
        <v xml:space="preserve">ATM Oficina Galería 56 (San Francisco de Macorís) </v>
      </c>
      <c r="D13" s="11" t="s">
        <v>18</v>
      </c>
      <c r="E13" s="40" t="s">
        <v>29</v>
      </c>
      <c r="F13" t="s">
        <v>28</v>
      </c>
    </row>
    <row r="14" spans="1:6" ht="18" x14ac:dyDescent="0.25">
      <c r="A14" s="15" t="str">
        <f>VLOOKUP(B14,'[1]LISTADO ATM'!$A$2:$C$822,3,0)</f>
        <v>DISTRITO NACIONAL</v>
      </c>
      <c r="B14" s="39">
        <v>663</v>
      </c>
      <c r="C14" s="15" t="str">
        <f>VLOOKUP(B14,'[1]LISTADO ATM'!$A$2:$B$822,2,0)</f>
        <v>S/M Ole Ave. España</v>
      </c>
      <c r="D14" s="11" t="s">
        <v>18</v>
      </c>
      <c r="E14" s="40">
        <v>3335985556</v>
      </c>
    </row>
    <row r="15" spans="1:6" ht="18" x14ac:dyDescent="0.25">
      <c r="A15" s="15" t="str">
        <f>VLOOKUP(B15,'[1]LISTADO ATM'!$A$2:$C$822,3,0)</f>
        <v>ESTE</v>
      </c>
      <c r="B15" s="39">
        <v>386</v>
      </c>
      <c r="C15" s="15" t="str">
        <f>VLOOKUP(B15,'[1]LISTADO ATM'!$A$2:$B$822,2,0)</f>
        <v xml:space="preserve">ATM Plaza Verón II </v>
      </c>
      <c r="D15" s="11" t="s">
        <v>18</v>
      </c>
      <c r="E15" s="40">
        <v>3335986461</v>
      </c>
      <c r="F15" t="s">
        <v>28</v>
      </c>
    </row>
    <row r="16" spans="1:6" ht="18" x14ac:dyDescent="0.25">
      <c r="A16" s="15" t="str">
        <f>VLOOKUP(B16,'[1]LISTADO ATM'!$A$2:$C$822,3,0)</f>
        <v>DISTRITO NACIONAL</v>
      </c>
      <c r="B16" s="39">
        <v>725</v>
      </c>
      <c r="C16" s="15" t="str">
        <f>VLOOKUP(B16,'[1]LISTADO ATM'!$A$2:$B$822,2,0)</f>
        <v xml:space="preserve">ATM El Huacal II  </v>
      </c>
      <c r="D16" s="11" t="s">
        <v>18</v>
      </c>
      <c r="E16" s="40">
        <v>3335985019</v>
      </c>
    </row>
    <row r="17" spans="1:6" ht="18" x14ac:dyDescent="0.25">
      <c r="A17" s="15" t="str">
        <f>VLOOKUP(B17,'[1]LISTADO ATM'!$A$2:$C$822,3,0)</f>
        <v>SUR</v>
      </c>
      <c r="B17" s="40">
        <v>311</v>
      </c>
      <c r="C17" s="15" t="str">
        <f>VLOOKUP(B17,'[1]LISTADO ATM'!$A$2:$B$822,2,0)</f>
        <v>ATM Plaza Eroski</v>
      </c>
      <c r="D17" s="11" t="s">
        <v>18</v>
      </c>
      <c r="E17" s="34">
        <v>3335986319</v>
      </c>
    </row>
    <row r="18" spans="1:6" ht="18" x14ac:dyDescent="0.25">
      <c r="A18" s="15" t="e">
        <f>VLOOKUP(B18,'[1]LISTADO ATM'!$A$2:$C$822,3,0)</f>
        <v>#N/A</v>
      </c>
      <c r="B18" s="39"/>
      <c r="C18" s="15" t="e">
        <f>VLOOKUP(B18,'[1]LISTADO ATM'!$A$2:$B$822,2,0)</f>
        <v>#N/A</v>
      </c>
      <c r="D18" s="11"/>
      <c r="E18" s="40"/>
    </row>
    <row r="19" spans="1:6" ht="18" x14ac:dyDescent="0.25">
      <c r="A19" s="3" t="s">
        <v>11</v>
      </c>
      <c r="B19" s="12">
        <f>COUNT(B9:B18)</f>
        <v>9</v>
      </c>
      <c r="C19" s="55"/>
      <c r="D19" s="56"/>
      <c r="E19" s="57"/>
    </row>
    <row r="20" spans="1:6" x14ac:dyDescent="0.25">
      <c r="B20" s="5"/>
      <c r="E20" s="5"/>
    </row>
    <row r="21" spans="1:6" ht="18" customHeight="1" x14ac:dyDescent="0.25">
      <c r="A21" s="52" t="s">
        <v>15</v>
      </c>
      <c r="B21" s="53"/>
      <c r="C21" s="53"/>
      <c r="D21" s="53"/>
      <c r="E21" s="54"/>
    </row>
    <row r="22" spans="1:6" ht="18" x14ac:dyDescent="0.25">
      <c r="A22" s="12" t="s">
        <v>5</v>
      </c>
      <c r="B22" s="12" t="s">
        <v>6</v>
      </c>
      <c r="C22" s="12" t="s">
        <v>7</v>
      </c>
      <c r="D22" s="12" t="s">
        <v>8</v>
      </c>
      <c r="E22" s="12" t="s">
        <v>9</v>
      </c>
    </row>
    <row r="23" spans="1:6" ht="18" x14ac:dyDescent="0.25">
      <c r="A23" s="15" t="str">
        <f>VLOOKUP(B23,'[2]LISTADO ATM'!$A$2:$C$922,3,0)</f>
        <v>DISTRITO NACIONAL</v>
      </c>
      <c r="B23" s="15">
        <v>471</v>
      </c>
      <c r="C23" s="15" t="str">
        <f>VLOOKUP(B23,'[2]LISTADO ATM'!$A$2:$B$822,2,0)</f>
        <v>ATM Autoservicio DGT I</v>
      </c>
      <c r="D23" s="11" t="s">
        <v>27</v>
      </c>
      <c r="E23" s="40" t="s">
        <v>25</v>
      </c>
    </row>
    <row r="24" spans="1:6" ht="18" x14ac:dyDescent="0.25">
      <c r="A24" s="15" t="str">
        <f>VLOOKUP(B24,'[2]LISTADO ATM'!$A$2:$C$922,3,0)</f>
        <v>ESTE</v>
      </c>
      <c r="B24" s="15">
        <v>429</v>
      </c>
      <c r="C24" s="15" t="str">
        <f>VLOOKUP(B24,'[2]LISTADO ATM'!$A$2:$B$822,2,0)</f>
        <v xml:space="preserve">ATM Oficina Jumbo La Romana </v>
      </c>
      <c r="D24" s="11" t="s">
        <v>27</v>
      </c>
      <c r="E24" s="40">
        <v>3335986439</v>
      </c>
      <c r="F24" t="s">
        <v>28</v>
      </c>
    </row>
    <row r="25" spans="1:6" ht="18" x14ac:dyDescent="0.25">
      <c r="A25" s="15" t="str">
        <f>VLOOKUP(B25,'[2]LISTADO ATM'!$A$2:$C$922,3,0)</f>
        <v>NORTE</v>
      </c>
      <c r="B25" s="15">
        <v>944</v>
      </c>
      <c r="C25" s="15" t="str">
        <f>VLOOKUP(B25,'[2]LISTADO ATM'!$A$2:$B$822,2,0)</f>
        <v xml:space="preserve">ATM UNP Mao </v>
      </c>
      <c r="D25" s="11" t="s">
        <v>27</v>
      </c>
      <c r="E25" s="40">
        <v>3335986442</v>
      </c>
    </row>
    <row r="26" spans="1:6" ht="18" x14ac:dyDescent="0.25">
      <c r="A26" s="15" t="str">
        <f>VLOOKUP(B26,'[2]LISTADO ATM'!$A$2:$C$922,3,0)</f>
        <v>NORTE</v>
      </c>
      <c r="B26" s="15">
        <v>431</v>
      </c>
      <c r="C26" s="15" t="str">
        <f>VLOOKUP(B26,'[2]LISTADO ATM'!$A$2:$B$822,2,0)</f>
        <v xml:space="preserve">ATM Autoservicio Sol (Santiago) </v>
      </c>
      <c r="D26" s="11" t="s">
        <v>27</v>
      </c>
      <c r="E26" s="40">
        <v>3335986445</v>
      </c>
      <c r="F26" t="s">
        <v>28</v>
      </c>
    </row>
    <row r="27" spans="1:6" ht="18" x14ac:dyDescent="0.25">
      <c r="A27" s="15" t="str">
        <f>VLOOKUP(B27,'[2]LISTADO ATM'!$A$2:$C$922,3,0)</f>
        <v>NORTE</v>
      </c>
      <c r="B27" s="15">
        <v>538</v>
      </c>
      <c r="C27" s="15" t="str">
        <f>VLOOKUP(B27,'[2]LISTADO ATM'!$A$2:$B$822,2,0)</f>
        <v>ATM  Autoservicio San Fco. Macorís</v>
      </c>
      <c r="D27" s="11" t="s">
        <v>27</v>
      </c>
      <c r="E27" s="40">
        <v>3335986447</v>
      </c>
      <c r="F27" t="s">
        <v>28</v>
      </c>
    </row>
    <row r="28" spans="1:6" ht="18" x14ac:dyDescent="0.25">
      <c r="A28" s="15" t="str">
        <f>VLOOKUP(B28,'[2]LISTADO ATM'!$A$2:$C$922,3,0)</f>
        <v>DISTRITO NACIONAL</v>
      </c>
      <c r="B28" s="15">
        <v>994</v>
      </c>
      <c r="C28" s="15" t="str">
        <f>VLOOKUP(B28,'[2]LISTADO ATM'!$A$2:$B$922,2,0)</f>
        <v>ATM Telemicro</v>
      </c>
      <c r="D28" s="11" t="s">
        <v>27</v>
      </c>
      <c r="E28" s="40">
        <v>3335984247</v>
      </c>
    </row>
    <row r="29" spans="1:6" ht="18" x14ac:dyDescent="0.25">
      <c r="A29" s="15" t="str">
        <f>VLOOKUP(B29,'[2]LISTADO ATM'!$A$2:$C$922,3,0)</f>
        <v>DISTRITO NACIONAL</v>
      </c>
      <c r="B29" s="15">
        <v>818</v>
      </c>
      <c r="C29" s="15" t="str">
        <f>VLOOKUP(B29,'[2]LISTADO ATM'!$A$2:$B$822,2,0)</f>
        <v xml:space="preserve">ATM Juridicción Inmobiliaria </v>
      </c>
      <c r="D29" s="11" t="s">
        <v>27</v>
      </c>
      <c r="E29" s="40">
        <v>3335984824</v>
      </c>
    </row>
    <row r="30" spans="1:6" ht="18" x14ac:dyDescent="0.25">
      <c r="A30" s="15" t="str">
        <f>VLOOKUP(B30,'[2]LISTADO ATM'!$A$2:$C$922,3,0)</f>
        <v>NORTE</v>
      </c>
      <c r="B30" s="15">
        <v>599</v>
      </c>
      <c r="C30" s="15" t="str">
        <f>VLOOKUP(B30,'[2]LISTADO ATM'!$A$2:$B$822,2,0)</f>
        <v xml:space="preserve">ATM Oficina Plaza Internacional (Santiago) </v>
      </c>
      <c r="D30" s="11" t="s">
        <v>27</v>
      </c>
      <c r="E30" s="34">
        <v>3335985473</v>
      </c>
    </row>
    <row r="31" spans="1:6" ht="18" x14ac:dyDescent="0.25">
      <c r="A31" s="15" t="str">
        <f>VLOOKUP(B31,'[2]LISTADO ATM'!$A$2:$C$922,3,0)</f>
        <v>DISTRITO NACIONAL</v>
      </c>
      <c r="B31" s="15">
        <v>701</v>
      </c>
      <c r="C31" s="15" t="str">
        <f>VLOOKUP(B31,'[2]LISTADO ATM'!$A$2:$B$822,2,0)</f>
        <v>ATM Autoservicio Los Alcarrizos</v>
      </c>
      <c r="D31" s="11" t="s">
        <v>27</v>
      </c>
      <c r="E31" s="34" t="s">
        <v>30</v>
      </c>
    </row>
    <row r="32" spans="1:6" ht="18.75" thickBot="1" x14ac:dyDescent="0.3">
      <c r="A32" s="3" t="s">
        <v>11</v>
      </c>
      <c r="B32" s="26">
        <f>COUNT(B23:B27)</f>
        <v>5</v>
      </c>
      <c r="C32" s="55"/>
      <c r="D32" s="56"/>
      <c r="E32" s="57"/>
    </row>
    <row r="33" spans="1:6" ht="15.75" thickBot="1" x14ac:dyDescent="0.3">
      <c r="B33" s="5"/>
      <c r="E33" s="5"/>
    </row>
    <row r="34" spans="1:6" ht="18.75" customHeight="1" thickBot="1" x14ac:dyDescent="0.3">
      <c r="A34" s="58" t="s">
        <v>13</v>
      </c>
      <c r="B34" s="59"/>
      <c r="C34" s="59"/>
      <c r="D34" s="59"/>
      <c r="E34" s="60"/>
    </row>
    <row r="35" spans="1:6" ht="18" x14ac:dyDescent="0.25">
      <c r="A35" s="2" t="s">
        <v>5</v>
      </c>
      <c r="B35" s="2" t="s">
        <v>6</v>
      </c>
      <c r="C35" s="2" t="s">
        <v>7</v>
      </c>
      <c r="D35" s="2" t="s">
        <v>8</v>
      </c>
      <c r="E35" s="2" t="s">
        <v>9</v>
      </c>
    </row>
    <row r="36" spans="1:6" ht="18" customHeight="1" x14ac:dyDescent="0.25">
      <c r="A36" s="15" t="str">
        <f>VLOOKUP(B36,'[1]LISTADO ATM'!$A$2:$C$822,3,0)</f>
        <v>ESTE</v>
      </c>
      <c r="B36" s="15">
        <v>219</v>
      </c>
      <c r="C36" s="15" t="str">
        <f>VLOOKUP(B36,'[1]LISTADO ATM'!$A$2:$B$822,2,0)</f>
        <v xml:space="preserve">ATM Oficina La Altagracia (Higuey) </v>
      </c>
      <c r="D36" s="27" t="s">
        <v>10</v>
      </c>
      <c r="E36" s="34">
        <v>3335987215</v>
      </c>
      <c r="F36" t="s">
        <v>28</v>
      </c>
    </row>
    <row r="37" spans="1:6" ht="18" customHeight="1" x14ac:dyDescent="0.25">
      <c r="A37" s="15" t="str">
        <f>VLOOKUP(B37,'[1]LISTADO ATM'!$A$2:$C$822,3,0)</f>
        <v>ESTE</v>
      </c>
      <c r="B37" s="15">
        <v>742</v>
      </c>
      <c r="C37" s="15" t="str">
        <f>VLOOKUP(B37,'[1]LISTADO ATM'!$A$2:$B$822,2,0)</f>
        <v xml:space="preserve">ATM Oficina Plaza del Rey (La Romana) </v>
      </c>
      <c r="D37" s="27" t="s">
        <v>10</v>
      </c>
      <c r="E37" s="34">
        <v>3335987215</v>
      </c>
    </row>
    <row r="38" spans="1:6" ht="18" customHeight="1" x14ac:dyDescent="0.25">
      <c r="A38" s="15" t="str">
        <f>VLOOKUP(B38,'[1]LISTADO ATM'!$A$2:$C$822,3,0)</f>
        <v>DISTRITO NACIONAL</v>
      </c>
      <c r="B38" s="15">
        <v>416</v>
      </c>
      <c r="C38" s="15" t="str">
        <f>VLOOKUP(B38,'[1]LISTADO ATM'!$A$2:$B$822,2,0)</f>
        <v xml:space="preserve">ATM Autobanco San Martín II </v>
      </c>
      <c r="D38" s="27" t="s">
        <v>10</v>
      </c>
      <c r="E38" s="34">
        <v>3335986951</v>
      </c>
    </row>
    <row r="39" spans="1:6" ht="18" customHeight="1" x14ac:dyDescent="0.25">
      <c r="A39" s="15" t="str">
        <f>VLOOKUP(B39,'[1]LISTADO ATM'!$A$2:$C$822,3,0)</f>
        <v>NORTE</v>
      </c>
      <c r="B39" s="15">
        <v>285</v>
      </c>
      <c r="C39" s="15" t="str">
        <f>VLOOKUP(B39,'[1]LISTADO ATM'!$A$2:$B$822,2,0)</f>
        <v xml:space="preserve">ATM Oficina Camino Real (Puerto Plata) </v>
      </c>
      <c r="D39" s="27" t="s">
        <v>10</v>
      </c>
      <c r="E39" s="39">
        <v>3335987602</v>
      </c>
    </row>
    <row r="40" spans="1:6" ht="18" customHeight="1" x14ac:dyDescent="0.25">
      <c r="A40" s="15" t="str">
        <f>VLOOKUP(B40,'[1]LISTADO ATM'!$A$2:$C$822,3,0)</f>
        <v>NORTE</v>
      </c>
      <c r="B40" s="15">
        <v>636</v>
      </c>
      <c r="C40" s="15" t="str">
        <f>VLOOKUP(B40,'[1]LISTADO ATM'!$A$2:$B$822,2,0)</f>
        <v xml:space="preserve">ATM Oficina Tamboríl </v>
      </c>
      <c r="D40" s="27" t="s">
        <v>10</v>
      </c>
      <c r="E40" s="39">
        <v>3335987721</v>
      </c>
    </row>
    <row r="41" spans="1:6" ht="18" customHeight="1" x14ac:dyDescent="0.25">
      <c r="A41" s="15" t="str">
        <f>VLOOKUP(B41,'[1]LISTADO ATM'!$A$2:$C$822,3,0)</f>
        <v>ESTE</v>
      </c>
      <c r="B41" s="70">
        <v>268</v>
      </c>
      <c r="C41" s="15" t="str">
        <f>VLOOKUP(B41,'[1]LISTADO ATM'!$A$2:$B$822,2,0)</f>
        <v xml:space="preserve">ATM Autobanco La Altagracia (Higuey) </v>
      </c>
      <c r="D41" s="27" t="s">
        <v>10</v>
      </c>
      <c r="E41" s="34">
        <v>3335987720</v>
      </c>
    </row>
    <row r="42" spans="1:6" ht="18.75" thickBot="1" x14ac:dyDescent="0.3">
      <c r="A42" s="3"/>
      <c r="B42" s="26">
        <f>COUNT(B36:B41)</f>
        <v>6</v>
      </c>
      <c r="C42" s="10"/>
      <c r="D42" s="10"/>
      <c r="E42" s="30"/>
    </row>
    <row r="43" spans="1:6" ht="15.75" thickBot="1" x14ac:dyDescent="0.3">
      <c r="B43" s="5"/>
      <c r="E43" s="5"/>
    </row>
    <row r="44" spans="1:6" ht="18" x14ac:dyDescent="0.25">
      <c r="A44" s="61" t="s">
        <v>23</v>
      </c>
      <c r="B44" s="62"/>
      <c r="C44" s="62"/>
      <c r="D44" s="62"/>
      <c r="E44" s="63"/>
    </row>
    <row r="45" spans="1:6" ht="18" x14ac:dyDescent="0.25">
      <c r="A45" s="12" t="s">
        <v>5</v>
      </c>
      <c r="B45" s="12" t="s">
        <v>6</v>
      </c>
      <c r="C45" s="12" t="s">
        <v>7</v>
      </c>
      <c r="D45" s="12" t="s">
        <v>8</v>
      </c>
      <c r="E45" s="12" t="s">
        <v>9</v>
      </c>
    </row>
    <row r="46" spans="1:6" ht="18" x14ac:dyDescent="0.25">
      <c r="A46" s="15" t="str">
        <f>VLOOKUP(B46,'[1]LISTADO ATM'!$A$2:$C$822,3,0)</f>
        <v>DISTRITO NACIONAL</v>
      </c>
      <c r="B46" s="37">
        <v>823</v>
      </c>
      <c r="C46" s="15" t="str">
        <f>VLOOKUP(B46,'[1]LISTADO ATM'!$A$2:$B$822,2,0)</f>
        <v xml:space="preserve">ATM UNP El Carril (Haina) </v>
      </c>
      <c r="D46" s="15" t="s">
        <v>17</v>
      </c>
      <c r="E46" s="34">
        <v>3335986462</v>
      </c>
      <c r="F46" t="s">
        <v>28</v>
      </c>
    </row>
    <row r="47" spans="1:6" ht="18" x14ac:dyDescent="0.25">
      <c r="A47" s="15" t="str">
        <f>VLOOKUP(B47,'[1]LISTADO ATM'!$A$2:$C$822,3,0)</f>
        <v>DISTRITO NACIONAL</v>
      </c>
      <c r="B47" s="39">
        <v>590</v>
      </c>
      <c r="C47" s="15" t="str">
        <f>VLOOKUP(B47,'[1]LISTADO ATM'!$A$2:$B$822,2,0)</f>
        <v xml:space="preserve">ATM Olé Aut. Las Américas </v>
      </c>
      <c r="D47" s="15" t="s">
        <v>17</v>
      </c>
      <c r="E47" s="34">
        <v>3335987025</v>
      </c>
    </row>
    <row r="48" spans="1:6" ht="18" x14ac:dyDescent="0.25">
      <c r="A48" s="15" t="e">
        <f>VLOOKUP(B48,'[1]LISTADO ATM'!$A$2:$C$822,3,0)</f>
        <v>#N/A</v>
      </c>
      <c r="B48" s="39"/>
      <c r="C48" s="15" t="e">
        <f>VLOOKUP(B48,'[1]LISTADO ATM'!$A$2:$B$822,2,0)</f>
        <v>#N/A</v>
      </c>
      <c r="D48" s="41"/>
      <c r="E48" s="34"/>
    </row>
    <row r="49" spans="1:6" ht="18.75" thickBot="1" x14ac:dyDescent="0.3">
      <c r="A49" s="16" t="s">
        <v>11</v>
      </c>
      <c r="B49" s="26">
        <f>COUNT(B46:B47)</f>
        <v>2</v>
      </c>
      <c r="C49" s="10"/>
      <c r="D49" s="10"/>
      <c r="E49" s="30"/>
    </row>
    <row r="50" spans="1:6" ht="15.75" thickBot="1" x14ac:dyDescent="0.3">
      <c r="B50" s="5"/>
      <c r="E50" s="5"/>
    </row>
    <row r="51" spans="1:6" ht="18" x14ac:dyDescent="0.25">
      <c r="A51" s="61" t="s">
        <v>19</v>
      </c>
      <c r="B51" s="62"/>
      <c r="C51" s="62"/>
      <c r="D51" s="62"/>
      <c r="E51" s="63"/>
    </row>
    <row r="52" spans="1:6" ht="18" x14ac:dyDescent="0.25">
      <c r="A52" s="12" t="s">
        <v>5</v>
      </c>
      <c r="B52" s="12" t="s">
        <v>6</v>
      </c>
      <c r="C52" s="12" t="s">
        <v>7</v>
      </c>
      <c r="D52" s="12" t="s">
        <v>8</v>
      </c>
      <c r="E52" s="29" t="s">
        <v>9</v>
      </c>
    </row>
    <row r="53" spans="1:6" ht="18" x14ac:dyDescent="0.25">
      <c r="A53" s="15" t="str">
        <f>VLOOKUP(B53,'[1]LISTADO ATM'!$A$2:$C$822,3,0)</f>
        <v>NORTE</v>
      </c>
      <c r="B53" s="15">
        <v>97</v>
      </c>
      <c r="C53" s="15" t="str">
        <f>VLOOKUP(B53,'[1]LISTADO ATM'!$A$2:$B$822,2,0)</f>
        <v xml:space="preserve">ATM Oficina Villa Riva </v>
      </c>
      <c r="D53" s="32" t="s">
        <v>24</v>
      </c>
      <c r="E53" s="34" t="s">
        <v>26</v>
      </c>
      <c r="F53" t="s">
        <v>28</v>
      </c>
    </row>
    <row r="54" spans="1:6" ht="18" x14ac:dyDescent="0.25">
      <c r="A54" s="15" t="str">
        <f>VLOOKUP(B54,'[1]LISTADO ATM'!$A$2:$C$822,3,0)</f>
        <v>NORTE</v>
      </c>
      <c r="B54" s="15">
        <v>720</v>
      </c>
      <c r="C54" s="15" t="str">
        <f>VLOOKUP(B54,'[1]LISTADO ATM'!$A$2:$B$822,2,0)</f>
        <v xml:space="preserve">ATM OMSA (Santiago) </v>
      </c>
      <c r="D54" s="20" t="s">
        <v>22</v>
      </c>
      <c r="E54" s="34">
        <v>3335986448</v>
      </c>
      <c r="F54" t="s">
        <v>28</v>
      </c>
    </row>
    <row r="55" spans="1:6" ht="18" x14ac:dyDescent="0.25">
      <c r="A55" s="15" t="str">
        <f>VLOOKUP(B55,'[1]LISTADO ATM'!$A$2:$C$822,3,0)</f>
        <v>NORTE</v>
      </c>
      <c r="B55" s="15">
        <v>741</v>
      </c>
      <c r="C55" s="15" t="str">
        <f>VLOOKUP(B55,'[1]LISTADO ATM'!$A$2:$B$822,2,0)</f>
        <v>ATM CURNE UASD San Francisco de Macorís</v>
      </c>
      <c r="D55" s="20" t="s">
        <v>22</v>
      </c>
      <c r="E55" s="34">
        <v>3335986521</v>
      </c>
      <c r="F55" t="s">
        <v>28</v>
      </c>
    </row>
    <row r="56" spans="1:6" ht="18" x14ac:dyDescent="0.25">
      <c r="A56" s="15" t="e">
        <f>VLOOKUP(B56,'[1]LISTADO ATM'!$A$2:$C$822,3,0)</f>
        <v>#N/A</v>
      </c>
      <c r="B56" s="15"/>
      <c r="C56" s="15" t="e">
        <f>VLOOKUP(B56,'[1]LISTADO ATM'!$A$2:$B$822,2,0)</f>
        <v>#N/A</v>
      </c>
      <c r="D56" s="43"/>
      <c r="E56" s="34"/>
    </row>
    <row r="57" spans="1:6" ht="18.75" thickBot="1" x14ac:dyDescent="0.3">
      <c r="A57" s="16" t="s">
        <v>11</v>
      </c>
      <c r="B57" s="26">
        <f>COUNT(B53:B55)</f>
        <v>3</v>
      </c>
      <c r="C57" s="10"/>
      <c r="D57" s="10"/>
      <c r="E57" s="30"/>
    </row>
    <row r="58" spans="1:6" ht="15.75" thickBot="1" x14ac:dyDescent="0.3">
      <c r="B58" s="5"/>
      <c r="E58" s="5"/>
    </row>
    <row r="59" spans="1:6" ht="18.75" thickBot="1" x14ac:dyDescent="0.3">
      <c r="A59" s="64" t="s">
        <v>12</v>
      </c>
      <c r="B59" s="65"/>
      <c r="C59" t="s">
        <v>16</v>
      </c>
      <c r="D59" s="5"/>
      <c r="E59" s="5"/>
    </row>
    <row r="60" spans="1:6" ht="18.75" thickBot="1" x14ac:dyDescent="0.3">
      <c r="A60" s="18">
        <f>+B42+B49+B57</f>
        <v>11</v>
      </c>
      <c r="B60" s="22"/>
    </row>
    <row r="61" spans="1:6" ht="15.75" thickBot="1" x14ac:dyDescent="0.3">
      <c r="B61" s="5"/>
      <c r="E61" s="5"/>
    </row>
    <row r="62" spans="1:6" ht="18.75" thickBot="1" x14ac:dyDescent="0.3">
      <c r="A62" s="58" t="s">
        <v>14</v>
      </c>
      <c r="B62" s="59"/>
      <c r="C62" s="59"/>
      <c r="D62" s="59"/>
      <c r="E62" s="60"/>
    </row>
    <row r="63" spans="1:6" ht="18" x14ac:dyDescent="0.25">
      <c r="A63" s="6" t="s">
        <v>5</v>
      </c>
      <c r="B63" s="6" t="s">
        <v>6</v>
      </c>
      <c r="C63" s="4" t="s">
        <v>7</v>
      </c>
      <c r="D63" s="66" t="s">
        <v>8</v>
      </c>
      <c r="E63" s="67"/>
    </row>
    <row r="64" spans="1:6" ht="18" x14ac:dyDescent="0.25">
      <c r="A64" s="15" t="str">
        <f>VLOOKUP(B64,'[1]LISTADO ATM'!$A$2:$C$822,3,0)</f>
        <v>SUR</v>
      </c>
      <c r="B64" s="35">
        <v>870</v>
      </c>
      <c r="C64" s="15" t="str">
        <f>VLOOKUP(B64,'[1]LISTADO ATM'!$A$2:$B$822,2,0)</f>
        <v xml:space="preserve">ATM Willbes Dominicana (Barahona) </v>
      </c>
      <c r="D64" s="45" t="s">
        <v>20</v>
      </c>
      <c r="E64" s="45"/>
    </row>
    <row r="65" spans="1:5" ht="18" x14ac:dyDescent="0.25">
      <c r="A65" s="15" t="str">
        <f>VLOOKUP(B65,'[1]LISTADO ATM'!$A$2:$C$822,3,0)</f>
        <v>DISTRITO NACIONAL</v>
      </c>
      <c r="B65" s="35">
        <v>974</v>
      </c>
      <c r="C65" s="15" t="str">
        <f>VLOOKUP(B65,'[1]LISTADO ATM'!$A$2:$B$822,2,0)</f>
        <v xml:space="preserve">ATM S/M Nacional Ave. Lope de Vega </v>
      </c>
      <c r="D65" s="45" t="s">
        <v>21</v>
      </c>
      <c r="E65" s="45"/>
    </row>
    <row r="66" spans="1:5" ht="18" x14ac:dyDescent="0.25">
      <c r="A66" s="15" t="str">
        <f>VLOOKUP(B66,'[1]LISTADO ATM'!$A$2:$C$822,3,0)</f>
        <v>DISTRITO NACIONAL</v>
      </c>
      <c r="B66" s="36">
        <v>578</v>
      </c>
      <c r="C66" s="15" t="str">
        <f>VLOOKUP(B66,'[1]LISTADO ATM'!$A$2:$B$822,2,0)</f>
        <v xml:space="preserve">ATM Procuraduría General de la República </v>
      </c>
      <c r="D66" s="68" t="s">
        <v>21</v>
      </c>
      <c r="E66" s="69"/>
    </row>
    <row r="67" spans="1:5" ht="18" x14ac:dyDescent="0.25">
      <c r="A67" s="15" t="str">
        <f>VLOOKUP(B67,'[1]LISTADO ATM'!$A$2:$C$822,3,0)</f>
        <v>DISTRITO NACIONAL</v>
      </c>
      <c r="B67" s="37">
        <v>709</v>
      </c>
      <c r="C67" s="15" t="str">
        <f>VLOOKUP(B67,'[1]LISTADO ATM'!$A$2:$B$822,2,0)</f>
        <v xml:space="preserve">ATM Seguros Maestro SEMMA  </v>
      </c>
      <c r="D67" s="68" t="s">
        <v>21</v>
      </c>
      <c r="E67" s="69"/>
    </row>
    <row r="68" spans="1:5" ht="18" x14ac:dyDescent="0.25">
      <c r="A68" s="15" t="str">
        <f>VLOOKUP(B68,'[1]LISTADO ATM'!$A$2:$C$822,3,0)</f>
        <v>NORTE</v>
      </c>
      <c r="B68" s="39">
        <v>144</v>
      </c>
      <c r="C68" s="15" t="str">
        <f>VLOOKUP(B68,'[1]LISTADO ATM'!$A$2:$B$822,2,0)</f>
        <v xml:space="preserve">ATM Oficina Villa Altagracia </v>
      </c>
      <c r="D68" s="45" t="s">
        <v>20</v>
      </c>
      <c r="E68" s="45"/>
    </row>
    <row r="69" spans="1:5" ht="18" x14ac:dyDescent="0.25">
      <c r="A69" s="15" t="str">
        <f>VLOOKUP(B69,'[1]LISTADO ATM'!$A$2:$C$822,3,0)</f>
        <v>ESTE</v>
      </c>
      <c r="B69" s="39">
        <v>824</v>
      </c>
      <c r="C69" s="15" t="str">
        <f>VLOOKUP(B69,'[1]LISTADO ATM'!$A$2:$B$822,2,0)</f>
        <v xml:space="preserve">ATM Multiplaza (Higuey) </v>
      </c>
      <c r="D69" s="45" t="s">
        <v>20</v>
      </c>
      <c r="E69" s="45"/>
    </row>
    <row r="70" spans="1:5" ht="18" x14ac:dyDescent="0.25">
      <c r="A70" s="15" t="e">
        <f>VLOOKUP(B70,'[1]LISTADO ATM'!$A$2:$C$822,3,0)</f>
        <v>#N/A</v>
      </c>
      <c r="B70" s="39"/>
      <c r="C70" s="15" t="e">
        <f>VLOOKUP(B70,'[1]LISTADO ATM'!$A$2:$B$822,2,0)</f>
        <v>#N/A</v>
      </c>
      <c r="D70" s="44"/>
      <c r="E70" s="42"/>
    </row>
    <row r="71" spans="1:5" ht="18.75" thickBot="1" x14ac:dyDescent="0.3">
      <c r="A71" s="16" t="s">
        <v>11</v>
      </c>
      <c r="B71" s="26">
        <f>COUNT(B64:B69)</f>
        <v>6</v>
      </c>
      <c r="C71" s="24"/>
      <c r="D71" s="24"/>
      <c r="E71" s="31"/>
    </row>
  </sheetData>
  <dataConsolidate/>
  <mergeCells count="18">
    <mergeCell ref="D65:E65"/>
    <mergeCell ref="D66:E66"/>
    <mergeCell ref="D67:E67"/>
    <mergeCell ref="D69:E69"/>
    <mergeCell ref="D68:E68"/>
    <mergeCell ref="A1:E1"/>
    <mergeCell ref="A2:E2"/>
    <mergeCell ref="A7:E7"/>
    <mergeCell ref="C19:E19"/>
    <mergeCell ref="A21:E21"/>
    <mergeCell ref="A62:E62"/>
    <mergeCell ref="C32:E32"/>
    <mergeCell ref="A34:E34"/>
    <mergeCell ref="A44:E44"/>
    <mergeCell ref="A51:E51"/>
    <mergeCell ref="A59:B59"/>
    <mergeCell ref="D63:E63"/>
    <mergeCell ref="D64:E64"/>
  </mergeCells>
  <phoneticPr fontId="10" type="noConversion"/>
  <conditionalFormatting sqref="B1:B1048576">
    <cfRule type="duplicateValues" dxfId="56" priority="17"/>
    <cfRule type="duplicateValues" dxfId="55" priority="32"/>
    <cfRule type="duplicateValues" dxfId="54" priority="35"/>
    <cfRule type="duplicateValues" dxfId="53" priority="37"/>
  </conditionalFormatting>
  <conditionalFormatting sqref="E11">
    <cfRule type="duplicateValues" dxfId="52" priority="34"/>
  </conditionalFormatting>
  <conditionalFormatting sqref="E70:E1048576 E48:E53 E56:E67 E39:E46 E1:E30 E32:E35">
    <cfRule type="duplicateValues" dxfId="51" priority="33"/>
  </conditionalFormatting>
  <conditionalFormatting sqref="E54">
    <cfRule type="duplicateValues" dxfId="50" priority="31"/>
  </conditionalFormatting>
  <conditionalFormatting sqref="E54">
    <cfRule type="duplicateValues" dxfId="49" priority="30"/>
  </conditionalFormatting>
  <conditionalFormatting sqref="E55">
    <cfRule type="duplicateValues" dxfId="48" priority="29"/>
  </conditionalFormatting>
  <conditionalFormatting sqref="E55">
    <cfRule type="duplicateValues" dxfId="47" priority="28"/>
  </conditionalFormatting>
  <conditionalFormatting sqref="E70:E1048576 E48:E53 E1:E10 E56:E67 E39:E46 E12:E30 E32:E35">
    <cfRule type="duplicateValues" dxfId="46" priority="139"/>
  </conditionalFormatting>
  <conditionalFormatting sqref="E38">
    <cfRule type="duplicateValues" dxfId="45" priority="22"/>
  </conditionalFormatting>
  <conditionalFormatting sqref="E38">
    <cfRule type="duplicateValues" dxfId="44" priority="23"/>
  </conditionalFormatting>
  <conditionalFormatting sqref="E47">
    <cfRule type="duplicateValues" dxfId="43" priority="15"/>
  </conditionalFormatting>
  <conditionalFormatting sqref="E47">
    <cfRule type="duplicateValues" dxfId="42" priority="16"/>
  </conditionalFormatting>
  <conditionalFormatting sqref="E36">
    <cfRule type="duplicateValues" dxfId="41" priority="11"/>
  </conditionalFormatting>
  <conditionalFormatting sqref="E36">
    <cfRule type="duplicateValues" dxfId="40" priority="12"/>
  </conditionalFormatting>
  <conditionalFormatting sqref="E37">
    <cfRule type="duplicateValues" dxfId="39" priority="7"/>
  </conditionalFormatting>
  <conditionalFormatting sqref="E37">
    <cfRule type="duplicateValues" dxfId="38" priority="8"/>
  </conditionalFormatting>
  <conditionalFormatting sqref="E69">
    <cfRule type="duplicateValues" dxfId="37" priority="1"/>
  </conditionalFormatting>
  <conditionalFormatting sqref="E69">
    <cfRule type="duplicateValues" dxfId="36" priority="2"/>
  </conditionalFormatting>
  <conditionalFormatting sqref="E68">
    <cfRule type="duplicateValues" dxfId="35" priority="191"/>
  </conditionalFormatting>
  <conditionalFormatting sqref="E31">
    <cfRule type="duplicateValues" dxfId="0" priority="21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5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/>
      <c r="C2" s="25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15"/>
      <c r="C3" s="25" t="s">
        <v>16</v>
      </c>
    </row>
    <row r="4" spans="2:5" ht="18.75" thickBot="1" x14ac:dyDescent="0.3">
      <c r="B4" s="15"/>
      <c r="C4" s="25" t="s">
        <v>16</v>
      </c>
    </row>
    <row r="5" spans="2:5" ht="18.75" thickBot="1" x14ac:dyDescent="0.3">
      <c r="B5" s="15"/>
      <c r="C5" s="25" t="s">
        <v>16</v>
      </c>
    </row>
    <row r="6" spans="2:5" ht="18.75" thickBot="1" x14ac:dyDescent="0.3">
      <c r="B6" s="15"/>
      <c r="C6" s="25" t="s">
        <v>16</v>
      </c>
    </row>
    <row r="7" spans="2:5" ht="18.75" thickBot="1" x14ac:dyDescent="0.3">
      <c r="B7" s="15"/>
      <c r="C7" s="25" t="s">
        <v>16</v>
      </c>
    </row>
    <row r="8" spans="2:5" ht="18.75" thickBot="1" x14ac:dyDescent="0.3">
      <c r="B8" s="39"/>
      <c r="C8" s="25" t="s">
        <v>16</v>
      </c>
    </row>
    <row r="9" spans="2:5" ht="18.75" thickBot="1" x14ac:dyDescent="0.3">
      <c r="B9" s="39"/>
      <c r="C9" s="25" t="s">
        <v>16</v>
      </c>
    </row>
    <row r="10" spans="2:5" ht="18.75" thickBot="1" x14ac:dyDescent="0.3">
      <c r="B10" s="15"/>
      <c r="C10" s="25" t="s">
        <v>16</v>
      </c>
    </row>
    <row r="11" spans="2:5" ht="18.75" thickBot="1" x14ac:dyDescent="0.3">
      <c r="B11" s="15"/>
      <c r="C11" s="25"/>
    </row>
    <row r="12" spans="2:5" ht="18.75" thickBot="1" x14ac:dyDescent="0.3">
      <c r="B12" s="15"/>
      <c r="C12" s="25" t="s">
        <v>16</v>
      </c>
    </row>
    <row r="13" spans="2:5" ht="18.75" thickBot="1" x14ac:dyDescent="0.3">
      <c r="B13" s="15"/>
      <c r="C13" s="25" t="s">
        <v>16</v>
      </c>
    </row>
    <row r="14" spans="2:5" ht="18.75" thickBot="1" x14ac:dyDescent="0.3">
      <c r="B14" s="15"/>
      <c r="C14" s="25" t="s">
        <v>16</v>
      </c>
    </row>
    <row r="15" spans="2:5" ht="18.75" thickBot="1" x14ac:dyDescent="0.3">
      <c r="B15" s="15"/>
      <c r="C15" s="25" t="s">
        <v>16</v>
      </c>
    </row>
    <row r="16" spans="2:5" ht="18.75" thickBot="1" x14ac:dyDescent="0.3">
      <c r="B16" s="38"/>
      <c r="C16" s="25" t="s">
        <v>16</v>
      </c>
    </row>
    <row r="17" spans="2:3" ht="18.75" thickBot="1" x14ac:dyDescent="0.3">
      <c r="B17" s="38"/>
      <c r="C17" s="25" t="s">
        <v>16</v>
      </c>
    </row>
    <row r="18" spans="2:3" ht="18.75" thickBot="1" x14ac:dyDescent="0.3">
      <c r="B18" s="38"/>
      <c r="C18" s="25" t="s">
        <v>16</v>
      </c>
    </row>
    <row r="19" spans="2:3" ht="18.75" thickBot="1" x14ac:dyDescent="0.3">
      <c r="B19" s="38"/>
      <c r="C19" s="25" t="s">
        <v>16</v>
      </c>
    </row>
    <row r="20" spans="2:3" ht="18.75" thickBot="1" x14ac:dyDescent="0.3">
      <c r="B20" s="38"/>
      <c r="C20" s="25" t="s">
        <v>16</v>
      </c>
    </row>
    <row r="21" spans="2:3" ht="18.75" thickBot="1" x14ac:dyDescent="0.3">
      <c r="B21" s="38"/>
      <c r="C21" s="25" t="s">
        <v>16</v>
      </c>
    </row>
    <row r="22" spans="2:3" ht="18.75" thickBot="1" x14ac:dyDescent="0.3">
      <c r="B22" s="38"/>
      <c r="C22" s="25" t="s">
        <v>16</v>
      </c>
    </row>
    <row r="23" spans="2:3" ht="18.75" thickBot="1" x14ac:dyDescent="0.3">
      <c r="B23" s="38"/>
      <c r="C23" s="25" t="s">
        <v>16</v>
      </c>
    </row>
    <row r="24" spans="2:3" ht="18.75" thickBot="1" x14ac:dyDescent="0.3">
      <c r="B24" s="38"/>
      <c r="C24" s="25" t="s">
        <v>16</v>
      </c>
    </row>
    <row r="25" spans="2:3" ht="18.75" thickBot="1" x14ac:dyDescent="0.3">
      <c r="B25" s="36"/>
      <c r="C25" s="25" t="s">
        <v>16</v>
      </c>
    </row>
    <row r="26" spans="2:3" ht="18.75" thickBot="1" x14ac:dyDescent="0.3">
      <c r="B26" s="36"/>
      <c r="C26" s="25" t="s">
        <v>16</v>
      </c>
    </row>
    <row r="27" spans="2:3" ht="18.75" thickBot="1" x14ac:dyDescent="0.3">
      <c r="B27" s="36"/>
      <c r="C27" s="25" t="s">
        <v>16</v>
      </c>
    </row>
    <row r="28" spans="2:3" ht="18.75" thickBot="1" x14ac:dyDescent="0.3">
      <c r="B28" s="36"/>
      <c r="C28" s="25" t="s">
        <v>16</v>
      </c>
    </row>
    <row r="29" spans="2:3" ht="18.75" thickBot="1" x14ac:dyDescent="0.3">
      <c r="B29" s="36"/>
      <c r="C29" s="25" t="s">
        <v>16</v>
      </c>
    </row>
    <row r="30" spans="2:3" ht="18.75" thickBot="1" x14ac:dyDescent="0.3">
      <c r="B30" s="36"/>
      <c r="C30" s="25" t="s">
        <v>16</v>
      </c>
    </row>
    <row r="31" spans="2:3" ht="18.75" thickBot="1" x14ac:dyDescent="0.3">
      <c r="B31" s="36"/>
      <c r="C31" s="25" t="s">
        <v>16</v>
      </c>
    </row>
    <row r="32" spans="2:3" ht="18.75" thickBot="1" x14ac:dyDescent="0.3">
      <c r="B32" s="36"/>
      <c r="C32" s="25" t="s">
        <v>16</v>
      </c>
    </row>
    <row r="33" spans="2:3" ht="18.75" thickBot="1" x14ac:dyDescent="0.3">
      <c r="B33" s="36"/>
      <c r="C33" s="25" t="s">
        <v>16</v>
      </c>
    </row>
    <row r="34" spans="2:3" ht="18.75" thickBot="1" x14ac:dyDescent="0.3">
      <c r="B34" s="36"/>
      <c r="C34" s="25" t="s">
        <v>16</v>
      </c>
    </row>
    <row r="35" spans="2:3" ht="18.75" thickBot="1" x14ac:dyDescent="0.3">
      <c r="B35" s="36"/>
      <c r="C35" s="25" t="s">
        <v>16</v>
      </c>
    </row>
    <row r="36" spans="2:3" ht="18.75" thickBot="1" x14ac:dyDescent="0.3">
      <c r="B36" s="36"/>
      <c r="C36" s="25" t="s">
        <v>16</v>
      </c>
    </row>
    <row r="37" spans="2:3" ht="18.75" thickBot="1" x14ac:dyDescent="0.3">
      <c r="B37" s="36"/>
      <c r="C37" s="25" t="s">
        <v>16</v>
      </c>
    </row>
    <row r="38" spans="2:3" ht="18.75" thickBot="1" x14ac:dyDescent="0.3">
      <c r="B38" s="36"/>
      <c r="C38" s="25" t="s">
        <v>16</v>
      </c>
    </row>
    <row r="39" spans="2:3" ht="18.75" thickBot="1" x14ac:dyDescent="0.3">
      <c r="B39" s="36"/>
      <c r="C39" s="25" t="s">
        <v>16</v>
      </c>
    </row>
    <row r="40" spans="2:3" ht="18.75" thickBot="1" x14ac:dyDescent="0.3">
      <c r="B40" s="36"/>
      <c r="C40" s="25" t="s">
        <v>16</v>
      </c>
    </row>
    <row r="41" spans="2:3" ht="18.75" thickBot="1" x14ac:dyDescent="0.3">
      <c r="B41" s="36"/>
      <c r="C41" s="25" t="s">
        <v>16</v>
      </c>
    </row>
    <row r="42" spans="2:3" ht="18.75" thickBot="1" x14ac:dyDescent="0.3">
      <c r="B42" s="36"/>
      <c r="C42" s="25" t="s">
        <v>16</v>
      </c>
    </row>
    <row r="43" spans="2:3" ht="18.75" thickBot="1" x14ac:dyDescent="0.3">
      <c r="B43" s="36"/>
      <c r="C43" s="25" t="s">
        <v>16</v>
      </c>
    </row>
    <row r="44" spans="2:3" ht="18.75" thickBot="1" x14ac:dyDescent="0.3">
      <c r="B44" s="36"/>
      <c r="C44" s="25" t="s">
        <v>16</v>
      </c>
    </row>
    <row r="45" spans="2:3" ht="18.75" thickBot="1" x14ac:dyDescent="0.3">
      <c r="B45" s="36"/>
      <c r="C45" s="25" t="s">
        <v>16</v>
      </c>
    </row>
    <row r="46" spans="2:3" ht="18.75" thickBot="1" x14ac:dyDescent="0.3">
      <c r="B46" s="36"/>
      <c r="C46" s="25" t="s">
        <v>16</v>
      </c>
    </row>
    <row r="47" spans="2:3" ht="18.75" thickBot="1" x14ac:dyDescent="0.3">
      <c r="B47" s="36"/>
      <c r="C47" s="25" t="s">
        <v>16</v>
      </c>
    </row>
    <row r="48" spans="2:3" ht="18.75" thickBot="1" x14ac:dyDescent="0.3">
      <c r="B48" s="36"/>
      <c r="C48" s="25" t="s">
        <v>16</v>
      </c>
    </row>
    <row r="49" spans="2:3" ht="18.75" thickBot="1" x14ac:dyDescent="0.3">
      <c r="B49" s="36"/>
      <c r="C49" s="25" t="s">
        <v>16</v>
      </c>
    </row>
    <row r="50" spans="2:3" ht="18.75" thickBot="1" x14ac:dyDescent="0.3">
      <c r="B50" s="36"/>
      <c r="C50" s="25" t="s">
        <v>16</v>
      </c>
    </row>
    <row r="51" spans="2:3" ht="18.75" thickBot="1" x14ac:dyDescent="0.3">
      <c r="B51" s="36"/>
      <c r="C51" s="25" t="s">
        <v>16</v>
      </c>
    </row>
    <row r="52" spans="2:3" ht="18.75" thickBot="1" x14ac:dyDescent="0.3">
      <c r="B52" s="36"/>
      <c r="C52" s="25" t="s">
        <v>16</v>
      </c>
    </row>
    <row r="53" spans="2:3" ht="18.75" thickBot="1" x14ac:dyDescent="0.3">
      <c r="B53" s="36"/>
      <c r="C53" s="25" t="s">
        <v>16</v>
      </c>
    </row>
    <row r="54" spans="2:3" ht="18.75" thickBot="1" x14ac:dyDescent="0.3">
      <c r="B54" s="36"/>
      <c r="C54" s="25" t="s">
        <v>16</v>
      </c>
    </row>
    <row r="55" spans="2:3" ht="18.75" thickBot="1" x14ac:dyDescent="0.3">
      <c r="B55" s="36"/>
      <c r="C55" s="25" t="s">
        <v>16</v>
      </c>
    </row>
    <row r="56" spans="2:3" ht="18.75" thickBot="1" x14ac:dyDescent="0.3">
      <c r="B56" s="36"/>
      <c r="C56" s="25" t="s">
        <v>16</v>
      </c>
    </row>
    <row r="57" spans="2:3" ht="18.75" thickBot="1" x14ac:dyDescent="0.3">
      <c r="B57" s="36"/>
      <c r="C57" s="25" t="s">
        <v>16</v>
      </c>
    </row>
    <row r="58" spans="2:3" ht="18.75" thickBot="1" x14ac:dyDescent="0.3">
      <c r="B58" s="36"/>
      <c r="C58" s="25" t="s">
        <v>16</v>
      </c>
    </row>
    <row r="59" spans="2:3" ht="18.75" thickBot="1" x14ac:dyDescent="0.3">
      <c r="B59" s="36"/>
      <c r="C59" s="25" t="s">
        <v>16</v>
      </c>
    </row>
    <row r="60" spans="2:3" ht="18.75" thickBot="1" x14ac:dyDescent="0.3">
      <c r="B60" s="36"/>
      <c r="C60" s="25" t="s">
        <v>16</v>
      </c>
    </row>
    <row r="61" spans="2:3" ht="18.75" thickBot="1" x14ac:dyDescent="0.3">
      <c r="B61" s="36"/>
      <c r="C61" s="25" t="s">
        <v>16</v>
      </c>
    </row>
    <row r="62" spans="2:3" ht="18.75" thickBot="1" x14ac:dyDescent="0.3">
      <c r="B62" s="36"/>
      <c r="C62" s="25" t="s">
        <v>16</v>
      </c>
    </row>
    <row r="63" spans="2:3" ht="18.75" thickBot="1" x14ac:dyDescent="0.3">
      <c r="B63" s="36"/>
      <c r="C63" s="25" t="s">
        <v>16</v>
      </c>
    </row>
    <row r="64" spans="2:3" ht="18.75" thickBot="1" x14ac:dyDescent="0.3">
      <c r="B64" s="36"/>
      <c r="C64" s="25" t="s">
        <v>16</v>
      </c>
    </row>
    <row r="65" spans="2:3" ht="18.75" thickBot="1" x14ac:dyDescent="0.3">
      <c r="B65" s="36"/>
      <c r="C65" s="25" t="s">
        <v>16</v>
      </c>
    </row>
    <row r="66" spans="2:3" ht="18.75" thickBot="1" x14ac:dyDescent="0.3">
      <c r="B66" s="36"/>
      <c r="C66" s="25" t="s">
        <v>16</v>
      </c>
    </row>
    <row r="67" spans="2:3" ht="18.75" thickBot="1" x14ac:dyDescent="0.3">
      <c r="B67" s="36"/>
      <c r="C67" s="25" t="s">
        <v>16</v>
      </c>
    </row>
    <row r="68" spans="2:3" ht="18" x14ac:dyDescent="0.25">
      <c r="B68" s="36"/>
      <c r="C68" s="25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25:B68">
    <cfRule type="duplicateValues" dxfId="34" priority="147"/>
  </conditionalFormatting>
  <conditionalFormatting sqref="B25:B68">
    <cfRule type="duplicateValues" dxfId="33" priority="146"/>
  </conditionalFormatting>
  <conditionalFormatting sqref="B24 B16:B18">
    <cfRule type="duplicateValues" dxfId="32" priority="120"/>
  </conditionalFormatting>
  <conditionalFormatting sqref="B24">
    <cfRule type="duplicateValues" dxfId="31" priority="119"/>
  </conditionalFormatting>
  <conditionalFormatting sqref="B22">
    <cfRule type="duplicateValues" dxfId="30" priority="118"/>
  </conditionalFormatting>
  <conditionalFormatting sqref="B21">
    <cfRule type="duplicateValues" dxfId="29" priority="117"/>
  </conditionalFormatting>
  <conditionalFormatting sqref="B20">
    <cfRule type="duplicateValues" dxfId="28" priority="116"/>
  </conditionalFormatting>
  <conditionalFormatting sqref="B19">
    <cfRule type="duplicateValues" dxfId="27" priority="115"/>
  </conditionalFormatting>
  <conditionalFormatting sqref="B16:B24">
    <cfRule type="duplicateValues" dxfId="26" priority="114"/>
  </conditionalFormatting>
  <conditionalFormatting sqref="B19:B23">
    <cfRule type="duplicateValues" dxfId="25" priority="121"/>
  </conditionalFormatting>
  <conditionalFormatting sqref="B10:B13">
    <cfRule type="duplicateValues" dxfId="24" priority="70"/>
    <cfRule type="duplicateValues" dxfId="23" priority="71"/>
  </conditionalFormatting>
  <conditionalFormatting sqref="B10:B13">
    <cfRule type="duplicateValues" dxfId="22" priority="69"/>
  </conditionalFormatting>
  <conditionalFormatting sqref="B14:B15">
    <cfRule type="duplicateValues" dxfId="21" priority="67"/>
    <cfRule type="duplicateValues" dxfId="20" priority="68"/>
  </conditionalFormatting>
  <conditionalFormatting sqref="B14:B15">
    <cfRule type="duplicateValues" dxfId="19" priority="66"/>
  </conditionalFormatting>
  <conditionalFormatting sqref="B10:B15">
    <cfRule type="duplicateValues" dxfId="18" priority="64"/>
    <cfRule type="duplicateValues" dxfId="17" priority="65"/>
  </conditionalFormatting>
  <conditionalFormatting sqref="B10:B15">
    <cfRule type="duplicateValues" dxfId="16" priority="63"/>
  </conditionalFormatting>
  <conditionalFormatting sqref="B8:B9">
    <cfRule type="duplicateValues" dxfId="15" priority="34"/>
    <cfRule type="duplicateValues" dxfId="14" priority="35"/>
    <cfRule type="duplicateValues" dxfId="13" priority="36"/>
  </conditionalFormatting>
  <conditionalFormatting sqref="B6:B7">
    <cfRule type="duplicateValues" dxfId="12" priority="9"/>
    <cfRule type="duplicateValues" dxfId="11" priority="10"/>
    <cfRule type="duplicateValues" dxfId="10" priority="11"/>
    <cfRule type="duplicateValues" dxfId="9" priority="12"/>
  </conditionalFormatting>
  <conditionalFormatting sqref="B2:B3">
    <cfRule type="duplicateValues" dxfId="8" priority="5"/>
    <cfRule type="duplicateValues" dxfId="7" priority="6"/>
    <cfRule type="duplicateValues" dxfId="6" priority="7"/>
    <cfRule type="duplicateValues" dxfId="5" priority="8"/>
  </conditionalFormatting>
  <conditionalFormatting sqref="B4:B5">
    <cfRule type="duplicateValues" dxfId="4" priority="1"/>
    <cfRule type="duplicateValues" dxfId="3" priority="2"/>
    <cfRule type="duplicateValues" dxfId="2" priority="3"/>
    <cfRule type="duplicateValues" dxfId="1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2021-08-13T03:02:26Z</dcterms:modified>
</cp:coreProperties>
</file>