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4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Efectivo!$B$1:$B$59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A55" i="1"/>
  <c r="C43" i="1"/>
  <c r="C44" i="1"/>
  <c r="C45" i="1"/>
  <c r="A43" i="1"/>
  <c r="A44" i="1"/>
  <c r="A45" i="1"/>
  <c r="B56" i="1"/>
  <c r="C54" i="1"/>
  <c r="A54" i="1"/>
  <c r="C35" i="1"/>
  <c r="C36" i="1"/>
  <c r="C37" i="1"/>
  <c r="C38" i="1"/>
  <c r="C39" i="1"/>
  <c r="C40" i="1"/>
  <c r="C41" i="1"/>
  <c r="C42" i="1"/>
  <c r="A35" i="1"/>
  <c r="A36" i="1"/>
  <c r="A37" i="1"/>
  <c r="A38" i="1"/>
  <c r="A39" i="1"/>
  <c r="A40" i="1"/>
  <c r="A41" i="1"/>
  <c r="A42" i="1"/>
  <c r="C75" i="1"/>
  <c r="C76" i="1"/>
  <c r="C77" i="1"/>
  <c r="C78" i="1"/>
  <c r="C79" i="1"/>
  <c r="C80" i="1"/>
  <c r="C81" i="1"/>
  <c r="C82" i="1"/>
  <c r="A75" i="1"/>
  <c r="A76" i="1"/>
  <c r="A77" i="1"/>
  <c r="A78" i="1"/>
  <c r="A79" i="1"/>
  <c r="A80" i="1"/>
  <c r="A81" i="1"/>
  <c r="A82" i="1"/>
  <c r="A34" i="1" l="1"/>
  <c r="C34" i="1"/>
  <c r="B46" i="1"/>
  <c r="A33" i="1"/>
  <c r="C33" i="1"/>
  <c r="A32" i="1"/>
  <c r="C32" i="1"/>
  <c r="A31" i="1"/>
  <c r="C31" i="1"/>
  <c r="A30" i="1"/>
  <c r="C30" i="1"/>
  <c r="A29" i="1"/>
  <c r="C29" i="1"/>
  <c r="B83" i="1"/>
  <c r="C28" i="1"/>
  <c r="A28" i="1"/>
  <c r="A27" i="1"/>
  <c r="C27" i="1"/>
  <c r="A26" i="1"/>
  <c r="C26" i="1"/>
  <c r="A25" i="1"/>
  <c r="C25" i="1"/>
  <c r="A24" i="1"/>
  <c r="C24" i="1"/>
  <c r="C23" i="1"/>
  <c r="A23" i="1"/>
  <c r="A9" i="1" l="1"/>
  <c r="C9" i="1"/>
  <c r="B10" i="1"/>
  <c r="A22" i="1"/>
  <c r="C22" i="1"/>
  <c r="A51" i="1" l="1"/>
  <c r="C51" i="1"/>
  <c r="A53" i="1"/>
  <c r="C53" i="1"/>
  <c r="B62" i="1"/>
  <c r="C52" i="1"/>
  <c r="A52" i="1"/>
  <c r="C61" i="1"/>
  <c r="A61" i="1"/>
  <c r="A50" i="1" l="1"/>
  <c r="C50" i="1"/>
  <c r="B15" i="1"/>
  <c r="C21" i="1" l="1"/>
  <c r="A21" i="1"/>
  <c r="C14" i="1"/>
  <c r="A14" i="1"/>
  <c r="C72" i="1" l="1"/>
  <c r="A72" i="1"/>
  <c r="C71" i="1"/>
  <c r="A71" i="1"/>
  <c r="C74" i="1"/>
  <c r="A74" i="1"/>
  <c r="C73" i="1"/>
  <c r="A73" i="1"/>
  <c r="A19" i="1" l="1"/>
  <c r="C19" i="1"/>
  <c r="C70" i="1" l="1"/>
  <c r="A60" i="1"/>
  <c r="C60" i="1"/>
  <c r="C20" i="1"/>
  <c r="A20" i="1"/>
  <c r="A70" i="1" l="1"/>
  <c r="A69" i="1" l="1"/>
  <c r="C69" i="1"/>
  <c r="E2" i="3" l="1"/>
  <c r="A65" i="1"/>
</calcChain>
</file>

<file path=xl/sharedStrings.xml><?xml version="1.0" encoding="utf-8"?>
<sst xmlns="http://schemas.openxmlformats.org/spreadsheetml/2006/main" count="983" uniqueCount="25">
  <si>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</si>
  <si>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</si>
  <si>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</si>
  <si>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</si>
  <si>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</si>
  <si>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</si>
  <si>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</si>
  <si>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</si>
  <si>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</si>
  <si>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</si>
  <si>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</si>
  <si>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</si>
  <si>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</si>
  <si>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</si>
  <si>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</si>
  <si>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</si>
  <si>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</si>
  <si>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</si>
  <si>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</si>
  <si>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</si>
  <si>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</si>
  <si>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</si>
  <si>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</si>
  <si>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Solucionado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</si>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</sst>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6"/>
      <tableStyleElement type="headerRow" dxfId="105"/>
      <tableStyleElement type="totalRow" dxfId="104"/>
      <tableStyleElement type="firstColumn" dxfId="103"/>
      <tableStyleElement type="lastColumn" dxfId="102"/>
      <tableStyleElement type="firstRowStripe" dxfId="101"/>
      <tableStyleElement type="firstColumnStripe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16" zoomScale="90" zoomScaleNormal="90" workbookViewId="0">
      <selection activeCell="C33" sqref="C33"/>
    </sheetView>
  </sheetViews>
  <sheetFormatPr baseColWidth="10" defaultColWidth="23.42578125" defaultRowHeight="15" x14ac:dyDescent="0.25"/>
  <cols>
    <col min="1" max="1" width="27.140625" bestFit="1" customWidth="1"/>
    <col min="2" max="2" width="17.140625" style="21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1" t="s">
        <v>1</v>
      </c>
      <c r="B1" s="42"/>
      <c r="C1" s="42"/>
      <c r="D1" s="42"/>
      <c r="E1" s="43"/>
    </row>
    <row r="2" spans="1:5" ht="25.5" customHeight="1" x14ac:dyDescent="0.25">
      <c r="A2" s="44" t="s">
        <v>0</v>
      </c>
      <c r="B2" s="45"/>
      <c r="C2" s="45"/>
      <c r="D2" s="45"/>
      <c r="E2" s="46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44421.708333333336</v>
      </c>
      <c r="C4" s="1"/>
      <c r="D4" s="1"/>
      <c r="E4" s="25"/>
    </row>
    <row r="5" spans="1:5" ht="18.75" thickBot="1" x14ac:dyDescent="0.3">
      <c r="A5" s="7" t="s">
        <v>3</v>
      </c>
      <c r="B5" s="18">
        <v>44422.25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7" t="s">
        <v>4</v>
      </c>
      <c r="B7" s="48"/>
      <c r="C7" s="48"/>
      <c r="D7" s="48"/>
      <c r="E7" s="49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.75" thickBot="1" x14ac:dyDescent="0.3">
      <c r="A9" s="15" t="e">
        <f>VLOOKUP(B9,'[1]LISTADO ATM'!$A$2:$C$822,3,0)</f>
        <v>#N/A</v>
      </c>
      <c r="B9" s="39"/>
      <c r="C9" s="15" t="e">
        <f>VLOOKUP(B9,'[1]LISTADO ATM'!$A$2:$B$822,2,0)</f>
        <v>#N/A</v>
      </c>
      <c r="D9" s="11" t="s">
        <v>24</v>
      </c>
      <c r="E9" s="29"/>
    </row>
    <row r="10" spans="1:5" ht="18.75" thickBot="1" x14ac:dyDescent="0.3">
      <c r="A10" s="3" t="s">
        <v>11</v>
      </c>
      <c r="B10" s="35">
        <f>COUNT(B9:B9)</f>
        <v>0</v>
      </c>
      <c r="C10" s="50"/>
      <c r="D10" s="51"/>
      <c r="E10" s="52"/>
    </row>
    <row r="11" spans="1:5" x14ac:dyDescent="0.25">
      <c r="B11" s="5"/>
      <c r="E11" s="5"/>
    </row>
    <row r="12" spans="1:5" ht="18" customHeight="1" x14ac:dyDescent="0.25">
      <c r="A12" s="47" t="s">
        <v>15</v>
      </c>
      <c r="B12" s="48"/>
      <c r="C12" s="48"/>
      <c r="D12" s="48"/>
      <c r="E12" s="49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.75" thickBot="1" x14ac:dyDescent="0.3">
      <c r="A14" s="15" t="e">
        <f>VLOOKUP(B14,'[2]LISTADO ATM'!$A$2:$C$922,3,0)</f>
        <v>#N/A</v>
      </c>
      <c r="B14" s="15"/>
      <c r="C14" s="15" t="e">
        <f>VLOOKUP(B14,'[2]LISTADO ATM'!$A$2:$B$822,2,0)</f>
        <v>#N/A</v>
      </c>
      <c r="D14" s="11" t="s">
        <v>23</v>
      </c>
      <c r="E14" s="29"/>
    </row>
    <row r="15" spans="1:5" ht="18.75" thickBot="1" x14ac:dyDescent="0.3">
      <c r="A15" s="3" t="s">
        <v>11</v>
      </c>
      <c r="B15" s="35">
        <f>COUNT(B14:B14)</f>
        <v>0</v>
      </c>
      <c r="C15" s="50"/>
      <c r="D15" s="51"/>
      <c r="E15" s="52"/>
    </row>
    <row r="16" spans="1:5" ht="15.75" thickBot="1" x14ac:dyDescent="0.3">
      <c r="B16" s="5"/>
      <c r="E16" s="5"/>
    </row>
    <row r="17" spans="1:5" ht="18.75" customHeight="1" thickBot="1" x14ac:dyDescent="0.3">
      <c r="A17" s="53" t="s">
        <v>13</v>
      </c>
      <c r="B17" s="54"/>
      <c r="C17" s="54"/>
      <c r="D17" s="54"/>
      <c r="E17" s="55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15" t="str">
        <f>VLOOKUP(B19,'[1]LISTADO ATM'!$A$2:$C$822,3,0)</f>
        <v>DISTRITO NACIONAL</v>
      </c>
      <c r="B19" s="15">
        <v>709</v>
      </c>
      <c r="C19" s="15" t="str">
        <f>VLOOKUP(B19,'[1]LISTADO ATM'!$A$2:$B$822,2,0)</f>
        <v xml:space="preserve">ATM Seguros Maestro SEMMA  </v>
      </c>
      <c r="D19" s="24" t="s">
        <v>10</v>
      </c>
      <c r="E19" s="29">
        <v>3335988706</v>
      </c>
    </row>
    <row r="20" spans="1:5" ht="18" customHeight="1" x14ac:dyDescent="0.25">
      <c r="A20" s="15" t="str">
        <f>VLOOKUP(B20,'[1]LISTADO ATM'!$A$2:$C$822,3,0)</f>
        <v>DISTRITO NACIONAL</v>
      </c>
      <c r="B20" s="15">
        <v>628</v>
      </c>
      <c r="C20" s="15" t="str">
        <f>VLOOKUP(B20,'[1]LISTADO ATM'!$A$2:$B$822,2,0)</f>
        <v xml:space="preserve">ATM Autobanco San Isidro </v>
      </c>
      <c r="D20" s="24" t="s">
        <v>10</v>
      </c>
      <c r="E20" s="29">
        <v>3335988735</v>
      </c>
    </row>
    <row r="21" spans="1:5" ht="18" customHeight="1" x14ac:dyDescent="0.25">
      <c r="A21" s="15" t="str">
        <f>VLOOKUP(B21,'[1]LISTADO ATM'!$A$2:$C$822,3,0)</f>
        <v>ESTE</v>
      </c>
      <c r="B21" s="15">
        <v>608</v>
      </c>
      <c r="C21" s="15" t="str">
        <f>VLOOKUP(B21,'[1]LISTADO ATM'!$A$2:$B$822,2,0)</f>
        <v xml:space="preserve">ATM Oficina Jumbo (San Pedro) </v>
      </c>
      <c r="D21" s="24" t="s">
        <v>10</v>
      </c>
      <c r="E21" s="32">
        <v>3335987742</v>
      </c>
    </row>
    <row r="22" spans="1:5" ht="18" customHeight="1" x14ac:dyDescent="0.25">
      <c r="A22" s="15" t="str">
        <f>VLOOKUP(B22,'[1]LISTADO ATM'!$A$2:$C$822,3,0)</f>
        <v>SUR</v>
      </c>
      <c r="B22" s="15">
        <v>182</v>
      </c>
      <c r="C22" s="15" t="str">
        <f>VLOOKUP(B22,'[1]LISTADO ATM'!$A$2:$B$822,2,0)</f>
        <v xml:space="preserve">ATM Barahona Comb </v>
      </c>
      <c r="D22" s="24" t="s">
        <v>10</v>
      </c>
      <c r="E22" s="29">
        <v>3335988880</v>
      </c>
    </row>
    <row r="23" spans="1:5" ht="18" customHeight="1" x14ac:dyDescent="0.25">
      <c r="A23" s="15" t="str">
        <f>VLOOKUP(B23,'[1]LISTADO ATM'!$A$2:$C$822,3,0)</f>
        <v>NORTE</v>
      </c>
      <c r="B23" s="15">
        <v>720</v>
      </c>
      <c r="C23" s="15" t="str">
        <f>VLOOKUP(B23,'[1]LISTADO ATM'!$A$2:$B$822,2,0)</f>
        <v xml:space="preserve">ATM OMSA (Santiago) </v>
      </c>
      <c r="D23" s="24" t="s">
        <v>10</v>
      </c>
      <c r="E23" s="29">
        <v>3335989065</v>
      </c>
    </row>
    <row r="24" spans="1:5" ht="18" customHeight="1" x14ac:dyDescent="0.25">
      <c r="A24" s="15" t="str">
        <f>VLOOKUP(B24,'[1]LISTADO ATM'!$A$2:$C$822,3,0)</f>
        <v>NORTE</v>
      </c>
      <c r="B24" s="15">
        <v>632</v>
      </c>
      <c r="C24" s="15" t="str">
        <f>VLOOKUP(B24,'[1]LISTADO ATM'!$A$2:$B$822,2,0)</f>
        <v xml:space="preserve">ATM Autobanco Gurabo </v>
      </c>
      <c r="D24" s="24" t="s">
        <v>10</v>
      </c>
      <c r="E24" s="29">
        <v>3335989069</v>
      </c>
    </row>
    <row r="25" spans="1:5" ht="18" customHeight="1" x14ac:dyDescent="0.25">
      <c r="A25" s="15" t="str">
        <f>VLOOKUP(B25,'[1]LISTADO ATM'!$A$2:$C$822,3,0)</f>
        <v>DISTRITO NACIONAL</v>
      </c>
      <c r="B25" s="15">
        <v>325</v>
      </c>
      <c r="C25" s="15" t="str">
        <f>VLOOKUP(B25,'[1]LISTADO ATM'!$A$2:$B$822,2,0)</f>
        <v>ATM Casa Edwin</v>
      </c>
      <c r="D25" s="24" t="s">
        <v>10</v>
      </c>
      <c r="E25" s="29">
        <v>3335989071</v>
      </c>
    </row>
    <row r="26" spans="1:5" ht="18" customHeight="1" x14ac:dyDescent="0.25">
      <c r="A26" s="15" t="str">
        <f>VLOOKUP(B26,'[1]LISTADO ATM'!$A$2:$C$822,3,0)</f>
        <v>ESTE</v>
      </c>
      <c r="B26" s="15">
        <v>114</v>
      </c>
      <c r="C26" s="15" t="str">
        <f>VLOOKUP(B26,'[1]LISTADO ATM'!$A$2:$B$822,2,0)</f>
        <v xml:space="preserve">ATM Oficina Hato Mayor </v>
      </c>
      <c r="D26" s="24" t="s">
        <v>10</v>
      </c>
      <c r="E26" s="29">
        <v>3335989091</v>
      </c>
    </row>
    <row r="27" spans="1:5" ht="18" customHeight="1" x14ac:dyDescent="0.25">
      <c r="A27" s="15" t="str">
        <f>VLOOKUP(B27,'[1]LISTADO ATM'!$A$2:$C$822,3,0)</f>
        <v>NORTE</v>
      </c>
      <c r="B27" s="15">
        <v>157</v>
      </c>
      <c r="C27" s="15" t="str">
        <f>VLOOKUP(B27,'[1]LISTADO ATM'!$A$2:$B$822,2,0)</f>
        <v xml:space="preserve">ATM Oficina Samaná </v>
      </c>
      <c r="D27" s="24" t="s">
        <v>10</v>
      </c>
      <c r="E27" s="29">
        <v>3335989092</v>
      </c>
    </row>
    <row r="28" spans="1:5" ht="18" customHeight="1" x14ac:dyDescent="0.25">
      <c r="A28" s="15" t="str">
        <f>VLOOKUP(B28,'[1]LISTADO ATM'!$A$2:$C$822,3,0)</f>
        <v>SUR</v>
      </c>
      <c r="B28" s="15">
        <v>356</v>
      </c>
      <c r="C28" s="15" t="str">
        <f>VLOOKUP(B28,'[1]LISTADO ATM'!$A$2:$B$822,2,0)</f>
        <v xml:space="preserve">ATM Estación Sigma (San Cristóbal) </v>
      </c>
      <c r="D28" s="24" t="s">
        <v>10</v>
      </c>
      <c r="E28" s="29">
        <v>3335989093</v>
      </c>
    </row>
    <row r="29" spans="1:5" ht="18" customHeight="1" x14ac:dyDescent="0.25">
      <c r="A29" s="15" t="str">
        <f>VLOOKUP(B29,'[1]LISTADO ATM'!$A$2:$C$822,3,0)</f>
        <v>DISTRITO NACIONAL</v>
      </c>
      <c r="B29" s="15">
        <v>755</v>
      </c>
      <c r="C29" s="15" t="str">
        <f>VLOOKUP(B29,'[1]LISTADO ATM'!$A$2:$B$822,2,0)</f>
        <v xml:space="preserve">ATM Oficina Galería del Este (Plaza) </v>
      </c>
      <c r="D29" s="24" t="s">
        <v>10</v>
      </c>
      <c r="E29" s="29">
        <v>3335989094</v>
      </c>
    </row>
    <row r="30" spans="1:5" ht="18" customHeight="1" x14ac:dyDescent="0.25">
      <c r="A30" s="15" t="str">
        <f>VLOOKUP(B30,'[1]LISTADO ATM'!$A$2:$C$822,3,0)</f>
        <v>DISTRITO NACIONAL</v>
      </c>
      <c r="B30" s="15">
        <v>507</v>
      </c>
      <c r="C30" s="15" t="str">
        <f>VLOOKUP(B30,'[1]LISTADO ATM'!$A$2:$B$822,2,0)</f>
        <v>ATM Estación Sigma Boca Chica</v>
      </c>
      <c r="D30" s="24" t="s">
        <v>10</v>
      </c>
      <c r="E30" s="29">
        <v>3335989095</v>
      </c>
    </row>
    <row r="31" spans="1:5" ht="18" customHeight="1" x14ac:dyDescent="0.25">
      <c r="A31" s="15" t="str">
        <f>VLOOKUP(B31,'[1]LISTADO ATM'!$A$2:$C$922,3,0)</f>
        <v>NORTE</v>
      </c>
      <c r="B31" s="15">
        <v>990</v>
      </c>
      <c r="C31" s="15" t="str">
        <f>VLOOKUP(B31,'[1]LISTADO ATM'!$A$2:$B$922,2,0)</f>
        <v xml:space="preserve">ATM Autoservicio Bonao II </v>
      </c>
      <c r="D31" s="24" t="s">
        <v>10</v>
      </c>
      <c r="E31" s="29">
        <v>3335989096</v>
      </c>
    </row>
    <row r="32" spans="1:5" ht="18" customHeight="1" x14ac:dyDescent="0.25">
      <c r="A32" s="15" t="str">
        <f>VLOOKUP(B32,'[1]LISTADO ATM'!$A$2:$C$922,3,0)</f>
        <v>DISTRITO NACIONAL</v>
      </c>
      <c r="B32" s="15">
        <v>697</v>
      </c>
      <c r="C32" s="15" t="str">
        <f>VLOOKUP(B32,'[1]LISTADO ATM'!$A$2:$B$922,2,0)</f>
        <v>ATM Hipermercado Olé Ciudad Juan Bosch</v>
      </c>
      <c r="D32" s="24" t="s">
        <v>10</v>
      </c>
      <c r="E32" s="29">
        <v>3335989100</v>
      </c>
    </row>
    <row r="33" spans="1:5" ht="18" customHeight="1" x14ac:dyDescent="0.25">
      <c r="A33" s="15" t="str">
        <f>VLOOKUP(B33,'[1]LISTADO ATM'!$A$2:$C$922,3,0)</f>
        <v>DISTRITO NACIONAL</v>
      </c>
      <c r="B33" s="15">
        <v>769</v>
      </c>
      <c r="C33" s="15" t="str">
        <f>VLOOKUP(B33,'[1]LISTADO ATM'!$A$2:$B$922,2,0)</f>
        <v>ATM UNP Pablo Mella Morales</v>
      </c>
      <c r="D33" s="24" t="s">
        <v>10</v>
      </c>
      <c r="E33" s="29">
        <v>3335989131</v>
      </c>
    </row>
    <row r="34" spans="1:5" ht="18" customHeight="1" x14ac:dyDescent="0.25">
      <c r="A34" s="15" t="str">
        <f>VLOOKUP(B34,'[1]LISTADO ATM'!$A$2:$C$922,3,0)</f>
        <v>NORTE</v>
      </c>
      <c r="B34" s="15">
        <v>288</v>
      </c>
      <c r="C34" s="15" t="str">
        <f>VLOOKUP(B34,'[1]LISTADO ATM'!$A$2:$B$922,2,0)</f>
        <v xml:space="preserve">ATM Oficina Camino Real II (Puerto Plata) </v>
      </c>
      <c r="D34" s="24" t="s">
        <v>10</v>
      </c>
      <c r="E34" s="29">
        <v>3335989135</v>
      </c>
    </row>
    <row r="35" spans="1:5" ht="18" customHeight="1" x14ac:dyDescent="0.25">
      <c r="A35" s="15" t="str">
        <f>VLOOKUP(B35,'[1]LISTADO ATM'!$A$2:$C$922,3,0)</f>
        <v>SUR</v>
      </c>
      <c r="B35" s="15">
        <v>84</v>
      </c>
      <c r="C35" s="15" t="str">
        <f>VLOOKUP(B35,'[1]LISTADO ATM'!$A$2:$B$922,2,0)</f>
        <v xml:space="preserve">ATM Oficina Multicentro Sirena San Cristóbal </v>
      </c>
      <c r="D35" s="24" t="s">
        <v>10</v>
      </c>
      <c r="E35" s="29">
        <v>3335989145</v>
      </c>
    </row>
    <row r="36" spans="1:5" ht="18" customHeight="1" x14ac:dyDescent="0.25">
      <c r="A36" s="15" t="str">
        <f>VLOOKUP(B36,'[1]LISTADO ATM'!$A$2:$C$922,3,0)</f>
        <v>DISTRITO NACIONAL</v>
      </c>
      <c r="B36" s="15">
        <v>169</v>
      </c>
      <c r="C36" s="15" t="str">
        <f>VLOOKUP(B36,'[1]LISTADO ATM'!$A$2:$B$922,2,0)</f>
        <v xml:space="preserve">ATM Oficina Caonabo </v>
      </c>
      <c r="D36" s="24" t="s">
        <v>10</v>
      </c>
      <c r="E36" s="29">
        <v>3335989146</v>
      </c>
    </row>
    <row r="37" spans="1:5" ht="18" customHeight="1" x14ac:dyDescent="0.25">
      <c r="A37" s="15" t="str">
        <f>VLOOKUP(B37,'[1]LISTADO ATM'!$A$2:$C$922,3,0)</f>
        <v>NORTE</v>
      </c>
      <c r="B37" s="15">
        <v>315</v>
      </c>
      <c r="C37" s="15" t="str">
        <f>VLOOKUP(B37,'[1]LISTADO ATM'!$A$2:$B$922,2,0)</f>
        <v xml:space="preserve">ATM Oficina Estrella Sadalá </v>
      </c>
      <c r="D37" s="24" t="s">
        <v>10</v>
      </c>
      <c r="E37" s="29">
        <v>3335989147</v>
      </c>
    </row>
    <row r="38" spans="1:5" ht="18" customHeight="1" x14ac:dyDescent="0.25">
      <c r="A38" s="15" t="str">
        <f>VLOOKUP(B38,'[1]LISTADO ATM'!$A$2:$C$922,3,0)</f>
        <v>NORTE</v>
      </c>
      <c r="B38" s="15">
        <v>350</v>
      </c>
      <c r="C38" s="15" t="str">
        <f>VLOOKUP(B38,'[1]LISTADO ATM'!$A$2:$B$922,2,0)</f>
        <v xml:space="preserve">ATM Oficina Villa Tapia </v>
      </c>
      <c r="D38" s="24" t="s">
        <v>10</v>
      </c>
      <c r="E38" s="29">
        <v>3335989148</v>
      </c>
    </row>
    <row r="39" spans="1:5" ht="18" customHeight="1" x14ac:dyDescent="0.25">
      <c r="A39" s="15" t="str">
        <f>VLOOKUP(B39,'[1]LISTADO ATM'!$A$2:$C$922,3,0)</f>
        <v>ESTE</v>
      </c>
      <c r="B39" s="15">
        <v>385</v>
      </c>
      <c r="C39" s="15" t="str">
        <f>VLOOKUP(B39,'[1]LISTADO ATM'!$A$2:$B$922,2,0)</f>
        <v xml:space="preserve">ATM Plaza Verón I </v>
      </c>
      <c r="D39" s="24" t="s">
        <v>10</v>
      </c>
      <c r="E39" s="29">
        <v>3335989149</v>
      </c>
    </row>
    <row r="40" spans="1:5" ht="18" customHeight="1" x14ac:dyDescent="0.25">
      <c r="A40" s="15" t="str">
        <f>VLOOKUP(B40,'[1]LISTADO ATM'!$A$2:$C$922,3,0)</f>
        <v>SUR</v>
      </c>
      <c r="B40" s="15">
        <v>592</v>
      </c>
      <c r="C40" s="15" t="str">
        <f>VLOOKUP(B40,'[1]LISTADO ATM'!$A$2:$B$922,2,0)</f>
        <v xml:space="preserve">ATM Centro de Caja San Cristóbal I </v>
      </c>
      <c r="D40" s="24" t="s">
        <v>10</v>
      </c>
      <c r="E40" s="29">
        <v>3335989151</v>
      </c>
    </row>
    <row r="41" spans="1:5" ht="18" customHeight="1" x14ac:dyDescent="0.25">
      <c r="A41" s="15" t="str">
        <f>VLOOKUP(B41,'[1]LISTADO ATM'!$A$2:$C$922,3,0)</f>
        <v>ESTE</v>
      </c>
      <c r="B41" s="15">
        <v>634</v>
      </c>
      <c r="C41" s="15" t="str">
        <f>VLOOKUP(B41,'[1]LISTADO ATM'!$A$2:$B$922,2,0)</f>
        <v xml:space="preserve">ATM Ayuntamiento Los Llanos (SPM) </v>
      </c>
      <c r="D41" s="24" t="s">
        <v>10</v>
      </c>
      <c r="E41" s="29">
        <v>3335989152</v>
      </c>
    </row>
    <row r="42" spans="1:5" ht="18" customHeight="1" x14ac:dyDescent="0.25">
      <c r="A42" s="15" t="str">
        <f>VLOOKUP(B42,'[1]LISTADO ATM'!$A$2:$C$922,3,0)</f>
        <v>NORTE</v>
      </c>
      <c r="B42" s="15">
        <v>736</v>
      </c>
      <c r="C42" s="15" t="str">
        <f>VLOOKUP(B42,'[1]LISTADO ATM'!$A$2:$B$922,2,0)</f>
        <v xml:space="preserve">ATM Oficina Puerto Plata I </v>
      </c>
      <c r="D42" s="24" t="s">
        <v>10</v>
      </c>
      <c r="E42" s="29">
        <v>3335989153</v>
      </c>
    </row>
    <row r="43" spans="1:5" ht="18" customHeight="1" x14ac:dyDescent="0.25">
      <c r="A43" s="15" t="str">
        <f>VLOOKUP(B43,'[1]LISTADO ATM'!$A$2:$C$922,3,0)</f>
        <v>DISTRITO NACIONAL</v>
      </c>
      <c r="B43" s="15">
        <v>785</v>
      </c>
      <c r="C43" s="15" t="str">
        <f>VLOOKUP(B43,'[1]LISTADO ATM'!$A$2:$B$922,2,0)</f>
        <v xml:space="preserve">ATM S/M Nacional Máximo Gómez </v>
      </c>
      <c r="D43" s="24" t="s">
        <v>10</v>
      </c>
      <c r="E43" s="29">
        <v>3335989154</v>
      </c>
    </row>
    <row r="44" spans="1:5" ht="18" customHeight="1" x14ac:dyDescent="0.25">
      <c r="A44" s="15" t="str">
        <f>VLOOKUP(B44,'[1]LISTADO ATM'!$A$2:$C$922,3,0)</f>
        <v>NORTE</v>
      </c>
      <c r="B44" s="15">
        <v>950</v>
      </c>
      <c r="C44" s="15" t="str">
        <f>VLOOKUP(B44,'[1]LISTADO ATM'!$A$2:$B$922,2,0)</f>
        <v xml:space="preserve">ATM Oficina Monterrico </v>
      </c>
      <c r="D44" s="24" t="s">
        <v>10</v>
      </c>
      <c r="E44" s="29">
        <v>3335989155</v>
      </c>
    </row>
    <row r="45" spans="1:5" ht="18" customHeight="1" thickBot="1" x14ac:dyDescent="0.3">
      <c r="A45" s="15" t="str">
        <f>VLOOKUP(B45,'[1]LISTADO ATM'!$A$2:$C$922,3,0)</f>
        <v>SUR</v>
      </c>
      <c r="B45" s="15">
        <v>995</v>
      </c>
      <c r="C45" s="15" t="str">
        <f>VLOOKUP(B45,'[1]LISTADO ATM'!$A$2:$B$922,2,0)</f>
        <v xml:space="preserve">ATM Oficina San Cristobal III (Lobby) </v>
      </c>
      <c r="D45" s="24" t="s">
        <v>10</v>
      </c>
      <c r="E45" s="29">
        <v>3335989157</v>
      </c>
    </row>
    <row r="46" spans="1:5" ht="18.75" thickBot="1" x14ac:dyDescent="0.3">
      <c r="A46" s="3"/>
      <c r="B46" s="35">
        <f>COUNT(B19:B45)</f>
        <v>27</v>
      </c>
      <c r="C46" s="10"/>
      <c r="D46" s="10"/>
      <c r="E46" s="26"/>
    </row>
    <row r="47" spans="1:5" ht="15.75" thickBot="1" x14ac:dyDescent="0.3">
      <c r="B47" s="5"/>
      <c r="E47" s="5"/>
    </row>
    <row r="48" spans="1:5" ht="18" x14ac:dyDescent="0.25">
      <c r="A48" s="56" t="s">
        <v>22</v>
      </c>
      <c r="B48" s="57"/>
      <c r="C48" s="57"/>
      <c r="D48" s="57"/>
      <c r="E48" s="58"/>
    </row>
    <row r="49" spans="1:5" ht="18" x14ac:dyDescent="0.25">
      <c r="A49" s="12" t="s">
        <v>5</v>
      </c>
      <c r="B49" s="12" t="s">
        <v>6</v>
      </c>
      <c r="C49" s="12" t="s">
        <v>7</v>
      </c>
      <c r="D49" s="12" t="s">
        <v>8</v>
      </c>
      <c r="E49" s="12" t="s">
        <v>9</v>
      </c>
    </row>
    <row r="50" spans="1:5" ht="18" customHeight="1" x14ac:dyDescent="0.25">
      <c r="A50" s="15" t="str">
        <f>VLOOKUP(B50,'[1]LISTADO ATM'!$A$2:$C$822,3,0)</f>
        <v>DISTRITO NACIONAL</v>
      </c>
      <c r="B50" s="33">
        <v>515</v>
      </c>
      <c r="C50" s="15" t="str">
        <f>VLOOKUP(B50,'[1]LISTADO ATM'!$A$2:$B$822,2,0)</f>
        <v xml:space="preserve">ATM Oficina Agora Mall I </v>
      </c>
      <c r="D50" s="15" t="s">
        <v>17</v>
      </c>
      <c r="E50" s="29">
        <v>3335988080</v>
      </c>
    </row>
    <row r="51" spans="1:5" ht="18" customHeight="1" x14ac:dyDescent="0.25">
      <c r="A51" s="15" t="str">
        <f>VLOOKUP(B51,'[1]LISTADO ATM'!$A$2:$C$822,3,0)</f>
        <v>DISTRITO NACIONAL</v>
      </c>
      <c r="B51" s="34">
        <v>955</v>
      </c>
      <c r="C51" s="15" t="str">
        <f>VLOOKUP(B51,'[1]LISTADO ATM'!$A$2:$B$822,2,0)</f>
        <v xml:space="preserve">ATM Oficina Americana Independencia II </v>
      </c>
      <c r="D51" s="15" t="s">
        <v>17</v>
      </c>
      <c r="E51" s="29">
        <v>3335988859</v>
      </c>
    </row>
    <row r="52" spans="1:5" ht="18" customHeight="1" x14ac:dyDescent="0.25">
      <c r="A52" s="15" t="str">
        <f>VLOOKUP(B52,'[1]LISTADO ATM'!$A$2:$C$822,3,0)</f>
        <v>DISTRITO NACIONAL</v>
      </c>
      <c r="B52" s="34">
        <v>415</v>
      </c>
      <c r="C52" s="15" t="str">
        <f>VLOOKUP(B52,'[1]LISTADO ATM'!$A$2:$B$822,2,0)</f>
        <v xml:space="preserve">ATM Autobanco San Martín I </v>
      </c>
      <c r="D52" s="15" t="s">
        <v>17</v>
      </c>
      <c r="E52" s="29">
        <v>3335988855</v>
      </c>
    </row>
    <row r="53" spans="1:5" ht="18" customHeight="1" x14ac:dyDescent="0.25">
      <c r="A53" s="15" t="str">
        <f>VLOOKUP(B53,'[1]LISTADO ATM'!$A$2:$C$822,3,0)</f>
        <v>NORTE</v>
      </c>
      <c r="B53" s="34">
        <v>605</v>
      </c>
      <c r="C53" s="15" t="str">
        <f>VLOOKUP(B53,'[1]LISTADO ATM'!$A$2:$B$822,2,0)</f>
        <v xml:space="preserve">ATM Oficina Bonao I </v>
      </c>
      <c r="D53" s="15" t="s">
        <v>17</v>
      </c>
      <c r="E53" s="29">
        <v>3335988856</v>
      </c>
    </row>
    <row r="54" spans="1:5" ht="18" customHeight="1" x14ac:dyDescent="0.25">
      <c r="A54" s="15" t="str">
        <f>VLOOKUP(B54,'[1]LISTADO ATM'!$A$2:$C$822,3,0)</f>
        <v>DISTRITO NACIONAL</v>
      </c>
      <c r="B54" s="38">
        <v>572</v>
      </c>
      <c r="C54" s="15" t="str">
        <f>VLOOKUP(B54,'[1]LISTADO ATM'!$A$2:$B$822,2,0)</f>
        <v xml:space="preserve">ATM Olé Ovando </v>
      </c>
      <c r="D54" s="15" t="s">
        <v>17</v>
      </c>
      <c r="E54" s="29">
        <v>3335989150</v>
      </c>
    </row>
    <row r="55" spans="1:5" ht="18" customHeight="1" thickBot="1" x14ac:dyDescent="0.3">
      <c r="A55" s="15" t="str">
        <f>VLOOKUP(B55,'[1]LISTADO ATM'!$A$2:$C$822,3,0)</f>
        <v>DISTRITO NACIONAL</v>
      </c>
      <c r="B55" s="38">
        <v>971</v>
      </c>
      <c r="C55" s="15" t="str">
        <f>VLOOKUP(B55,'[1]LISTADO ATM'!$A$2:$B$822,2,0)</f>
        <v xml:space="preserve">ATM Club Banreservas I </v>
      </c>
      <c r="D55" s="15" t="s">
        <v>17</v>
      </c>
      <c r="E55" s="29">
        <v>3335989156</v>
      </c>
    </row>
    <row r="56" spans="1:5" ht="18.75" thickBot="1" x14ac:dyDescent="0.3">
      <c r="A56" s="16" t="s">
        <v>11</v>
      </c>
      <c r="B56" s="35">
        <f>COUNT(B50:B54)</f>
        <v>5</v>
      </c>
      <c r="C56" s="10"/>
      <c r="D56" s="10"/>
      <c r="E56" s="26"/>
    </row>
    <row r="57" spans="1:5" ht="15.75" thickBot="1" x14ac:dyDescent="0.3">
      <c r="B57" s="5"/>
      <c r="E57" s="5"/>
    </row>
    <row r="58" spans="1:5" ht="18" x14ac:dyDescent="0.25">
      <c r="A58" s="56" t="s">
        <v>18</v>
      </c>
      <c r="B58" s="57"/>
      <c r="C58" s="57"/>
      <c r="D58" s="57"/>
      <c r="E58" s="58"/>
    </row>
    <row r="59" spans="1:5" ht="18" x14ac:dyDescent="0.25">
      <c r="A59" s="12" t="s">
        <v>5</v>
      </c>
      <c r="B59" s="12" t="s">
        <v>6</v>
      </c>
      <c r="C59" s="12" t="s">
        <v>7</v>
      </c>
      <c r="D59" s="12" t="s">
        <v>8</v>
      </c>
      <c r="E59" s="12" t="s">
        <v>9</v>
      </c>
    </row>
    <row r="60" spans="1:5" ht="18" x14ac:dyDescent="0.25">
      <c r="A60" s="15" t="str">
        <f>VLOOKUP(B60,'[1]LISTADO ATM'!$A$2:$C$822,3,0)</f>
        <v>DISTRITO NACIONAL</v>
      </c>
      <c r="B60" s="15">
        <v>267</v>
      </c>
      <c r="C60" s="15" t="str">
        <f>VLOOKUP(B60,'[1]LISTADO ATM'!$A$2:$B$822,2,0)</f>
        <v xml:space="preserve">ATM Centro de Caja México </v>
      </c>
      <c r="D60" s="19" t="s">
        <v>21</v>
      </c>
      <c r="E60" s="29">
        <v>3335988716</v>
      </c>
    </row>
    <row r="61" spans="1:5" ht="18.75" thickBot="1" x14ac:dyDescent="0.3">
      <c r="A61" s="15" t="str">
        <f>VLOOKUP(B61,'[1]LISTADO ATM'!$A$2:$C$822,3,0)</f>
        <v>DISTRITO NACIONAL</v>
      </c>
      <c r="B61" s="37">
        <v>96</v>
      </c>
      <c r="C61" s="15" t="str">
        <f>VLOOKUP(B61,'[1]LISTADO ATM'!$A$2:$B$822,2,0)</f>
        <v>ATM S/M Caribe Av. Charles de Gaulle</v>
      </c>
      <c r="D61" s="19" t="s">
        <v>21</v>
      </c>
      <c r="E61" s="29">
        <v>3335988582</v>
      </c>
    </row>
    <row r="62" spans="1:5" ht="18.75" thickBot="1" x14ac:dyDescent="0.3">
      <c r="A62" s="16" t="s">
        <v>11</v>
      </c>
      <c r="B62" s="35">
        <f>COUNT(B60:B61)</f>
        <v>2</v>
      </c>
      <c r="C62" s="10"/>
      <c r="D62" s="10"/>
      <c r="E62" s="26"/>
    </row>
    <row r="63" spans="1:5" ht="15.75" thickBot="1" x14ac:dyDescent="0.3">
      <c r="B63" s="5"/>
      <c r="E63" s="5"/>
    </row>
    <row r="64" spans="1:5" ht="18.75" thickBot="1" x14ac:dyDescent="0.3">
      <c r="A64" s="59" t="s">
        <v>12</v>
      </c>
      <c r="B64" s="60"/>
      <c r="C64" t="s">
        <v>16</v>
      </c>
      <c r="D64" s="5"/>
      <c r="E64" s="5"/>
    </row>
    <row r="65" spans="1:5" ht="18.75" thickBot="1" x14ac:dyDescent="0.3">
      <c r="A65" s="61">
        <f>+B46+B56+B62</f>
        <v>34</v>
      </c>
      <c r="B65" s="62"/>
    </row>
    <row r="66" spans="1:5" ht="15.75" thickBot="1" x14ac:dyDescent="0.3">
      <c r="B66" s="5"/>
      <c r="E66" s="5"/>
    </row>
    <row r="67" spans="1:5" ht="18.75" thickBot="1" x14ac:dyDescent="0.3">
      <c r="A67" s="53" t="s">
        <v>14</v>
      </c>
      <c r="B67" s="54"/>
      <c r="C67" s="54"/>
      <c r="D67" s="54"/>
      <c r="E67" s="55"/>
    </row>
    <row r="68" spans="1:5" ht="18" x14ac:dyDescent="0.25">
      <c r="A68" s="6" t="s">
        <v>5</v>
      </c>
      <c r="B68" s="12" t="s">
        <v>6</v>
      </c>
      <c r="C68" s="4" t="s">
        <v>7</v>
      </c>
      <c r="D68" s="63" t="s">
        <v>8</v>
      </c>
      <c r="E68" s="64"/>
    </row>
    <row r="69" spans="1:5" ht="18" x14ac:dyDescent="0.25">
      <c r="A69" s="15" t="str">
        <f>VLOOKUP(B69,'[1]LISTADO ATM'!$A$2:$C$822,3,0)</f>
        <v>DISTRITO NACIONAL</v>
      </c>
      <c r="B69" s="30">
        <v>39</v>
      </c>
      <c r="C69" s="15" t="str">
        <f>VLOOKUP(B69,'[1]LISTADO ATM'!$A$2:$B$822,2,0)</f>
        <v xml:space="preserve">ATM Oficina Ovando </v>
      </c>
      <c r="D69" s="40" t="s">
        <v>19</v>
      </c>
      <c r="E69" s="40"/>
    </row>
    <row r="70" spans="1:5" ht="18" x14ac:dyDescent="0.25">
      <c r="A70" s="15" t="str">
        <f>VLOOKUP(B70,'[1]LISTADO ATM'!$A$2:$C$822,3,0)</f>
        <v>DISTRITO NACIONAL</v>
      </c>
      <c r="B70" s="31">
        <v>60</v>
      </c>
      <c r="C70" s="15" t="str">
        <f>VLOOKUP(B70,'[1]LISTADO ATM'!$A$2:$B$822,2,0)</f>
        <v xml:space="preserve">ATM Autobanco 27 de Febrero </v>
      </c>
      <c r="D70" s="65" t="s">
        <v>19</v>
      </c>
      <c r="E70" s="66"/>
    </row>
    <row r="71" spans="1:5" ht="18" x14ac:dyDescent="0.25">
      <c r="A71" s="15" t="str">
        <f>VLOOKUP(B71,'[1]LISTADO ATM'!$A$2:$C$822,3,0)</f>
        <v>NORTE</v>
      </c>
      <c r="B71" s="32">
        <v>151</v>
      </c>
      <c r="C71" s="15" t="str">
        <f>VLOOKUP(B71,'[1]LISTADO ATM'!$A$2:$B$822,2,0)</f>
        <v xml:space="preserve">ATM Oficina Nagua </v>
      </c>
      <c r="D71" s="40" t="s">
        <v>19</v>
      </c>
      <c r="E71" s="40"/>
    </row>
    <row r="72" spans="1:5" ht="18" x14ac:dyDescent="0.25">
      <c r="A72" s="15" t="str">
        <f>VLOOKUP(B72,'[1]LISTADO ATM'!$A$2:$C$822,3,0)</f>
        <v>DISTRITO NACIONAL</v>
      </c>
      <c r="B72" s="32">
        <v>382</v>
      </c>
      <c r="C72" s="15" t="str">
        <f>VLOOKUP(B72,'[1]LISTADO ATM'!$A$2:$B$822,2,0)</f>
        <v>ATM Estación del Metro María Montés</v>
      </c>
      <c r="D72" s="40" t="s">
        <v>19</v>
      </c>
      <c r="E72" s="40"/>
    </row>
    <row r="73" spans="1:5" ht="18" x14ac:dyDescent="0.25">
      <c r="A73" s="15" t="str">
        <f>VLOOKUP(B73,'[1]LISTADO ATM'!$A$2:$C$822,3,0)</f>
        <v>NORTE</v>
      </c>
      <c r="B73" s="32">
        <v>348</v>
      </c>
      <c r="C73" s="15" t="str">
        <f>VLOOKUP(B73,'[1]LISTADO ATM'!$A$2:$B$822,2,0)</f>
        <v xml:space="preserve">ATM Oficina Las Terrenas </v>
      </c>
      <c r="D73" s="40" t="s">
        <v>19</v>
      </c>
      <c r="E73" s="40"/>
    </row>
    <row r="74" spans="1:5" ht="18" x14ac:dyDescent="0.25">
      <c r="A74" s="15" t="str">
        <f>VLOOKUP(B74,'[1]LISTADO ATM'!$A$2:$C$822,3,0)</f>
        <v>DISTRITO NACIONAL</v>
      </c>
      <c r="B74" s="36">
        <v>546</v>
      </c>
      <c r="C74" s="15" t="str">
        <f>VLOOKUP(B74,'[1]LISTADO ATM'!$A$2:$B$822,2,0)</f>
        <v xml:space="preserve">ATM ITLA </v>
      </c>
      <c r="D74" s="40" t="s">
        <v>20</v>
      </c>
      <c r="E74" s="40"/>
    </row>
    <row r="75" spans="1:5" ht="18" x14ac:dyDescent="0.25">
      <c r="A75" s="15" t="str">
        <f>VLOOKUP(B75,'[1]LISTADO ATM'!$A$2:$C$822,3,0)</f>
        <v>SUR</v>
      </c>
      <c r="B75" s="38">
        <v>6</v>
      </c>
      <c r="C75" s="15" t="str">
        <f>VLOOKUP(B75,'[1]LISTADO ATM'!$A$2:$B$822,2,0)</f>
        <v xml:space="preserve">ATM Plaza WAO San Juan </v>
      </c>
      <c r="D75" s="40" t="s">
        <v>20</v>
      </c>
      <c r="E75" s="40"/>
    </row>
    <row r="76" spans="1:5" ht="18" x14ac:dyDescent="0.25">
      <c r="A76" s="15" t="str">
        <f>VLOOKUP(B76,'[1]LISTADO ATM'!$A$2:$C$822,3,0)</f>
        <v>SUR</v>
      </c>
      <c r="B76" s="38">
        <v>48</v>
      </c>
      <c r="C76" s="15" t="str">
        <f>VLOOKUP(B76,'[1]LISTADO ATM'!$A$2:$B$822,2,0)</f>
        <v xml:space="preserve">ATM Autoservicio Neiba I </v>
      </c>
      <c r="D76" s="40" t="s">
        <v>19</v>
      </c>
      <c r="E76" s="40"/>
    </row>
    <row r="77" spans="1:5" ht="18" x14ac:dyDescent="0.25">
      <c r="A77" s="15" t="str">
        <f>VLOOKUP(B77,'[1]LISTADO ATM'!$A$2:$C$822,3,0)</f>
        <v>NORTE</v>
      </c>
      <c r="B77" s="38">
        <v>373</v>
      </c>
      <c r="C77" s="15" t="str">
        <f>VLOOKUP(B77,'[1]LISTADO ATM'!$A$2:$B$822,2,0)</f>
        <v>S/M Tangui Nagua</v>
      </c>
      <c r="D77" s="40" t="s">
        <v>19</v>
      </c>
      <c r="E77" s="40"/>
    </row>
    <row r="78" spans="1:5" ht="18" x14ac:dyDescent="0.25">
      <c r="A78" s="15" t="str">
        <f>VLOOKUP(B78,'[1]LISTADO ATM'!$A$2:$C$822,3,0)</f>
        <v>DISTRITO NACIONAL</v>
      </c>
      <c r="B78" s="38">
        <v>678</v>
      </c>
      <c r="C78" s="15" t="str">
        <f>VLOOKUP(B78,'[1]LISTADO ATM'!$A$2:$B$822,2,0)</f>
        <v>ATM Eco Petroleo San Isidro</v>
      </c>
      <c r="D78" s="40" t="s">
        <v>19</v>
      </c>
      <c r="E78" s="40"/>
    </row>
    <row r="79" spans="1:5" ht="18" x14ac:dyDescent="0.25">
      <c r="A79" s="15" t="str">
        <f>VLOOKUP(B79,'[1]LISTADO ATM'!$A$2:$C$822,3,0)</f>
        <v>DISTRITO NACIONAL</v>
      </c>
      <c r="B79" s="38">
        <v>708</v>
      </c>
      <c r="C79" s="15" t="str">
        <f>VLOOKUP(B79,'[1]LISTADO ATM'!$A$2:$B$822,2,0)</f>
        <v xml:space="preserve">ATM El Vestir De Hoy </v>
      </c>
      <c r="D79" s="40" t="s">
        <v>19</v>
      </c>
      <c r="E79" s="40"/>
    </row>
    <row r="80" spans="1:5" ht="18" x14ac:dyDescent="0.25">
      <c r="A80" s="15" t="str">
        <f>VLOOKUP(B80,'[1]LISTADO ATM'!$A$2:$C$822,3,0)</f>
        <v>DISTRITO NACIONAL</v>
      </c>
      <c r="B80" s="38">
        <v>833</v>
      </c>
      <c r="C80" s="15" t="str">
        <f>VLOOKUP(B80,'[1]LISTADO ATM'!$A$2:$B$822,2,0)</f>
        <v xml:space="preserve">ATM Cafetería CTB I </v>
      </c>
      <c r="D80" s="40" t="s">
        <v>19</v>
      </c>
      <c r="E80" s="40"/>
    </row>
    <row r="81" spans="1:5" ht="18" x14ac:dyDescent="0.25">
      <c r="A81" s="15" t="str">
        <f>VLOOKUP(B81,'[1]LISTADO ATM'!$A$2:$C$822,3,0)</f>
        <v>DISTRITO NACIONAL</v>
      </c>
      <c r="B81" s="38">
        <v>887</v>
      </c>
      <c r="C81" s="15" t="str">
        <f>VLOOKUP(B81,'[1]LISTADO ATM'!$A$2:$B$822,2,0)</f>
        <v>ATM S/M Bravo Los Proceres</v>
      </c>
      <c r="D81" s="40" t="s">
        <v>19</v>
      </c>
      <c r="E81" s="40"/>
    </row>
    <row r="82" spans="1:5" ht="18.75" thickBot="1" x14ac:dyDescent="0.3">
      <c r="A82" s="15" t="str">
        <f>VLOOKUP(B82,'[1]LISTADO ATM'!$A$2:$C$822,3,0)</f>
        <v>DISTRITO NACIONAL</v>
      </c>
      <c r="B82" s="38">
        <v>973</v>
      </c>
      <c r="C82" s="15" t="str">
        <f>VLOOKUP(B82,'[1]LISTADO ATM'!$A$2:$B$822,2,0)</f>
        <v xml:space="preserve">ATM Oficina Sabana de la Mar </v>
      </c>
      <c r="D82" s="40" t="s">
        <v>19</v>
      </c>
      <c r="E82" s="40"/>
    </row>
    <row r="83" spans="1:5" ht="18.75" thickBot="1" x14ac:dyDescent="0.3">
      <c r="A83" s="16" t="s">
        <v>11</v>
      </c>
      <c r="B83" s="35">
        <f>COUNT(B69:B82)</f>
        <v>14</v>
      </c>
      <c r="C83" s="22"/>
      <c r="D83" s="22"/>
      <c r="E83" s="27"/>
    </row>
  </sheetData>
  <dataConsolidate/>
  <mergeCells count="27">
    <mergeCell ref="D80:E80"/>
    <mergeCell ref="D81:E81"/>
    <mergeCell ref="D82:E82"/>
    <mergeCell ref="D75:E75"/>
    <mergeCell ref="D76:E76"/>
    <mergeCell ref="D77:E77"/>
    <mergeCell ref="D78:E78"/>
    <mergeCell ref="D79:E79"/>
    <mergeCell ref="D69:E69"/>
    <mergeCell ref="D74:E74"/>
    <mergeCell ref="D71:E71"/>
    <mergeCell ref="D72:E72"/>
    <mergeCell ref="D73:E73"/>
    <mergeCell ref="D70:E70"/>
    <mergeCell ref="A1:E1"/>
    <mergeCell ref="A2:E2"/>
    <mergeCell ref="A7:E7"/>
    <mergeCell ref="C10:E10"/>
    <mergeCell ref="A12:E12"/>
    <mergeCell ref="A67:E67"/>
    <mergeCell ref="C15:E15"/>
    <mergeCell ref="A17:E17"/>
    <mergeCell ref="A48:E48"/>
    <mergeCell ref="A58:E58"/>
    <mergeCell ref="A64:B64"/>
    <mergeCell ref="A65:B65"/>
    <mergeCell ref="D68:E68"/>
  </mergeCells>
  <phoneticPr fontId="10" type="noConversion"/>
  <conditionalFormatting sqref="E60:E61">
    <cfRule type="duplicateValues" dxfId="99" priority="417"/>
  </conditionalFormatting>
  <conditionalFormatting sqref="E60:E61">
    <cfRule type="duplicateValues" dxfId="98" priority="416"/>
  </conditionalFormatting>
  <conditionalFormatting sqref="E20">
    <cfRule type="duplicateValues" dxfId="97" priority="408"/>
  </conditionalFormatting>
  <conditionalFormatting sqref="E20">
    <cfRule type="duplicateValues" dxfId="96" priority="409"/>
  </conditionalFormatting>
  <conditionalFormatting sqref="E19">
    <cfRule type="duplicateValues" dxfId="95" priority="397"/>
  </conditionalFormatting>
  <conditionalFormatting sqref="E19">
    <cfRule type="duplicateValues" dxfId="94" priority="398"/>
  </conditionalFormatting>
  <conditionalFormatting sqref="E74">
    <cfRule type="duplicateValues" dxfId="93" priority="285"/>
  </conditionalFormatting>
  <conditionalFormatting sqref="E83:E1048576">
    <cfRule type="duplicateValues" dxfId="92" priority="629"/>
  </conditionalFormatting>
  <conditionalFormatting sqref="E14">
    <cfRule type="duplicateValues" dxfId="91" priority="111"/>
  </conditionalFormatting>
  <conditionalFormatting sqref="E14">
    <cfRule type="duplicateValues" dxfId="90" priority="110"/>
  </conditionalFormatting>
  <conditionalFormatting sqref="E14">
    <cfRule type="duplicateValues" dxfId="89" priority="109"/>
  </conditionalFormatting>
  <conditionalFormatting sqref="E70">
    <cfRule type="duplicateValues" dxfId="88" priority="81"/>
  </conditionalFormatting>
  <conditionalFormatting sqref="E70">
    <cfRule type="duplicateValues" dxfId="87" priority="80"/>
  </conditionalFormatting>
  <conditionalFormatting sqref="E83:E1048576 E71:E74 E60:E69 E1:E7 E19:E30 E50:E53 E14:E17 E9:E12 E46:E48 E56:E58">
    <cfRule type="duplicateValues" dxfId="86" priority="1237"/>
  </conditionalFormatting>
  <conditionalFormatting sqref="E83:E1048576 E21:E30 E1:E7 E15:E17 E62:E69 E50:E53 E9:E12 E46:E48 E56:E58">
    <cfRule type="duplicateValues" dxfId="85" priority="1316"/>
  </conditionalFormatting>
  <conditionalFormatting sqref="E14">
    <cfRule type="duplicateValues" dxfId="84" priority="1331"/>
  </conditionalFormatting>
  <conditionalFormatting sqref="E75">
    <cfRule type="duplicateValues" dxfId="83" priority="46"/>
  </conditionalFormatting>
  <conditionalFormatting sqref="E75">
    <cfRule type="duplicateValues" dxfId="82" priority="47"/>
  </conditionalFormatting>
  <conditionalFormatting sqref="E76">
    <cfRule type="duplicateValues" dxfId="81" priority="44"/>
  </conditionalFormatting>
  <conditionalFormatting sqref="E76">
    <cfRule type="duplicateValues" dxfId="80" priority="45"/>
  </conditionalFormatting>
  <conditionalFormatting sqref="E77">
    <cfRule type="duplicateValues" dxfId="79" priority="42"/>
  </conditionalFormatting>
  <conditionalFormatting sqref="E77">
    <cfRule type="duplicateValues" dxfId="78" priority="43"/>
  </conditionalFormatting>
  <conditionalFormatting sqref="E54">
    <cfRule type="duplicateValues" dxfId="77" priority="27"/>
  </conditionalFormatting>
  <conditionalFormatting sqref="E54">
    <cfRule type="duplicateValues" dxfId="76" priority="33"/>
  </conditionalFormatting>
  <conditionalFormatting sqref="E78">
    <cfRule type="duplicateValues" dxfId="75" priority="25"/>
  </conditionalFormatting>
  <conditionalFormatting sqref="E78">
    <cfRule type="duplicateValues" dxfId="74" priority="26"/>
  </conditionalFormatting>
  <conditionalFormatting sqref="E79">
    <cfRule type="duplicateValues" dxfId="73" priority="23"/>
  </conditionalFormatting>
  <conditionalFormatting sqref="E79">
    <cfRule type="duplicateValues" dxfId="72" priority="24"/>
  </conditionalFormatting>
  <conditionalFormatting sqref="E80">
    <cfRule type="duplicateValues" dxfId="71" priority="21"/>
  </conditionalFormatting>
  <conditionalFormatting sqref="E80">
    <cfRule type="duplicateValues" dxfId="70" priority="22"/>
  </conditionalFormatting>
  <conditionalFormatting sqref="E81">
    <cfRule type="duplicateValues" dxfId="69" priority="19"/>
  </conditionalFormatting>
  <conditionalFormatting sqref="E81">
    <cfRule type="duplicateValues" dxfId="68" priority="20"/>
  </conditionalFormatting>
  <conditionalFormatting sqref="E55">
    <cfRule type="duplicateValues" dxfId="67" priority="4"/>
  </conditionalFormatting>
  <conditionalFormatting sqref="E55">
    <cfRule type="duplicateValues" dxfId="66" priority="10"/>
  </conditionalFormatting>
  <conditionalFormatting sqref="E82">
    <cfRule type="duplicateValues" dxfId="65" priority="2"/>
  </conditionalFormatting>
  <conditionalFormatting sqref="E82">
    <cfRule type="duplicateValues" dxfId="64" priority="3"/>
  </conditionalFormatting>
  <conditionalFormatting sqref="E71:E73">
    <cfRule type="duplicateValues" dxfId="63" priority="1537"/>
  </conditionalFormatting>
  <conditionalFormatting sqref="E31:E45">
    <cfRule type="duplicateValues" dxfId="28" priority="155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>
        <v>516</v>
      </c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516 26 235 835                                                               </v>
      </c>
    </row>
    <row r="3" spans="2:5" ht="18.75" thickBot="1" x14ac:dyDescent="0.3">
      <c r="B3" s="15">
        <v>26</v>
      </c>
      <c r="C3" s="23" t="s">
        <v>16</v>
      </c>
    </row>
    <row r="4" spans="2:5" ht="18.75" thickBot="1" x14ac:dyDescent="0.3">
      <c r="B4" s="15">
        <v>235</v>
      </c>
      <c r="C4" s="23" t="s">
        <v>16</v>
      </c>
    </row>
    <row r="5" spans="2:5" ht="18.75" thickBot="1" x14ac:dyDescent="0.3">
      <c r="B5" s="15">
        <v>835</v>
      </c>
      <c r="C5" s="23" t="s">
        <v>16</v>
      </c>
    </row>
    <row r="6" spans="2:5" ht="18.75" thickBot="1" x14ac:dyDescent="0.3">
      <c r="B6" s="15"/>
      <c r="C6" s="23" t="s">
        <v>16</v>
      </c>
    </row>
    <row r="7" spans="2:5" ht="18.75" thickBot="1" x14ac:dyDescent="0.3">
      <c r="B7" s="15"/>
      <c r="C7" s="23" t="s">
        <v>16</v>
      </c>
    </row>
    <row r="8" spans="2:5" ht="18.75" thickBot="1" x14ac:dyDescent="0.3">
      <c r="B8" s="15"/>
      <c r="C8" s="23" t="s">
        <v>16</v>
      </c>
    </row>
    <row r="9" spans="2:5" ht="18.75" thickBot="1" x14ac:dyDescent="0.3">
      <c r="B9" s="15"/>
      <c r="C9" s="23" t="s">
        <v>16</v>
      </c>
    </row>
    <row r="10" spans="2:5" ht="18.75" thickBot="1" x14ac:dyDescent="0.3">
      <c r="B10" s="15"/>
      <c r="C10" s="23" t="s">
        <v>16</v>
      </c>
    </row>
    <row r="11" spans="2:5" ht="18.75" thickBot="1" x14ac:dyDescent="0.3">
      <c r="B11" s="15"/>
      <c r="C11" s="23"/>
    </row>
    <row r="12" spans="2:5" ht="18.75" thickBot="1" x14ac:dyDescent="0.3">
      <c r="B12" s="15"/>
      <c r="C12" s="23" t="s">
        <v>16</v>
      </c>
    </row>
    <row r="13" spans="2:5" ht="18.75" thickBot="1" x14ac:dyDescent="0.3">
      <c r="B13" s="15"/>
      <c r="C13" s="23" t="s">
        <v>16</v>
      </c>
    </row>
    <row r="14" spans="2:5" ht="18.75" thickBot="1" x14ac:dyDescent="0.3">
      <c r="B14" s="15"/>
      <c r="C14" s="23" t="s">
        <v>16</v>
      </c>
    </row>
    <row r="15" spans="2:5" ht="18.75" thickBot="1" x14ac:dyDescent="0.3">
      <c r="B15" s="15"/>
      <c r="C15" s="23" t="s">
        <v>16</v>
      </c>
    </row>
    <row r="16" spans="2:5" ht="18.75" thickBot="1" x14ac:dyDescent="0.3">
      <c r="B16" s="15"/>
      <c r="C16" s="23" t="s">
        <v>16</v>
      </c>
    </row>
    <row r="17" spans="2:3" ht="18.75" thickBot="1" x14ac:dyDescent="0.3">
      <c r="B17" s="15"/>
      <c r="C17" s="23" t="s">
        <v>16</v>
      </c>
    </row>
    <row r="18" spans="2:3" ht="18.75" thickBot="1" x14ac:dyDescent="0.3">
      <c r="B18" s="15"/>
      <c r="C18" s="23" t="s">
        <v>16</v>
      </c>
    </row>
    <row r="19" spans="2:3" ht="18.75" thickBot="1" x14ac:dyDescent="0.3">
      <c r="B19" s="15"/>
      <c r="C19" s="23" t="s">
        <v>16</v>
      </c>
    </row>
    <row r="20" spans="2:3" ht="18.75" thickBot="1" x14ac:dyDescent="0.3">
      <c r="B20" s="15"/>
      <c r="C20" s="23" t="s">
        <v>16</v>
      </c>
    </row>
    <row r="21" spans="2:3" ht="18.75" thickBot="1" x14ac:dyDescent="0.3">
      <c r="B21" s="15"/>
      <c r="C21" s="23" t="s">
        <v>16</v>
      </c>
    </row>
    <row r="22" spans="2:3" ht="18.75" thickBot="1" x14ac:dyDescent="0.3">
      <c r="B22" s="15"/>
      <c r="C22" s="23" t="s">
        <v>16</v>
      </c>
    </row>
    <row r="23" spans="2:3" ht="18.75" thickBot="1" x14ac:dyDescent="0.3">
      <c r="B23" s="15"/>
      <c r="C23" s="23" t="s">
        <v>16</v>
      </c>
    </row>
    <row r="24" spans="2:3" ht="18.75" thickBot="1" x14ac:dyDescent="0.3">
      <c r="B24" s="15"/>
      <c r="C24" s="23" t="s">
        <v>16</v>
      </c>
    </row>
    <row r="25" spans="2:3" ht="18.75" thickBot="1" x14ac:dyDescent="0.3">
      <c r="B25" s="15"/>
      <c r="C25" s="23" t="s">
        <v>16</v>
      </c>
    </row>
    <row r="26" spans="2:3" ht="18.75" thickBot="1" x14ac:dyDescent="0.3">
      <c r="B26" s="15"/>
      <c r="C26" s="23" t="s">
        <v>16</v>
      </c>
    </row>
    <row r="27" spans="2:3" ht="18.75" thickBot="1" x14ac:dyDescent="0.3">
      <c r="B27" s="15"/>
      <c r="C27" s="23" t="s">
        <v>16</v>
      </c>
    </row>
    <row r="28" spans="2:3" ht="18.75" thickBot="1" x14ac:dyDescent="0.3">
      <c r="B28" s="15"/>
      <c r="C28" s="23" t="s">
        <v>16</v>
      </c>
    </row>
    <row r="29" spans="2:3" ht="18.75" thickBot="1" x14ac:dyDescent="0.3">
      <c r="B29" s="31"/>
      <c r="C29" s="23" t="s">
        <v>16</v>
      </c>
    </row>
    <row r="30" spans="2:3" ht="18.75" thickBot="1" x14ac:dyDescent="0.3">
      <c r="B30" s="31"/>
      <c r="C30" s="23" t="s">
        <v>16</v>
      </c>
    </row>
    <row r="31" spans="2:3" ht="18.75" thickBot="1" x14ac:dyDescent="0.3">
      <c r="B31" s="31"/>
      <c r="C31" s="23" t="s">
        <v>16</v>
      </c>
    </row>
    <row r="32" spans="2:3" ht="18.75" thickBot="1" x14ac:dyDescent="0.3">
      <c r="B32" s="31"/>
      <c r="C32" s="23" t="s">
        <v>16</v>
      </c>
    </row>
    <row r="33" spans="2:3" ht="18.75" thickBot="1" x14ac:dyDescent="0.3">
      <c r="B33" s="31"/>
      <c r="C33" s="23" t="s">
        <v>16</v>
      </c>
    </row>
    <row r="34" spans="2:3" ht="18.75" thickBot="1" x14ac:dyDescent="0.3">
      <c r="B34" s="31"/>
      <c r="C34" s="23" t="s">
        <v>16</v>
      </c>
    </row>
    <row r="35" spans="2:3" ht="18.75" thickBot="1" x14ac:dyDescent="0.3">
      <c r="B35" s="31"/>
      <c r="C35" s="23" t="s">
        <v>16</v>
      </c>
    </row>
    <row r="36" spans="2:3" ht="18.75" thickBot="1" x14ac:dyDescent="0.3">
      <c r="B36" s="31"/>
      <c r="C36" s="23" t="s">
        <v>16</v>
      </c>
    </row>
    <row r="37" spans="2:3" ht="18.75" thickBot="1" x14ac:dyDescent="0.3">
      <c r="B37" s="31"/>
      <c r="C37" s="23" t="s">
        <v>16</v>
      </c>
    </row>
    <row r="38" spans="2:3" ht="18.75" thickBot="1" x14ac:dyDescent="0.3">
      <c r="B38" s="31"/>
      <c r="C38" s="23" t="s">
        <v>16</v>
      </c>
    </row>
    <row r="39" spans="2:3" ht="18.75" thickBot="1" x14ac:dyDescent="0.3">
      <c r="B39" s="31"/>
      <c r="C39" s="23" t="s">
        <v>16</v>
      </c>
    </row>
    <row r="40" spans="2:3" ht="18.75" thickBot="1" x14ac:dyDescent="0.3">
      <c r="B40" s="31"/>
      <c r="C40" s="23" t="s">
        <v>16</v>
      </c>
    </row>
    <row r="41" spans="2:3" ht="18.75" thickBot="1" x14ac:dyDescent="0.3">
      <c r="B41" s="31"/>
      <c r="C41" s="23" t="s">
        <v>16</v>
      </c>
    </row>
    <row r="42" spans="2:3" ht="18.75" thickBot="1" x14ac:dyDescent="0.3">
      <c r="B42" s="31"/>
      <c r="C42" s="23" t="s">
        <v>16</v>
      </c>
    </row>
    <row r="43" spans="2:3" ht="18.75" thickBot="1" x14ac:dyDescent="0.3">
      <c r="B43" s="31"/>
      <c r="C43" s="23" t="s">
        <v>16</v>
      </c>
    </row>
    <row r="44" spans="2:3" ht="18.75" thickBot="1" x14ac:dyDescent="0.3">
      <c r="B44" s="31"/>
      <c r="C44" s="23" t="s">
        <v>16</v>
      </c>
    </row>
    <row r="45" spans="2:3" ht="18.75" thickBot="1" x14ac:dyDescent="0.3">
      <c r="B45" s="31"/>
      <c r="C45" s="23" t="s">
        <v>16</v>
      </c>
    </row>
    <row r="46" spans="2:3" ht="18.75" thickBot="1" x14ac:dyDescent="0.3">
      <c r="B46" s="31"/>
      <c r="C46" s="23" t="s">
        <v>16</v>
      </c>
    </row>
    <row r="47" spans="2:3" ht="18.75" thickBot="1" x14ac:dyDescent="0.3">
      <c r="B47" s="31"/>
      <c r="C47" s="23" t="s">
        <v>16</v>
      </c>
    </row>
    <row r="48" spans="2:3" ht="18.75" thickBot="1" x14ac:dyDescent="0.3">
      <c r="B48" s="31"/>
      <c r="C48" s="23" t="s">
        <v>16</v>
      </c>
    </row>
    <row r="49" spans="2:3" ht="18.75" thickBot="1" x14ac:dyDescent="0.3">
      <c r="B49" s="31"/>
      <c r="C49" s="23" t="s">
        <v>16</v>
      </c>
    </row>
    <row r="50" spans="2:3" ht="18.75" thickBot="1" x14ac:dyDescent="0.3">
      <c r="B50" s="31"/>
      <c r="C50" s="23" t="s">
        <v>16</v>
      </c>
    </row>
    <row r="51" spans="2:3" ht="18.75" thickBot="1" x14ac:dyDescent="0.3">
      <c r="B51" s="31"/>
      <c r="C51" s="23" t="s">
        <v>16</v>
      </c>
    </row>
    <row r="52" spans="2:3" ht="18.75" thickBot="1" x14ac:dyDescent="0.3">
      <c r="B52" s="31"/>
      <c r="C52" s="23" t="s">
        <v>16</v>
      </c>
    </row>
    <row r="53" spans="2:3" ht="18.75" thickBot="1" x14ac:dyDescent="0.3">
      <c r="B53" s="31"/>
      <c r="C53" s="23" t="s">
        <v>16</v>
      </c>
    </row>
    <row r="54" spans="2:3" ht="18.75" thickBot="1" x14ac:dyDescent="0.3">
      <c r="B54" s="31"/>
      <c r="C54" s="23" t="s">
        <v>16</v>
      </c>
    </row>
    <row r="55" spans="2:3" ht="18.75" thickBot="1" x14ac:dyDescent="0.3">
      <c r="B55" s="31"/>
      <c r="C55" s="23" t="s">
        <v>16</v>
      </c>
    </row>
    <row r="56" spans="2:3" ht="18.75" thickBot="1" x14ac:dyDescent="0.3">
      <c r="B56" s="31"/>
      <c r="C56" s="23" t="s">
        <v>16</v>
      </c>
    </row>
    <row r="57" spans="2:3" ht="18.75" thickBot="1" x14ac:dyDescent="0.3">
      <c r="B57" s="31"/>
      <c r="C57" s="23" t="s">
        <v>16</v>
      </c>
    </row>
    <row r="58" spans="2:3" ht="18.75" thickBot="1" x14ac:dyDescent="0.3">
      <c r="B58" s="31"/>
      <c r="C58" s="23" t="s">
        <v>16</v>
      </c>
    </row>
    <row r="59" spans="2:3" ht="18.75" thickBot="1" x14ac:dyDescent="0.3">
      <c r="B59" s="31"/>
      <c r="C59" s="23" t="s">
        <v>16</v>
      </c>
    </row>
    <row r="60" spans="2:3" ht="18.75" thickBot="1" x14ac:dyDescent="0.3">
      <c r="B60" s="31"/>
      <c r="C60" s="23" t="s">
        <v>16</v>
      </c>
    </row>
    <row r="61" spans="2:3" ht="18.75" thickBot="1" x14ac:dyDescent="0.3">
      <c r="B61" s="31"/>
      <c r="C61" s="23" t="s">
        <v>16</v>
      </c>
    </row>
    <row r="62" spans="2:3" ht="18.75" thickBot="1" x14ac:dyDescent="0.3">
      <c r="B62" s="31"/>
      <c r="C62" s="23" t="s">
        <v>16</v>
      </c>
    </row>
    <row r="63" spans="2:3" ht="18.75" thickBot="1" x14ac:dyDescent="0.3">
      <c r="B63" s="31"/>
      <c r="C63" s="23" t="s">
        <v>16</v>
      </c>
    </row>
    <row r="64" spans="2:3" ht="18.75" thickBot="1" x14ac:dyDescent="0.3">
      <c r="B64" s="31"/>
      <c r="C64" s="23" t="s">
        <v>16</v>
      </c>
    </row>
    <row r="65" spans="2:3" ht="18.75" thickBot="1" x14ac:dyDescent="0.3">
      <c r="B65" s="31"/>
      <c r="C65" s="23" t="s">
        <v>16</v>
      </c>
    </row>
    <row r="66" spans="2:3" ht="18.75" thickBot="1" x14ac:dyDescent="0.3">
      <c r="B66" s="31"/>
      <c r="C66" s="23" t="s">
        <v>16</v>
      </c>
    </row>
    <row r="67" spans="2:3" ht="18.75" thickBot="1" x14ac:dyDescent="0.3">
      <c r="B67" s="31"/>
      <c r="C67" s="23" t="s">
        <v>16</v>
      </c>
    </row>
    <row r="68" spans="2:3" ht="18" x14ac:dyDescent="0.25">
      <c r="B68" s="31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9:B68">
    <cfRule type="duplicateValues" dxfId="62" priority="175"/>
  </conditionalFormatting>
  <conditionalFormatting sqref="B29:B68">
    <cfRule type="duplicateValues" dxfId="61" priority="174"/>
  </conditionalFormatting>
  <conditionalFormatting sqref="B7:B16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B6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2:B5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B2:B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2021-08-14T10:48:00Z</dcterms:modified>
</cp:coreProperties>
</file>