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5\"/>
    </mc:Choice>
  </mc:AlternateContent>
  <bookViews>
    <workbookView xWindow="0" yWindow="0" windowWidth="2049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Efectivo!$B$1:$B$76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" l="1"/>
  <c r="A118" i="1"/>
  <c r="C118" i="1"/>
  <c r="A119" i="1"/>
  <c r="C119" i="1"/>
  <c r="A120" i="1"/>
  <c r="C120" i="1"/>
  <c r="A121" i="1"/>
  <c r="C121" i="1"/>
  <c r="A113" i="1"/>
  <c r="C113" i="1"/>
  <c r="A114" i="1"/>
  <c r="C114" i="1"/>
  <c r="A115" i="1"/>
  <c r="C115" i="1"/>
  <c r="A116" i="1"/>
  <c r="C116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7" i="1"/>
  <c r="C117" i="1"/>
  <c r="A122" i="1"/>
  <c r="C122" i="1"/>
  <c r="A74" i="1" l="1"/>
  <c r="A75" i="1"/>
  <c r="F8" i="3"/>
  <c r="F13" i="3"/>
  <c r="A82" i="1"/>
  <c r="A83" i="1"/>
  <c r="A84" i="1"/>
  <c r="A85" i="1"/>
  <c r="A86" i="1"/>
  <c r="C84" i="1"/>
  <c r="A59" i="1"/>
  <c r="A60" i="1"/>
  <c r="A61" i="1"/>
  <c r="C59" i="1"/>
  <c r="C60" i="1"/>
  <c r="C61" i="1"/>
  <c r="C74" i="1"/>
  <c r="C75" i="1"/>
  <c r="A62" i="1"/>
  <c r="C62" i="1"/>
  <c r="B63" i="1"/>
  <c r="C85" i="1"/>
  <c r="C82" i="1"/>
  <c r="A54" i="1"/>
  <c r="A55" i="1"/>
  <c r="A56" i="1"/>
  <c r="A57" i="1"/>
  <c r="A58" i="1"/>
  <c r="C54" i="1"/>
  <c r="C55" i="1"/>
  <c r="C56" i="1"/>
  <c r="C57" i="1"/>
  <c r="C58" i="1"/>
  <c r="B29" i="1"/>
  <c r="A21" i="1"/>
  <c r="A50" i="1"/>
  <c r="A18" i="1"/>
  <c r="A25" i="1"/>
  <c r="A51" i="1"/>
  <c r="A52" i="1"/>
  <c r="C21" i="1"/>
  <c r="C50" i="1"/>
  <c r="C18" i="1"/>
  <c r="C25" i="1"/>
  <c r="C51" i="1"/>
  <c r="C52" i="1"/>
  <c r="B87" i="1" l="1"/>
  <c r="C86" i="1" l="1"/>
  <c r="C34" i="1"/>
  <c r="A34" i="1"/>
  <c r="C83" i="1"/>
  <c r="B123" i="1"/>
  <c r="C33" i="1"/>
  <c r="C73" i="1"/>
  <c r="A73" i="1"/>
  <c r="C17" i="1"/>
  <c r="A17" i="1"/>
  <c r="C28" i="1"/>
  <c r="A28" i="1"/>
  <c r="C53" i="1"/>
  <c r="A53" i="1"/>
  <c r="C98" i="1"/>
  <c r="A98" i="1"/>
  <c r="C97" i="1"/>
  <c r="A97" i="1"/>
  <c r="C101" i="1"/>
  <c r="A101" i="1"/>
  <c r="C100" i="1"/>
  <c r="A100" i="1"/>
  <c r="C99" i="1"/>
  <c r="A99" i="1"/>
  <c r="C105" i="1"/>
  <c r="A105" i="1"/>
  <c r="A104" i="1"/>
  <c r="C103" i="1"/>
  <c r="A103" i="1"/>
  <c r="C102" i="1"/>
  <c r="A102" i="1"/>
  <c r="C48" i="1"/>
  <c r="A48" i="1"/>
  <c r="C16" i="1"/>
  <c r="A16" i="1"/>
  <c r="C24" i="1"/>
  <c r="A24" i="1"/>
  <c r="C72" i="1"/>
  <c r="A72" i="1"/>
  <c r="C71" i="1"/>
  <c r="A71" i="1"/>
  <c r="C27" i="1"/>
  <c r="A27" i="1"/>
  <c r="C9" i="1"/>
  <c r="A9" i="1"/>
  <c r="C69" i="1"/>
  <c r="A69" i="1"/>
  <c r="C76" i="1"/>
  <c r="A76" i="1"/>
  <c r="C70" i="1"/>
  <c r="A70" i="1"/>
  <c r="C14" i="1"/>
  <c r="A14" i="1"/>
  <c r="C46" i="1"/>
  <c r="A46" i="1"/>
  <c r="C45" i="1"/>
  <c r="A45" i="1"/>
  <c r="C47" i="1"/>
  <c r="A47" i="1"/>
  <c r="C15" i="1"/>
  <c r="A15" i="1"/>
  <c r="C11" i="1"/>
  <c r="A11" i="1"/>
  <c r="C10" i="1"/>
  <c r="A10" i="1"/>
  <c r="C23" i="1"/>
  <c r="C49" i="1"/>
  <c r="A23" i="1"/>
  <c r="A49" i="1"/>
  <c r="C96" i="1" l="1"/>
  <c r="A96" i="1"/>
  <c r="C95" i="1"/>
  <c r="A95" i="1"/>
  <c r="C94" i="1"/>
  <c r="A94" i="1"/>
  <c r="C81" i="1"/>
  <c r="A81" i="1"/>
  <c r="C68" i="1"/>
  <c r="A68" i="1"/>
  <c r="C67" i="1"/>
  <c r="A67" i="1"/>
  <c r="C26" i="1"/>
  <c r="A26" i="1"/>
  <c r="C44" i="1"/>
  <c r="A44" i="1"/>
  <c r="C13" i="1"/>
  <c r="A13" i="1"/>
  <c r="C43" i="1"/>
  <c r="A43" i="1"/>
  <c r="C12" i="1"/>
  <c r="A12" i="1"/>
  <c r="C19" i="1"/>
  <c r="A19" i="1"/>
  <c r="C42" i="1"/>
  <c r="A42" i="1"/>
  <c r="C20" i="1"/>
  <c r="A20" i="1"/>
  <c r="C41" i="1"/>
  <c r="A41" i="1"/>
  <c r="C22" i="1"/>
  <c r="A22" i="1"/>
  <c r="C40" i="1"/>
  <c r="A40" i="1"/>
  <c r="C39" i="1"/>
  <c r="A39" i="1"/>
  <c r="B35" i="1"/>
  <c r="B77" i="1" s="1"/>
  <c r="A33" i="1"/>
  <c r="A90" i="1" l="1"/>
  <c r="E2" i="3"/>
</calcChain>
</file>

<file path=xl/sharedStrings.xml><?xml version="1.0" encoding="utf-8"?>
<sst xmlns="http://schemas.openxmlformats.org/spreadsheetml/2006/main" count="1048" uniqueCount="54">
  <si>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</si>
  <si>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</si>
  <si>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</si>
  <si>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</si>
  <si>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</si>
  <si>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</si>
  <si>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</si>
  <si>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</si>
  <si>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</si>
  <si>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</si>
  <si>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</si>
  <si>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</si>
  <si>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</si>
  <si>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</si>
  <si>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</si>
  <si>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</si>
  <si>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</si>
  <si>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</si>
  <si>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</si>
  <si>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</si>
  <si>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</si>
  <si>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Solucionado</t>
  </si>
  <si>
    <t>Abastecido</t>
  </si>
  <si>
    <t>3335989352 </t>
  </si>
  <si>
    <t>3335989354 </t>
  </si>
  <si>
    <t>3335989396 </t>
  </si>
  <si>
    <t>GAVETA DE DEPOSITO LLENA</t>
  </si>
  <si>
    <t>3335989347</t>
  </si>
  <si>
    <t>3335989460</t>
  </si>
  <si>
    <t>3335989219</t>
  </si>
  <si>
    <t>3335989450</t>
  </si>
  <si>
    <t>3335989284</t>
  </si>
  <si>
    <t>3335989280</t>
  </si>
  <si>
    <t>3335989444</t>
  </si>
  <si>
    <t>3335988706</t>
  </si>
  <si>
    <t>3335989447</t>
  </si>
  <si>
    <t>3335989392</t>
  </si>
  <si>
    <t>3335989379</t>
  </si>
  <si>
    <t>3335989410</t>
  </si>
  <si>
    <t>2 Gavetas Vacías + 1 Fallando</t>
  </si>
  <si>
    <t>3335989467 </t>
  </si>
  <si>
    <t>3335989469 </t>
  </si>
  <si>
    <t>3335989471 </t>
  </si>
  <si>
    <t>3335989472 </t>
  </si>
  <si>
    <t>3335989480 </t>
  </si>
  <si>
    <t>3335989488 </t>
  </si>
  <si>
    <t>GAVETA DE RECHAZO LLENA</t>
  </si>
  <si>
    <t>3335989502 </t>
  </si>
  <si>
    <t>3335989506 </t>
  </si>
  <si>
    <t>3335989514 </t>
  </si>
  <si>
    <t>3335989524 </t>
  </si>
  <si>
    <t>3335989527 </t>
  </si>
  <si>
    <t>3335989535 </t>
  </si>
  <si>
    <t>3335989541 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</si>
</sst>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0"/>
      <tableStyleElement type="headerRow" dxfId="389"/>
      <tableStyleElement type="totalRow" dxfId="388"/>
      <tableStyleElement type="firstColumn" dxfId="387"/>
      <tableStyleElement type="lastColumn" dxfId="386"/>
      <tableStyleElement type="firstRowStripe" dxfId="385"/>
      <tableStyleElement type="firstColumnStripe" dxfId="3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88" zoomScale="80" zoomScaleNormal="80" workbookViewId="0">
      <selection activeCell="C105" sqref="C105"/>
    </sheetView>
  </sheetViews>
  <sheetFormatPr baseColWidth="10" defaultColWidth="23.42578125" defaultRowHeight="15" x14ac:dyDescent="0.25"/>
  <cols>
    <col min="1" max="1" width="27.140625" bestFit="1" customWidth="1"/>
    <col min="2" max="2" width="26.140625" style="2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0" t="s">
        <v>1</v>
      </c>
      <c r="B1" s="41"/>
      <c r="C1" s="41"/>
      <c r="D1" s="41"/>
      <c r="E1" s="42"/>
    </row>
    <row r="2" spans="1:5" ht="25.5" customHeight="1" x14ac:dyDescent="0.25">
      <c r="A2" s="43" t="s">
        <v>0</v>
      </c>
      <c r="B2" s="44"/>
      <c r="C2" s="44"/>
      <c r="D2" s="44"/>
      <c r="E2" s="45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44423.25</v>
      </c>
      <c r="C4" s="1"/>
      <c r="D4" s="1"/>
      <c r="E4" s="25"/>
    </row>
    <row r="5" spans="1:5" ht="18.75" thickBot="1" x14ac:dyDescent="0.3">
      <c r="A5" s="7" t="s">
        <v>3</v>
      </c>
      <c r="B5" s="18">
        <v>44423.708333333336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6" t="s">
        <v>4</v>
      </c>
      <c r="B7" s="47"/>
      <c r="C7" s="47"/>
      <c r="D7" s="47"/>
      <c r="E7" s="48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str">
        <f>VLOOKUP(B9,'[1]LISTADO ATM'!$A$2:$C$822,3,0)</f>
        <v>DISTRITO NACIONAL</v>
      </c>
      <c r="B9" s="33">
        <v>577</v>
      </c>
      <c r="C9" s="15" t="str">
        <f>VLOOKUP(B9,'[1]LISTADO ATM'!$A$2:$B$822,2,0)</f>
        <v xml:space="preserve">ATM Olé Ave. Duarte </v>
      </c>
      <c r="D9" s="11" t="s">
        <v>22</v>
      </c>
      <c r="E9" s="29" t="s">
        <v>43</v>
      </c>
    </row>
    <row r="10" spans="1:5" ht="18" customHeight="1" x14ac:dyDescent="0.25">
      <c r="A10" s="15" t="str">
        <f>VLOOKUP(B10,'[1]LISTADO ATM'!$A$2:$C$922,3,0)</f>
        <v>DISTRITO NACIONAL</v>
      </c>
      <c r="B10" s="15">
        <v>904</v>
      </c>
      <c r="C10" s="15" t="str">
        <f>VLOOKUP(B10,'[1]LISTADO ATM'!$A$2:$B$922,2,0)</f>
        <v xml:space="preserve">ATM Oficina Multicentro La Sirena Churchill </v>
      </c>
      <c r="D10" s="11" t="s">
        <v>22</v>
      </c>
      <c r="E10" s="29">
        <v>3335989470</v>
      </c>
    </row>
    <row r="11" spans="1:5" ht="18" customHeight="1" x14ac:dyDescent="0.25">
      <c r="A11" s="15" t="str">
        <f>VLOOKUP(B11,'[1]LISTADO ATM'!$A$2:$C$922,3,0)</f>
        <v>DISTRITO NACIONAL</v>
      </c>
      <c r="B11" s="15">
        <v>663</v>
      </c>
      <c r="C11" s="15" t="str">
        <f>VLOOKUP(B11,'[1]LISTADO ATM'!$A$2:$B$922,2,0)</f>
        <v>S/M Ole Ave. España</v>
      </c>
      <c r="D11" s="11" t="s">
        <v>22</v>
      </c>
      <c r="E11" s="29">
        <v>3335989474</v>
      </c>
    </row>
    <row r="12" spans="1:5" ht="18" customHeight="1" x14ac:dyDescent="0.25">
      <c r="A12" s="15" t="str">
        <f>VLOOKUP(B12,'[1]LISTADO ATM'!$A$2:$C$922,3,0)</f>
        <v>DISTRITO NACIONAL</v>
      </c>
      <c r="B12" s="15">
        <v>709</v>
      </c>
      <c r="C12" s="15" t="str">
        <f>VLOOKUP(B12,'[1]LISTADO ATM'!$A$2:$B$922,2,0)</f>
        <v xml:space="preserve">ATM Seguros Maestro SEMMA  </v>
      </c>
      <c r="D12" s="11" t="s">
        <v>22</v>
      </c>
      <c r="E12" s="34" t="s">
        <v>34</v>
      </c>
    </row>
    <row r="13" spans="1:5" ht="18" customHeight="1" x14ac:dyDescent="0.25">
      <c r="A13" s="15" t="str">
        <f>VLOOKUP(B13,'[1]LISTADO ATM'!$A$2:$C$922,3,0)</f>
        <v>DISTRITO NACIONAL</v>
      </c>
      <c r="B13" s="15">
        <v>836</v>
      </c>
      <c r="C13" s="15" t="str">
        <f>VLOOKUP(B13,'[1]LISTADO ATM'!$A$2:$B$922,2,0)</f>
        <v xml:space="preserve">ATM UNP Plaza Luperón </v>
      </c>
      <c r="D13" s="11" t="s">
        <v>22</v>
      </c>
      <c r="E13" s="34" t="s">
        <v>36</v>
      </c>
    </row>
    <row r="14" spans="1:5" ht="18" x14ac:dyDescent="0.25">
      <c r="A14" s="15" t="str">
        <f>VLOOKUP(B14,'[1]LISTADO ATM'!$A$2:$C$922,3,0)</f>
        <v>DISTRITO NACIONAL</v>
      </c>
      <c r="B14" s="15">
        <v>565</v>
      </c>
      <c r="C14" s="15" t="str">
        <f>VLOOKUP(B14,'[1]LISTADO ATM'!$A$2:$B$922,2,0)</f>
        <v xml:space="preserve">ATM S/M La Cadena Núñez de Cáceres </v>
      </c>
      <c r="D14" s="11" t="s">
        <v>22</v>
      </c>
      <c r="E14" s="29" t="s">
        <v>41</v>
      </c>
    </row>
    <row r="15" spans="1:5" ht="18" x14ac:dyDescent="0.25">
      <c r="A15" s="15" t="str">
        <f>VLOOKUP(B15,'[1]LISTADO ATM'!$A$2:$C$922,3,0)</f>
        <v>DISTRITO NACIONAL</v>
      </c>
      <c r="B15" s="15">
        <v>391</v>
      </c>
      <c r="C15" s="15" t="str">
        <f>VLOOKUP(B15,'[1]LISTADO ATM'!$A$2:$B$922,2,0)</f>
        <v xml:space="preserve">ATM S/M Jumbo Luperón </v>
      </c>
      <c r="D15" s="11" t="s">
        <v>22</v>
      </c>
      <c r="E15" s="29">
        <v>3335989475</v>
      </c>
    </row>
    <row r="16" spans="1:5" ht="18" x14ac:dyDescent="0.25">
      <c r="A16" s="15" t="str">
        <f>VLOOKUP(B16,'[1]LISTADO ATM'!$A$2:$C$922,3,0)</f>
        <v>DISTRITO NACIONAL</v>
      </c>
      <c r="B16" s="15">
        <v>394</v>
      </c>
      <c r="C16" s="15" t="str">
        <f>VLOOKUP(B16,'[1]LISTADO ATM'!$A$2:$B$922,2,0)</f>
        <v xml:space="preserve">ATM Multicentro La Sirena Luperón </v>
      </c>
      <c r="D16" s="11" t="s">
        <v>22</v>
      </c>
      <c r="E16" s="29">
        <v>3335989481</v>
      </c>
    </row>
    <row r="17" spans="1:5" ht="18" x14ac:dyDescent="0.25">
      <c r="A17" s="15" t="str">
        <f>VLOOKUP(B17,'[1]LISTADO ATM'!$A$2:$C$822,3,0)</f>
        <v>DISTRITO NACIONAL</v>
      </c>
      <c r="B17" s="33">
        <v>688</v>
      </c>
      <c r="C17" s="15" t="str">
        <f>VLOOKUP(B17,'[1]LISTADO ATM'!$A$2:$B$822,2,0)</f>
        <v>ATM Innova Centro Ave. Kennedy</v>
      </c>
      <c r="D17" s="11" t="s">
        <v>22</v>
      </c>
      <c r="E17" s="29">
        <v>3335989485</v>
      </c>
    </row>
    <row r="18" spans="1:5" ht="18" customHeight="1" x14ac:dyDescent="0.25">
      <c r="A18" s="15" t="str">
        <f>VLOOKUP(B18,'[1]LISTADO ATM'!$A$2:$C$922,3,0)</f>
        <v>DISTRITO NACIONAL</v>
      </c>
      <c r="B18" s="15">
        <v>416</v>
      </c>
      <c r="C18" s="15" t="str">
        <f>VLOOKUP(B18,'[1]LISTADO ATM'!$A$2:$B$922,2,0)</f>
        <v xml:space="preserve">ATM Autobanco San Martín II </v>
      </c>
      <c r="D18" s="11" t="s">
        <v>22</v>
      </c>
      <c r="E18" s="29" t="s">
        <v>48</v>
      </c>
    </row>
    <row r="19" spans="1:5" ht="18" customHeight="1" x14ac:dyDescent="0.25">
      <c r="A19" s="15" t="str">
        <f>VLOOKUP(B19,'[1]LISTADO ATM'!$A$2:$C$922,3,0)</f>
        <v>DISTRITO NACIONAL</v>
      </c>
      <c r="B19" s="15">
        <v>708</v>
      </c>
      <c r="C19" s="15" t="str">
        <f>VLOOKUP(B19,'[1]LISTADO ATM'!$A$2:$B$922,2,0)</f>
        <v xml:space="preserve">ATM El Vestir De Hoy </v>
      </c>
      <c r="D19" s="11" t="s">
        <v>22</v>
      </c>
      <c r="E19" s="34" t="s">
        <v>33</v>
      </c>
    </row>
    <row r="20" spans="1:5" ht="18" customHeight="1" x14ac:dyDescent="0.25">
      <c r="A20" s="15" t="str">
        <f>VLOOKUP(B20,'[1]LISTADO ATM'!$A$2:$C$922,3,0)</f>
        <v>DISTRITO NACIONAL</v>
      </c>
      <c r="B20" s="15">
        <v>536</v>
      </c>
      <c r="C20" s="15" t="str">
        <f>VLOOKUP(B20,'[1]LISTADO ATM'!$A$2:$B$922,2,0)</f>
        <v xml:space="preserve">ATM Super Lama San Isidro </v>
      </c>
      <c r="D20" s="11" t="s">
        <v>22</v>
      </c>
      <c r="E20" s="34" t="s">
        <v>31</v>
      </c>
    </row>
    <row r="21" spans="1:5" ht="18" customHeight="1" x14ac:dyDescent="0.25">
      <c r="A21" s="15" t="str">
        <f>VLOOKUP(B21,'[1]LISTADO ATM'!$A$2:$C$922,3,0)</f>
        <v>DISTRITO NACIONAL</v>
      </c>
      <c r="B21" s="15">
        <v>407</v>
      </c>
      <c r="C21" s="15" t="str">
        <f>VLOOKUP(B21,'[1]LISTADO ATM'!$A$2:$B$922,2,0)</f>
        <v xml:space="preserve">ATM Multicentro La Sirena Villa Mella </v>
      </c>
      <c r="D21" s="11" t="s">
        <v>22</v>
      </c>
      <c r="E21" s="29" t="s">
        <v>47</v>
      </c>
    </row>
    <row r="22" spans="1:5" ht="18" customHeight="1" x14ac:dyDescent="0.25">
      <c r="A22" s="15" t="str">
        <f>VLOOKUP(B22,'[1]LISTADO ATM'!$A$2:$C$922,3,0)</f>
        <v>DISTRITO NACIONAL</v>
      </c>
      <c r="B22" s="15">
        <v>338</v>
      </c>
      <c r="C22" s="15" t="str">
        <f>VLOOKUP(B22,'[1]LISTADO ATM'!$A$2:$B$922,2,0)</f>
        <v>ATM S/M Aprezio Pantoja</v>
      </c>
      <c r="D22" s="11" t="s">
        <v>22</v>
      </c>
      <c r="E22" s="34" t="s">
        <v>29</v>
      </c>
    </row>
    <row r="23" spans="1:5" ht="18" customHeight="1" x14ac:dyDescent="0.25">
      <c r="A23" s="15" t="str">
        <f>VLOOKUP(B23,'[1]LISTADO ATM'!$A$2:$C$922,3,0)</f>
        <v>DISTRITO NACIONAL</v>
      </c>
      <c r="B23" s="15">
        <v>696</v>
      </c>
      <c r="C23" s="15" t="str">
        <f>VLOOKUP(B23,'[1]LISTADO ATM'!$A$2:$B$922,2,0)</f>
        <v>ATM Olé Jacobo Majluta</v>
      </c>
      <c r="D23" s="11" t="s">
        <v>22</v>
      </c>
      <c r="E23" s="29">
        <v>3335989478</v>
      </c>
    </row>
    <row r="24" spans="1:5" ht="18" customHeight="1" x14ac:dyDescent="0.25">
      <c r="A24" s="15" t="str">
        <f>VLOOKUP(B24,'[1]LISTADO ATM'!$A$2:$C$922,3,0)</f>
        <v>DISTRITO NACIONAL</v>
      </c>
      <c r="B24" s="15">
        <v>32</v>
      </c>
      <c r="C24" s="15" t="str">
        <f>VLOOKUP(B24,'[1]LISTADO ATM'!$A$2:$B$922,2,0)</f>
        <v xml:space="preserve">ATM Oficina San Martín II </v>
      </c>
      <c r="D24" s="11" t="s">
        <v>22</v>
      </c>
      <c r="E24" s="29" t="s">
        <v>44</v>
      </c>
    </row>
    <row r="25" spans="1:5" ht="18" customHeight="1" x14ac:dyDescent="0.25">
      <c r="A25" s="15" t="str">
        <f>VLOOKUP(B25,'[1]LISTADO ATM'!$A$2:$C$922,3,0)</f>
        <v>DISTRITO NACIONAL</v>
      </c>
      <c r="B25" s="15">
        <v>240</v>
      </c>
      <c r="C25" s="15" t="str">
        <f>VLOOKUP(B25,'[1]LISTADO ATM'!$A$2:$B$922,2,0)</f>
        <v xml:space="preserve">ATM Oficina Carrefour I </v>
      </c>
      <c r="D25" s="11" t="s">
        <v>22</v>
      </c>
      <c r="E25" s="29">
        <v>3335989507</v>
      </c>
    </row>
    <row r="26" spans="1:5" ht="18" customHeight="1" x14ac:dyDescent="0.25">
      <c r="A26" s="15" t="str">
        <f>VLOOKUP(B26,'[1]LISTADO ATM'!$A$2:$C$822,3,0)</f>
        <v>DISTRITO NACIONAL</v>
      </c>
      <c r="B26" s="31">
        <v>566</v>
      </c>
      <c r="C26" s="15" t="str">
        <f>VLOOKUP(B26,'[1]LISTADO ATM'!$A$2:$B$822,2,0)</f>
        <v xml:space="preserve">ATM Hiper Olé Aut. Duarte </v>
      </c>
      <c r="D26" s="11" t="s">
        <v>22</v>
      </c>
      <c r="E26" s="29" t="s">
        <v>23</v>
      </c>
    </row>
    <row r="27" spans="1:5" ht="18" x14ac:dyDescent="0.25">
      <c r="A27" s="15" t="str">
        <f>VLOOKUP(B27,'[1]LISTADO ATM'!$A$2:$C$822,3,0)</f>
        <v>DISTRITO NACIONAL</v>
      </c>
      <c r="B27" s="33">
        <v>744</v>
      </c>
      <c r="C27" s="15" t="str">
        <f>VLOOKUP(B27,'[1]LISTADO ATM'!$A$2:$B$822,2,0)</f>
        <v xml:space="preserve">ATM Multicentro La Sirena Venezuela </v>
      </c>
      <c r="D27" s="11" t="s">
        <v>22</v>
      </c>
      <c r="E27" s="29">
        <v>3335989468</v>
      </c>
    </row>
    <row r="28" spans="1:5" ht="18.75" thickBot="1" x14ac:dyDescent="0.3">
      <c r="A28" s="15" t="str">
        <f>VLOOKUP(B28,'[1]LISTADO ATM'!$A$2:$C$822,3,0)</f>
        <v>DISTRITO NACIONAL</v>
      </c>
      <c r="B28" s="33">
        <v>192</v>
      </c>
      <c r="C28" s="15" t="str">
        <f>VLOOKUP(B28,'[1]LISTADO ATM'!$A$2:$B$822,2,0)</f>
        <v xml:space="preserve">ATM Autobanco Luperón II </v>
      </c>
      <c r="D28" s="11" t="s">
        <v>22</v>
      </c>
      <c r="E28" s="29">
        <v>3335989484</v>
      </c>
    </row>
    <row r="29" spans="1:5" ht="18.75" thickBot="1" x14ac:dyDescent="0.3">
      <c r="A29" s="3" t="s">
        <v>11</v>
      </c>
      <c r="B29" s="32">
        <f>COUNT(B9:B28)</f>
        <v>20</v>
      </c>
      <c r="C29" s="49"/>
      <c r="D29" s="50"/>
      <c r="E29" s="51"/>
    </row>
    <row r="30" spans="1:5" x14ac:dyDescent="0.25">
      <c r="B30" s="5"/>
      <c r="E30" s="5"/>
    </row>
    <row r="31" spans="1:5" ht="18" customHeight="1" x14ac:dyDescent="0.25">
      <c r="A31" s="46" t="s">
        <v>15</v>
      </c>
      <c r="B31" s="47"/>
      <c r="C31" s="47"/>
      <c r="D31" s="47"/>
      <c r="E31" s="48"/>
    </row>
    <row r="32" spans="1:5" ht="18" x14ac:dyDescent="0.25">
      <c r="A32" s="12" t="s">
        <v>5</v>
      </c>
      <c r="B32" s="12" t="s">
        <v>6</v>
      </c>
      <c r="C32" s="12" t="s">
        <v>7</v>
      </c>
      <c r="D32" s="12" t="s">
        <v>8</v>
      </c>
      <c r="E32" s="12" t="s">
        <v>9</v>
      </c>
    </row>
    <row r="33" spans="1:5" ht="18" x14ac:dyDescent="0.25">
      <c r="A33" s="15" t="e">
        <f>VLOOKUP(B33,'[1]LISTADO ATM'!$A$2:$C$822,3,0)</f>
        <v>#N/A</v>
      </c>
      <c r="B33" s="15"/>
      <c r="C33" s="15" t="e">
        <f>VLOOKUP(B33,'[1]LISTADO ATM'!$A$2:$B$822,2,0)</f>
        <v>#N/A</v>
      </c>
      <c r="D33" s="11" t="s">
        <v>21</v>
      </c>
      <c r="E33" s="29"/>
    </row>
    <row r="34" spans="1:5" ht="18.75" thickBot="1" x14ac:dyDescent="0.3">
      <c r="A34" s="15" t="str">
        <f>VLOOKUP(B34,'[1]LISTADO ATM'!$A$2:$C$822,3,0)</f>
        <v>DISTRITO NACIONAL</v>
      </c>
      <c r="B34" s="15">
        <v>980</v>
      </c>
      <c r="C34" s="15" t="str">
        <f>VLOOKUP(B34,'[1]LISTADO ATM'!$A$2:$B$822,2,0)</f>
        <v xml:space="preserve">ATM Oficina Bella Vista Mall II </v>
      </c>
      <c r="D34" s="11" t="s">
        <v>21</v>
      </c>
      <c r="E34" s="29">
        <v>3335989492</v>
      </c>
    </row>
    <row r="35" spans="1:5" ht="18.75" thickBot="1" x14ac:dyDescent="0.3">
      <c r="A35" s="3" t="s">
        <v>11</v>
      </c>
      <c r="B35" s="32">
        <f>COUNT(B33:B33)</f>
        <v>0</v>
      </c>
      <c r="C35" s="49"/>
      <c r="D35" s="50"/>
      <c r="E35" s="51"/>
    </row>
    <row r="36" spans="1:5" ht="15.75" thickBot="1" x14ac:dyDescent="0.3">
      <c r="B36" s="5"/>
      <c r="E36" s="5"/>
    </row>
    <row r="37" spans="1:5" ht="18.75" customHeight="1" thickBot="1" x14ac:dyDescent="0.3">
      <c r="A37" s="52" t="s">
        <v>13</v>
      </c>
      <c r="B37" s="53"/>
      <c r="C37" s="53"/>
      <c r="D37" s="53"/>
      <c r="E37" s="54"/>
    </row>
    <row r="38" spans="1:5" ht="18" x14ac:dyDescent="0.25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5" ht="18" customHeight="1" x14ac:dyDescent="0.25">
      <c r="A39" s="15" t="str">
        <f>VLOOKUP(B39,'[1]LISTADO ATM'!$A$2:$C$822,3,0)</f>
        <v>ESTE</v>
      </c>
      <c r="B39" s="15">
        <v>68</v>
      </c>
      <c r="C39" s="15" t="str">
        <f>VLOOKUP(B39,'[1]LISTADO ATM'!$A$2:$B$822,2,0)</f>
        <v xml:space="preserve">ATM Hotel Nickelodeon (Punta Cana) </v>
      </c>
      <c r="D39" s="24" t="s">
        <v>10</v>
      </c>
      <c r="E39" s="34" t="s">
        <v>27</v>
      </c>
    </row>
    <row r="40" spans="1:5" ht="18" customHeight="1" x14ac:dyDescent="0.25">
      <c r="A40" s="15" t="str">
        <f>VLOOKUP(B40,'[1]LISTADO ATM'!$A$2:$C$822,3,0)</f>
        <v>NORTE</v>
      </c>
      <c r="B40" s="15">
        <v>142</v>
      </c>
      <c r="C40" s="15" t="str">
        <f>VLOOKUP(B40,'[1]LISTADO ATM'!$A$2:$B$822,2,0)</f>
        <v xml:space="preserve">ATM Centro de Caja Galerías Bonao </v>
      </c>
      <c r="D40" s="24" t="s">
        <v>10</v>
      </c>
      <c r="E40" s="34" t="s">
        <v>28</v>
      </c>
    </row>
    <row r="41" spans="1:5" ht="18" customHeight="1" x14ac:dyDescent="0.25">
      <c r="A41" s="15" t="str">
        <f>VLOOKUP(B41,'[1]LISTADO ATM'!$A$2:$C$922,3,0)</f>
        <v>ESTE</v>
      </c>
      <c r="B41" s="15">
        <v>399</v>
      </c>
      <c r="C41" s="15" t="str">
        <f>VLOOKUP(B41,'[1]LISTADO ATM'!$A$2:$B$922,2,0)</f>
        <v xml:space="preserve">ATM Oficina La Romana II </v>
      </c>
      <c r="D41" s="24" t="s">
        <v>10</v>
      </c>
      <c r="E41" s="34" t="s">
        <v>30</v>
      </c>
    </row>
    <row r="42" spans="1:5" ht="18" customHeight="1" x14ac:dyDescent="0.25">
      <c r="A42" s="15" t="str">
        <f>VLOOKUP(B42,'[1]LISTADO ATM'!$A$2:$C$922,3,0)</f>
        <v>DISTRITO NACIONAL</v>
      </c>
      <c r="B42" s="15">
        <v>551</v>
      </c>
      <c r="C42" s="15" t="str">
        <f>VLOOKUP(B42,'[1]LISTADO ATM'!$A$2:$B$922,2,0)</f>
        <v xml:space="preserve">ATM Oficina Padre Castellanos </v>
      </c>
      <c r="D42" s="24" t="s">
        <v>10</v>
      </c>
      <c r="E42" s="34" t="s">
        <v>32</v>
      </c>
    </row>
    <row r="43" spans="1:5" ht="18" customHeight="1" x14ac:dyDescent="0.25">
      <c r="A43" s="15" t="str">
        <f>VLOOKUP(B43,'[1]LISTADO ATM'!$A$2:$C$922,3,0)</f>
        <v>DISTRITO NACIONAL</v>
      </c>
      <c r="B43" s="15">
        <v>813</v>
      </c>
      <c r="C43" s="15" t="str">
        <f>VLOOKUP(B43,'[1]LISTADO ATM'!$A$2:$B$922,2,0)</f>
        <v>ATM Oficina Occidental Mall</v>
      </c>
      <c r="D43" s="24" t="s">
        <v>10</v>
      </c>
      <c r="E43" s="34" t="s">
        <v>35</v>
      </c>
    </row>
    <row r="44" spans="1:5" ht="18" customHeight="1" x14ac:dyDescent="0.25">
      <c r="A44" s="15" t="str">
        <f>VLOOKUP(B44,'[1]LISTADO ATM'!$A$2:$C$922,3,0)</f>
        <v>NORTE</v>
      </c>
      <c r="B44" s="15">
        <v>969</v>
      </c>
      <c r="C44" s="15" t="str">
        <f>VLOOKUP(B44,'[1]LISTADO ATM'!$A$2:$B$922,2,0)</f>
        <v xml:space="preserve">ATM Oficina El Sol I (Santiago) </v>
      </c>
      <c r="D44" s="24" t="s">
        <v>10</v>
      </c>
      <c r="E44" s="34" t="s">
        <v>37</v>
      </c>
    </row>
    <row r="45" spans="1:5" ht="18" customHeight="1" x14ac:dyDescent="0.25">
      <c r="A45" s="15" t="str">
        <f>VLOOKUP(B45,'[1]LISTADO ATM'!$A$2:$C$922,3,0)</f>
        <v>DISTRITO NACIONAL</v>
      </c>
      <c r="B45" s="15">
        <v>713</v>
      </c>
      <c r="C45" s="15" t="str">
        <f>VLOOKUP(B45,'[1]LISTADO ATM'!$A$2:$B$922,2,0)</f>
        <v xml:space="preserve">ATM Oficina Las Américas </v>
      </c>
      <c r="D45" s="24" t="s">
        <v>10</v>
      </c>
      <c r="E45" s="29">
        <v>3335989466</v>
      </c>
    </row>
    <row r="46" spans="1:5" ht="18" x14ac:dyDescent="0.25">
      <c r="A46" s="15" t="str">
        <f>VLOOKUP(B46,'[1]LISTADO ATM'!$A$2:$C$922,3,0)</f>
        <v>DISTRITO NACIONAL</v>
      </c>
      <c r="B46" s="15">
        <v>967</v>
      </c>
      <c r="C46" s="15" t="str">
        <f>VLOOKUP(B46,'[1]LISTADO ATM'!$A$2:$B$922,2,0)</f>
        <v xml:space="preserve">ATM UNP Hiper Olé Autopista Duarte </v>
      </c>
      <c r="D46" s="24" t="s">
        <v>10</v>
      </c>
      <c r="E46" s="29" t="s">
        <v>40</v>
      </c>
    </row>
    <row r="47" spans="1:5" ht="18" x14ac:dyDescent="0.25">
      <c r="A47" s="15" t="str">
        <f>VLOOKUP(B47,'[1]LISTADO ATM'!$A$2:$C$922,3,0)</f>
        <v>ESTE</v>
      </c>
      <c r="B47" s="15">
        <v>345</v>
      </c>
      <c r="C47" s="15" t="str">
        <f>VLOOKUP(B47,'[1]LISTADO ATM'!$A$2:$B$922,2,0)</f>
        <v>ATM Ofic. Yamasa II</v>
      </c>
      <c r="D47" s="24" t="s">
        <v>10</v>
      </c>
      <c r="E47" s="29">
        <v>3335989477</v>
      </c>
    </row>
    <row r="48" spans="1:5" ht="18" x14ac:dyDescent="0.25">
      <c r="A48" s="15" t="str">
        <f>VLOOKUP(B48,'[1]LISTADO ATM'!$A$2:$C$922,3,0)</f>
        <v>DISTRITO NACIONAL</v>
      </c>
      <c r="B48" s="15">
        <v>957</v>
      </c>
      <c r="C48" s="15" t="str">
        <f>VLOOKUP(B48,'[1]LISTADO ATM'!$A$2:$B$922,2,0)</f>
        <v xml:space="preserve">ATM Oficina Venezuela </v>
      </c>
      <c r="D48" s="24" t="s">
        <v>10</v>
      </c>
      <c r="E48" s="29">
        <v>3335989482</v>
      </c>
    </row>
    <row r="49" spans="1:5" ht="18" customHeight="1" x14ac:dyDescent="0.25">
      <c r="A49" s="15" t="str">
        <f>VLOOKUP(B49,'[1]LISTADO ATM'!$A$2:$C$922,3,0)</f>
        <v>ESTE</v>
      </c>
      <c r="B49" s="15">
        <v>211</v>
      </c>
      <c r="C49" s="15" t="str">
        <f>VLOOKUP(B49,'[1]LISTADO ATM'!$A$2:$B$922,2,0)</f>
        <v xml:space="preserve">ATM Oficina La Romana I </v>
      </c>
      <c r="D49" s="24" t="s">
        <v>10</v>
      </c>
      <c r="E49" s="29">
        <v>3335989483</v>
      </c>
    </row>
    <row r="50" spans="1:5" ht="18" customHeight="1" x14ac:dyDescent="0.25">
      <c r="A50" s="15" t="str">
        <f>VLOOKUP(B50,'[1]LISTADO ATM'!$A$2:$C$922,3,0)</f>
        <v>DISTRITO NACIONAL</v>
      </c>
      <c r="B50" s="15">
        <v>183</v>
      </c>
      <c r="C50" s="15" t="str">
        <f>VLOOKUP(B50,'[1]LISTADO ATM'!$A$2:$B$922,2,0)</f>
        <v>ATM Estación Nativa Km. 22 Aut. Duarte.</v>
      </c>
      <c r="D50" s="24" t="s">
        <v>10</v>
      </c>
      <c r="E50" s="29">
        <v>3335989503</v>
      </c>
    </row>
    <row r="51" spans="1:5" ht="18" customHeight="1" x14ac:dyDescent="0.25">
      <c r="A51" s="15" t="str">
        <f>VLOOKUP(B51,'[1]LISTADO ATM'!$A$2:$C$922,3,0)</f>
        <v>NORTE</v>
      </c>
      <c r="B51" s="15">
        <v>965</v>
      </c>
      <c r="C51" s="15" t="str">
        <f>VLOOKUP(B51,'[1]LISTADO ATM'!$A$2:$B$922,2,0)</f>
        <v xml:space="preserve">ATM S/M La Fuente FUN (Santiago) </v>
      </c>
      <c r="D51" s="24" t="s">
        <v>10</v>
      </c>
      <c r="E51" s="29" t="s">
        <v>49</v>
      </c>
    </row>
    <row r="52" spans="1:5" ht="18" customHeight="1" x14ac:dyDescent="0.25">
      <c r="A52" s="15" t="str">
        <f>VLOOKUP(B52,'[1]LISTADO ATM'!$A$2:$C$922,3,0)</f>
        <v>DISTRITO NACIONAL</v>
      </c>
      <c r="B52" s="15">
        <v>160</v>
      </c>
      <c r="C52" s="15" t="str">
        <f>VLOOKUP(B52,'[1]LISTADO ATM'!$A$2:$B$922,2,0)</f>
        <v xml:space="preserve">ATM Oficina Herrera </v>
      </c>
      <c r="D52" s="24" t="s">
        <v>10</v>
      </c>
      <c r="E52" s="29">
        <v>3335989515</v>
      </c>
    </row>
    <row r="53" spans="1:5" ht="18" x14ac:dyDescent="0.25">
      <c r="A53" s="15" t="str">
        <f>VLOOKUP(B53,'[1]LISTADO ATM'!$A$2:$C$922,3,0)</f>
        <v>ESTE</v>
      </c>
      <c r="B53" s="15">
        <v>609</v>
      </c>
      <c r="C53" s="15" t="str">
        <f>VLOOKUP(B53,'[1]LISTADO ATM'!$A$2:$B$922,2,0)</f>
        <v xml:space="preserve">ATM S/M Jumbo (San Pedro) </v>
      </c>
      <c r="D53" s="24" t="s">
        <v>10</v>
      </c>
      <c r="E53" s="29">
        <v>3335989486</v>
      </c>
    </row>
    <row r="54" spans="1:5" ht="18" x14ac:dyDescent="0.25">
      <c r="A54" s="15" t="str">
        <f>VLOOKUP(B54,'[1]LISTADO ATM'!$A$2:$C$922,3,0)</f>
        <v>DISTRITO NACIONAL</v>
      </c>
      <c r="B54" s="15">
        <v>527</v>
      </c>
      <c r="C54" s="15" t="str">
        <f>VLOOKUP(B54,'[1]LISTADO ATM'!$A$2:$B$922,2,0)</f>
        <v>ATM Oficina Zona Oriental II</v>
      </c>
      <c r="D54" s="24" t="s">
        <v>10</v>
      </c>
      <c r="E54" s="29">
        <v>3335989522</v>
      </c>
    </row>
    <row r="55" spans="1:5" ht="18" x14ac:dyDescent="0.25">
      <c r="A55" s="15" t="str">
        <f>VLOOKUP(B55,'[1]LISTADO ATM'!$A$2:$C$922,3,0)</f>
        <v>SUR</v>
      </c>
      <c r="B55" s="15">
        <v>881</v>
      </c>
      <c r="C55" s="15" t="str">
        <f>VLOOKUP(B55,'[1]LISTADO ATM'!$A$2:$B$922,2,0)</f>
        <v xml:space="preserve">ATM UNP Yaguate (San Cristóbal) </v>
      </c>
      <c r="D55" s="24" t="s">
        <v>10</v>
      </c>
      <c r="E55" s="29">
        <v>3335989523</v>
      </c>
    </row>
    <row r="56" spans="1:5" ht="18" x14ac:dyDescent="0.25">
      <c r="A56" s="15" t="str">
        <f>VLOOKUP(B56,'[1]LISTADO ATM'!$A$2:$C$922,3,0)</f>
        <v>ESTE</v>
      </c>
      <c r="B56" s="15">
        <v>912</v>
      </c>
      <c r="C56" s="15" t="str">
        <f>VLOOKUP(B56,'[1]LISTADO ATM'!$A$2:$B$922,2,0)</f>
        <v xml:space="preserve">ATM Oficina San Pedro II </v>
      </c>
      <c r="D56" s="24" t="s">
        <v>10</v>
      </c>
      <c r="E56" s="29" t="s">
        <v>50</v>
      </c>
    </row>
    <row r="57" spans="1:5" ht="18" x14ac:dyDescent="0.25">
      <c r="A57" s="15" t="str">
        <f>VLOOKUP(B57,'[1]LISTADO ATM'!$A$2:$C$922,3,0)</f>
        <v>NORTE</v>
      </c>
      <c r="B57" s="15">
        <v>119</v>
      </c>
      <c r="C57" s="15" t="str">
        <f>VLOOKUP(B57,'[1]LISTADO ATM'!$A$2:$B$922,2,0)</f>
        <v>ATM Oficina La Barranquita</v>
      </c>
      <c r="D57" s="24" t="s">
        <v>10</v>
      </c>
      <c r="E57" s="29">
        <v>3335989525</v>
      </c>
    </row>
    <row r="58" spans="1:5" ht="18" x14ac:dyDescent="0.25">
      <c r="A58" s="15" t="str">
        <f>VLOOKUP(B58,'[1]LISTADO ATM'!$A$2:$C$922,3,0)</f>
        <v>ESTE</v>
      </c>
      <c r="B58" s="15">
        <v>842</v>
      </c>
      <c r="C58" s="15" t="str">
        <f>VLOOKUP(B58,'[1]LISTADO ATM'!$A$2:$B$922,2,0)</f>
        <v xml:space="preserve">ATM Plaza Orense II (La Romana) </v>
      </c>
      <c r="D58" s="24" t="s">
        <v>10</v>
      </c>
      <c r="E58" s="29">
        <v>3335989526</v>
      </c>
    </row>
    <row r="59" spans="1:5" ht="18" x14ac:dyDescent="0.25">
      <c r="A59" s="15" t="str">
        <f>VLOOKUP(B59,'[1]LISTADO ATM'!$A$2:$C$922,3,0)</f>
        <v>DISTRITO NACIONAL</v>
      </c>
      <c r="B59" s="15">
        <v>300</v>
      </c>
      <c r="C59" s="15" t="str">
        <f>VLOOKUP(B59,'[1]LISTADO ATM'!$A$2:$B$922,2,0)</f>
        <v xml:space="preserve">ATM S/M Aprezio Los Guaricanos </v>
      </c>
      <c r="D59" s="24" t="s">
        <v>10</v>
      </c>
      <c r="E59" s="29">
        <v>3335989534</v>
      </c>
    </row>
    <row r="60" spans="1:5" ht="18" x14ac:dyDescent="0.25">
      <c r="A60" s="15" t="str">
        <f>VLOOKUP(B60,'[1]LISTADO ATM'!$A$2:$C$922,3,0)</f>
        <v>NORTE</v>
      </c>
      <c r="B60" s="15">
        <v>285</v>
      </c>
      <c r="C60" s="15" t="str">
        <f>VLOOKUP(B60,'[1]LISTADO ATM'!$A$2:$B$922,2,0)</f>
        <v xml:space="preserve">ATM Oficina Camino Real (Puerto Plata) </v>
      </c>
      <c r="D60" s="24" t="s">
        <v>10</v>
      </c>
      <c r="E60" s="29">
        <v>3335989536</v>
      </c>
    </row>
    <row r="61" spans="1:5" ht="18" x14ac:dyDescent="0.25">
      <c r="A61" s="15" t="str">
        <f>VLOOKUP(B61,'[1]LISTADO ATM'!$A$2:$C$922,3,0)</f>
        <v>DISTRITO NACIONAL</v>
      </c>
      <c r="B61" s="15">
        <v>23</v>
      </c>
      <c r="C61" s="15" t="str">
        <f>VLOOKUP(B61,'[1]LISTADO ATM'!$A$2:$B$922,2,0)</f>
        <v xml:space="preserve">ATM Oficina México </v>
      </c>
      <c r="D61" s="24" t="s">
        <v>10</v>
      </c>
      <c r="E61" s="29">
        <v>3335989537</v>
      </c>
    </row>
    <row r="62" spans="1:5" ht="18" x14ac:dyDescent="0.25">
      <c r="A62" s="15" t="str">
        <f>VLOOKUP(B62,'[1]LISTADO ATM'!$A$2:$C$922,3,0)</f>
        <v>ESTE</v>
      </c>
      <c r="B62" s="15">
        <v>824</v>
      </c>
      <c r="C62" s="15" t="str">
        <f>VLOOKUP(B62,'[1]LISTADO ATM'!$A$2:$B$922,2,0)</f>
        <v xml:space="preserve">ATM Multiplaza (Higuey) </v>
      </c>
      <c r="D62" s="24" t="s">
        <v>10</v>
      </c>
      <c r="E62" s="29">
        <v>3335989533</v>
      </c>
    </row>
    <row r="63" spans="1:5" ht="18.75" thickBot="1" x14ac:dyDescent="0.3">
      <c r="A63" s="3"/>
      <c r="B63" s="38">
        <f>COUNT(B39:B62)</f>
        <v>24</v>
      </c>
      <c r="C63" s="10"/>
      <c r="D63" s="10"/>
      <c r="E63" s="26"/>
    </row>
    <row r="64" spans="1:5" ht="18" customHeight="1" thickBot="1" x14ac:dyDescent="0.3">
      <c r="B64" s="5"/>
      <c r="E64" s="5"/>
    </row>
    <row r="65" spans="1:5" ht="18" customHeight="1" x14ac:dyDescent="0.25">
      <c r="A65" s="55" t="s">
        <v>20</v>
      </c>
      <c r="B65" s="56"/>
      <c r="C65" s="56"/>
      <c r="D65" s="56"/>
      <c r="E65" s="57"/>
    </row>
    <row r="66" spans="1:5" ht="18" customHeight="1" x14ac:dyDescent="0.25">
      <c r="A66" s="12" t="s">
        <v>5</v>
      </c>
      <c r="B66" s="12" t="s">
        <v>6</v>
      </c>
      <c r="C66" s="12" t="s">
        <v>7</v>
      </c>
      <c r="D66" s="12" t="s">
        <v>8</v>
      </c>
      <c r="E66" s="12" t="s">
        <v>9</v>
      </c>
    </row>
    <row r="67" spans="1:5" ht="18" customHeight="1" x14ac:dyDescent="0.25">
      <c r="A67" s="15" t="str">
        <f>VLOOKUP(B67,'[1]LISTADO ATM'!$A$2:$C$822,3,0)</f>
        <v>DISTRITO NACIONAL</v>
      </c>
      <c r="B67" s="31">
        <v>39</v>
      </c>
      <c r="C67" s="15" t="str">
        <f>VLOOKUP(B67,'[1]LISTADO ATM'!$A$2:$B$822,2,0)</f>
        <v xml:space="preserve">ATM Oficina Ovando </v>
      </c>
      <c r="D67" s="15" t="s">
        <v>17</v>
      </c>
      <c r="E67" s="29" t="s">
        <v>24</v>
      </c>
    </row>
    <row r="68" spans="1:5" ht="18" customHeight="1" x14ac:dyDescent="0.25">
      <c r="A68" s="15" t="str">
        <f>VLOOKUP(B68,'[1]LISTADO ATM'!$A$2:$C$822,3,0)</f>
        <v>DISTRITO NACIONAL</v>
      </c>
      <c r="B68" s="31">
        <v>717</v>
      </c>
      <c r="C68" s="15" t="str">
        <f>VLOOKUP(B68,'[1]LISTADO ATM'!$A$2:$B$822,2,0)</f>
        <v xml:space="preserve">ATM Oficina Los Alcarrizos </v>
      </c>
      <c r="D68" s="15" t="s">
        <v>17</v>
      </c>
      <c r="E68" s="29" t="s">
        <v>25</v>
      </c>
    </row>
    <row r="69" spans="1:5" ht="18" x14ac:dyDescent="0.25">
      <c r="A69" s="15" t="str">
        <f>VLOOKUP(B69,'[1]LISTADO ATM'!$A$2:$C$822,3,0)</f>
        <v>DISTRITO NACIONAL</v>
      </c>
      <c r="B69" s="33">
        <v>437</v>
      </c>
      <c r="C69" s="15" t="str">
        <f>VLOOKUP(B69,'[1]LISTADO ATM'!$A$2:$B$822,2,0)</f>
        <v xml:space="preserve">ATM Autobanco Torre III </v>
      </c>
      <c r="D69" s="15" t="s">
        <v>17</v>
      </c>
      <c r="E69" s="29" t="s">
        <v>42</v>
      </c>
    </row>
    <row r="70" spans="1:5" ht="18" x14ac:dyDescent="0.25">
      <c r="A70" s="15" t="str">
        <f>VLOOKUP(B70,'[1]LISTADO ATM'!$A$2:$C$822,3,0)</f>
        <v>ESTE</v>
      </c>
      <c r="B70" s="33">
        <v>843</v>
      </c>
      <c r="C70" s="15" t="str">
        <f>VLOOKUP(B70,'[1]LISTADO ATM'!$A$2:$B$822,2,0)</f>
        <v xml:space="preserve">ATM Oficina Romana Centro </v>
      </c>
      <c r="D70" s="15" t="s">
        <v>17</v>
      </c>
      <c r="E70" s="29">
        <v>3335989473</v>
      </c>
    </row>
    <row r="71" spans="1:5" ht="18" x14ac:dyDescent="0.25">
      <c r="A71" s="15" t="str">
        <f>VLOOKUP(B71,'[1]LISTADO ATM'!$A$2:$C$822,3,0)</f>
        <v>DISTRITO NACIONAL</v>
      </c>
      <c r="B71" s="33">
        <v>438</v>
      </c>
      <c r="C71" s="15" t="str">
        <f>VLOOKUP(B71,'[1]LISTADO ATM'!$A$2:$B$822,2,0)</f>
        <v xml:space="preserve">ATM Autobanco Torre IV </v>
      </c>
      <c r="D71" s="15" t="s">
        <v>17</v>
      </c>
      <c r="E71" s="29">
        <v>3335989476</v>
      </c>
    </row>
    <row r="72" spans="1:5" ht="18" x14ac:dyDescent="0.25">
      <c r="A72" s="15" t="str">
        <f>VLOOKUP(B72,'[1]LISTADO ATM'!$A$2:$C$822,3,0)</f>
        <v>NORTE</v>
      </c>
      <c r="B72" s="33">
        <v>208</v>
      </c>
      <c r="C72" s="15" t="str">
        <f>VLOOKUP(B72,'[1]LISTADO ATM'!$A$2:$B$822,2,0)</f>
        <v xml:space="preserve">ATM UNP Tireo </v>
      </c>
      <c r="D72" s="15" t="s">
        <v>17</v>
      </c>
      <c r="E72" s="29">
        <v>3335989479</v>
      </c>
    </row>
    <row r="73" spans="1:5" ht="18" x14ac:dyDescent="0.25">
      <c r="A73" s="15" t="str">
        <f>VLOOKUP(B73,'[1]LISTADO ATM'!$A$2:$C$822,3,0)</f>
        <v>DISTRITO NACIONAL</v>
      </c>
      <c r="B73" s="33">
        <v>911</v>
      </c>
      <c r="C73" s="15" t="str">
        <f>VLOOKUP(B73,'[1]LISTADO ATM'!$A$2:$B$822,2,0)</f>
        <v xml:space="preserve">ATM Oficina Venezuela II </v>
      </c>
      <c r="D73" s="15" t="s">
        <v>17</v>
      </c>
      <c r="E73" s="29" t="s">
        <v>45</v>
      </c>
    </row>
    <row r="74" spans="1:5" ht="18" x14ac:dyDescent="0.25">
      <c r="A74" s="15" t="str">
        <f>VLOOKUP(B74,'[1]LISTADO ATM'!$A$2:$C$822,3,0)</f>
        <v>DISTRITO NACIONAL</v>
      </c>
      <c r="B74" s="35">
        <v>435</v>
      </c>
      <c r="C74" s="15" t="str">
        <f>VLOOKUP(B74,'[1]LISTADO ATM'!$A$2:$B$822,2,0)</f>
        <v xml:space="preserve">ATM Autobanco Torre I </v>
      </c>
      <c r="D74" s="15" t="s">
        <v>17</v>
      </c>
      <c r="E74" s="29" t="s">
        <v>52</v>
      </c>
    </row>
    <row r="75" spans="1:5" ht="18" x14ac:dyDescent="0.25">
      <c r="A75" s="15" t="str">
        <f>VLOOKUP(B75,'[1]LISTADO ATM'!$A$2:$C$822,3,0)</f>
        <v>SUR</v>
      </c>
      <c r="B75" s="35">
        <v>470</v>
      </c>
      <c r="C75" s="15" t="str">
        <f>VLOOKUP(B75,'[1]LISTADO ATM'!$A$2:$B$822,2,0)</f>
        <v xml:space="preserve">ATM Hospital Taiwán (Azua) </v>
      </c>
      <c r="D75" s="15" t="s">
        <v>17</v>
      </c>
      <c r="E75" s="29" t="s">
        <v>53</v>
      </c>
    </row>
    <row r="76" spans="1:5" ht="18.75" thickBot="1" x14ac:dyDescent="0.3">
      <c r="A76" s="15" t="str">
        <f>VLOOKUP(B76,'[1]LISTADO ATM'!$A$2:$C$822,3,0)</f>
        <v>NORTE</v>
      </c>
      <c r="B76" s="33">
        <v>910</v>
      </c>
      <c r="C76" s="15" t="str">
        <f>VLOOKUP(B76,'[1]LISTADO ATM'!$A$2:$B$822,2,0)</f>
        <v xml:space="preserve">ATM Oficina El Sol II (Santiago) </v>
      </c>
      <c r="D76" s="15" t="s">
        <v>17</v>
      </c>
      <c r="E76" s="29">
        <v>3335989489</v>
      </c>
    </row>
    <row r="77" spans="1:5" ht="18.75" thickBot="1" x14ac:dyDescent="0.3">
      <c r="A77" s="16" t="s">
        <v>11</v>
      </c>
      <c r="B77" s="32">
        <f>COUNT(B26:B76)</f>
        <v>41</v>
      </c>
      <c r="C77" s="10"/>
      <c r="D77" s="10"/>
      <c r="E77" s="26"/>
    </row>
    <row r="78" spans="1:5" ht="15.75" thickBot="1" x14ac:dyDescent="0.3">
      <c r="B78" s="5"/>
      <c r="E78" s="5"/>
    </row>
    <row r="79" spans="1:5" ht="18" x14ac:dyDescent="0.25">
      <c r="A79" s="55" t="s">
        <v>18</v>
      </c>
      <c r="B79" s="56"/>
      <c r="C79" s="56"/>
      <c r="D79" s="56"/>
      <c r="E79" s="57"/>
    </row>
    <row r="80" spans="1:5" ht="18" x14ac:dyDescent="0.25">
      <c r="A80" s="12" t="s">
        <v>5</v>
      </c>
      <c r="B80" s="12" t="s">
        <v>6</v>
      </c>
      <c r="C80" s="12" t="s">
        <v>7</v>
      </c>
      <c r="D80" s="12" t="s">
        <v>8</v>
      </c>
      <c r="E80" s="12" t="s">
        <v>9</v>
      </c>
    </row>
    <row r="81" spans="1:5" ht="18.75" customHeight="1" x14ac:dyDescent="0.25">
      <c r="A81" s="15" t="str">
        <f>VLOOKUP(B81,'[1]LISTADO ATM'!$A$2:$C$822,3,0)</f>
        <v>ESTE</v>
      </c>
      <c r="B81" s="15">
        <v>330</v>
      </c>
      <c r="C81" s="15" t="str">
        <f>VLOOKUP(B81,'[1]LISTADO ATM'!$A$2:$B$822,2,0)</f>
        <v xml:space="preserve">ATM Oficina Boulevard (Higuey) </v>
      </c>
      <c r="D81" s="36" t="s">
        <v>26</v>
      </c>
      <c r="E81" s="34" t="s">
        <v>38</v>
      </c>
    </row>
    <row r="82" spans="1:5" ht="18.75" customHeight="1" x14ac:dyDescent="0.25">
      <c r="A82" s="15" t="str">
        <f>VLOOKUP(B82,'[1]LISTADO ATM'!$A$2:$C$822,3,0)</f>
        <v>DISTRITO NACIONAL</v>
      </c>
      <c r="B82" s="15">
        <v>347</v>
      </c>
      <c r="C82" s="15" t="str">
        <f>VLOOKUP(B82,'[1]LISTADO ATM'!$A$2:$B$822,2,0)</f>
        <v>ATM Patio de Colombia</v>
      </c>
      <c r="D82" s="36" t="s">
        <v>26</v>
      </c>
      <c r="E82" s="34">
        <v>3335989528</v>
      </c>
    </row>
    <row r="83" spans="1:5" ht="18" x14ac:dyDescent="0.25">
      <c r="A83" s="15" t="str">
        <f>VLOOKUP(B83,'[1]LISTADO ATM'!$A$2:$C$822,3,0)</f>
        <v>ESTE</v>
      </c>
      <c r="B83" s="15">
        <v>159</v>
      </c>
      <c r="C83" s="15" t="str">
        <f>VLOOKUP(B83,'[1]LISTADO ATM'!$A$2:$B$822,2,0)</f>
        <v xml:space="preserve">ATM Hotel Dreams Bayahibe I </v>
      </c>
      <c r="D83" s="19" t="s">
        <v>46</v>
      </c>
      <c r="E83" s="34">
        <v>3335989491</v>
      </c>
    </row>
    <row r="84" spans="1:5" ht="18" x14ac:dyDescent="0.25">
      <c r="A84" s="15" t="str">
        <f>VLOOKUP(B84,'[1]LISTADO ATM'!$A$2:$C$822,3,0)</f>
        <v>SUR</v>
      </c>
      <c r="B84" s="15">
        <v>252</v>
      </c>
      <c r="C84" s="15" t="str">
        <f>VLOOKUP(B84,'[1]LISTADO ATM'!$A$2:$B$822,2,0)</f>
        <v xml:space="preserve">ATM Banco Agrícola (Barahona) </v>
      </c>
      <c r="D84" s="19" t="s">
        <v>46</v>
      </c>
      <c r="E84" s="34">
        <v>3335989539</v>
      </c>
    </row>
    <row r="85" spans="1:5" ht="18" x14ac:dyDescent="0.25">
      <c r="A85" s="15" t="str">
        <f>VLOOKUP(B85,'[1]LISTADO ATM'!$A$2:$C$822,3,0)</f>
        <v>DISTRITO NACIONAL</v>
      </c>
      <c r="B85" s="15">
        <v>354</v>
      </c>
      <c r="C85" s="15" t="str">
        <f>VLOOKUP(B85,'[1]LISTADO ATM'!$A$2:$B$822,2,0)</f>
        <v xml:space="preserve">ATM Oficina Núñez de Cáceres II </v>
      </c>
      <c r="D85" s="19" t="s">
        <v>46</v>
      </c>
      <c r="E85" s="34" t="s">
        <v>51</v>
      </c>
    </row>
    <row r="86" spans="1:5" ht="18.75" thickBot="1" x14ac:dyDescent="0.3">
      <c r="A86" s="15" t="str">
        <f>VLOOKUP(B86,'[1]LISTADO ATM'!$A$2:$C$822,3,0)</f>
        <v>ESTE</v>
      </c>
      <c r="B86" s="15">
        <v>158</v>
      </c>
      <c r="C86" s="15" t="str">
        <f>VLOOKUP(B86,'[1]LISTADO ATM'!$A$2:$B$822,2,0)</f>
        <v xml:space="preserve">ATM Oficina Romana Norte </v>
      </c>
      <c r="D86" s="36" t="s">
        <v>26</v>
      </c>
      <c r="E86" s="34">
        <v>3335989496</v>
      </c>
    </row>
    <row r="87" spans="1:5" ht="18.75" thickBot="1" x14ac:dyDescent="0.3">
      <c r="A87" s="16" t="s">
        <v>11</v>
      </c>
      <c r="B87" s="32">
        <f>COUNT(B81:B86)</f>
        <v>6</v>
      </c>
      <c r="C87" s="10"/>
      <c r="D87" s="10"/>
      <c r="E87" s="26"/>
    </row>
    <row r="88" spans="1:5" ht="18.75" customHeight="1" thickBot="1" x14ac:dyDescent="0.3">
      <c r="B88" s="5"/>
      <c r="E88" s="5"/>
    </row>
    <row r="89" spans="1:5" ht="18.75" thickBot="1" x14ac:dyDescent="0.3">
      <c r="A89" s="62" t="s">
        <v>12</v>
      </c>
      <c r="B89" s="63"/>
      <c r="C89" t="s">
        <v>16</v>
      </c>
      <c r="D89" s="5"/>
      <c r="E89" s="5"/>
    </row>
    <row r="90" spans="1:5" ht="18.75" thickBot="1" x14ac:dyDescent="0.3">
      <c r="A90" s="64">
        <f>+B63+B77+B87</f>
        <v>71</v>
      </c>
      <c r="B90" s="65"/>
    </row>
    <row r="91" spans="1:5" ht="15.75" thickBot="1" x14ac:dyDescent="0.3">
      <c r="B91" s="5"/>
      <c r="E91" s="5"/>
    </row>
    <row r="92" spans="1:5" ht="18.75" thickBot="1" x14ac:dyDescent="0.3">
      <c r="A92" s="52" t="s">
        <v>14</v>
      </c>
      <c r="B92" s="53"/>
      <c r="C92" s="53"/>
      <c r="D92" s="53"/>
      <c r="E92" s="54"/>
    </row>
    <row r="93" spans="1:5" ht="18" x14ac:dyDescent="0.25">
      <c r="A93" s="6" t="s">
        <v>5</v>
      </c>
      <c r="B93" s="6" t="s">
        <v>6</v>
      </c>
      <c r="C93" s="4" t="s">
        <v>7</v>
      </c>
      <c r="D93" s="60" t="s">
        <v>8</v>
      </c>
      <c r="E93" s="61"/>
    </row>
    <row r="94" spans="1:5" ht="18" x14ac:dyDescent="0.25">
      <c r="A94" s="15" t="str">
        <f>VLOOKUP(B94,'[1]LISTADO ATM'!$A$2:$C$822,3,0)</f>
        <v>DISTRITO NACIONAL</v>
      </c>
      <c r="B94" s="31">
        <v>60</v>
      </c>
      <c r="C94" s="15" t="str">
        <f>VLOOKUP(B94,'[1]LISTADO ATM'!$A$2:$B$822,2,0)</f>
        <v xml:space="preserve">ATM Autobanco 27 de Febrero </v>
      </c>
      <c r="D94" s="58" t="s">
        <v>19</v>
      </c>
      <c r="E94" s="59"/>
    </row>
    <row r="95" spans="1:5" ht="18" x14ac:dyDescent="0.25">
      <c r="A95" s="15" t="str">
        <f>VLOOKUP(B95,'[1]LISTADO ATM'!$A$2:$C$822,3,0)</f>
        <v>DISTRITO NACIONAL</v>
      </c>
      <c r="B95" s="31">
        <v>546</v>
      </c>
      <c r="C95" s="15" t="str">
        <f>VLOOKUP(B95,'[1]LISTADO ATM'!$A$2:$B$822,2,0)</f>
        <v xml:space="preserve">ATM ITLA </v>
      </c>
      <c r="D95" s="39" t="s">
        <v>39</v>
      </c>
      <c r="E95" s="39"/>
    </row>
    <row r="96" spans="1:5" ht="18" x14ac:dyDescent="0.25">
      <c r="A96" s="15" t="str">
        <f>VLOOKUP(B96,'[1]LISTADO ATM'!$A$2:$C$822,3,0)</f>
        <v>DISTRITO NACIONAL</v>
      </c>
      <c r="B96" s="31">
        <v>678</v>
      </c>
      <c r="C96" s="15" t="str">
        <f>VLOOKUP(B96,'[1]LISTADO ATM'!$A$2:$B$822,2,0)</f>
        <v>ATM Eco Petroleo San Isidro</v>
      </c>
      <c r="D96" s="39" t="s">
        <v>19</v>
      </c>
      <c r="E96" s="39"/>
    </row>
    <row r="97" spans="1:5" ht="18" x14ac:dyDescent="0.25">
      <c r="A97" s="15" t="str">
        <f>VLOOKUP(B97,'[1]LISTADO ATM'!$A$2:$C$822,3,0)</f>
        <v>NORTE</v>
      </c>
      <c r="B97" s="33">
        <v>282</v>
      </c>
      <c r="C97" s="15" t="str">
        <f>VLOOKUP(B97,'[1]LISTADO ATM'!$A$2:$B$822,2,0)</f>
        <v xml:space="preserve">ATM Autobanco Nibaje </v>
      </c>
      <c r="D97" s="39" t="s">
        <v>39</v>
      </c>
      <c r="E97" s="39"/>
    </row>
    <row r="98" spans="1:5" ht="18" x14ac:dyDescent="0.25">
      <c r="A98" s="15" t="str">
        <f>VLOOKUP(B98,'[1]LISTADO ATM'!$A$2:$C$822,3,0)</f>
        <v>ESTE</v>
      </c>
      <c r="B98" s="33">
        <v>495</v>
      </c>
      <c r="C98" s="15" t="str">
        <f>VLOOKUP(B98,'[1]LISTADO ATM'!$A$2:$B$822,2,0)</f>
        <v>ATM Cemento PANAM</v>
      </c>
      <c r="D98" s="39" t="s">
        <v>19</v>
      </c>
      <c r="E98" s="39"/>
    </row>
    <row r="99" spans="1:5" ht="18" x14ac:dyDescent="0.25">
      <c r="A99" s="15" t="str">
        <f>VLOOKUP(B99,'[1]LISTADO ATM'!$A$2:$C$822,3,0)</f>
        <v>ESTE</v>
      </c>
      <c r="B99" s="33">
        <v>480</v>
      </c>
      <c r="C99" s="15" t="str">
        <f>VLOOKUP(B99,'[1]LISTADO ATM'!$A$2:$B$822,2,0)</f>
        <v>ATM UNP Farmaconal Higuey</v>
      </c>
      <c r="D99" s="39" t="s">
        <v>19</v>
      </c>
      <c r="E99" s="39"/>
    </row>
    <row r="100" spans="1:5" ht="18" x14ac:dyDescent="0.25">
      <c r="A100" s="15" t="str">
        <f>VLOOKUP(B100,'[1]LISTADO ATM'!$A$2:$C$822,3,0)</f>
        <v>NORTE</v>
      </c>
      <c r="B100" s="33">
        <v>754</v>
      </c>
      <c r="C100" s="15" t="str">
        <f>VLOOKUP(B100,'[1]LISTADO ATM'!$A$2:$B$822,2,0)</f>
        <v xml:space="preserve">ATM Autobanco Oficina Licey al Medio </v>
      </c>
      <c r="D100" s="39" t="s">
        <v>19</v>
      </c>
      <c r="E100" s="39"/>
    </row>
    <row r="101" spans="1:5" ht="18" x14ac:dyDescent="0.25">
      <c r="A101" s="15" t="str">
        <f>VLOOKUP(B101,'[1]LISTADO ATM'!$A$2:$C$822,3,0)</f>
        <v>SUR</v>
      </c>
      <c r="B101" s="33">
        <v>733</v>
      </c>
      <c r="C101" s="15" t="str">
        <f>VLOOKUP(B101,'[1]LISTADO ATM'!$A$2:$B$822,2,0)</f>
        <v xml:space="preserve">ATM Zona Franca Perdenales </v>
      </c>
      <c r="D101" s="39" t="s">
        <v>19</v>
      </c>
      <c r="E101" s="39"/>
    </row>
    <row r="102" spans="1:5" ht="18" x14ac:dyDescent="0.25">
      <c r="A102" s="15" t="str">
        <f>VLOOKUP(B102,'[1]LISTADO ATM'!$A$2:$C$822,3,0)</f>
        <v>NORTE</v>
      </c>
      <c r="B102" s="33">
        <v>635</v>
      </c>
      <c r="C102" s="15" t="str">
        <f>VLOOKUP(B102,'[1]LISTADO ATM'!$A$2:$B$822,2,0)</f>
        <v xml:space="preserve">ATM Zona Franca Tamboril </v>
      </c>
      <c r="D102" s="39" t="s">
        <v>19</v>
      </c>
      <c r="E102" s="39"/>
    </row>
    <row r="103" spans="1:5" ht="18" x14ac:dyDescent="0.25">
      <c r="A103" s="15" t="str">
        <f>VLOOKUP(B103,'[1]LISTADO ATM'!$A$2:$C$822,3,0)</f>
        <v>DISTRITO NACIONAL</v>
      </c>
      <c r="B103" s="33">
        <v>618</v>
      </c>
      <c r="C103" s="15" t="str">
        <f>VLOOKUP(B103,'[1]LISTADO ATM'!$A$2:$B$822,2,0)</f>
        <v xml:space="preserve">ATM Bienes Nacionales </v>
      </c>
      <c r="D103" s="39" t="s">
        <v>19</v>
      </c>
      <c r="E103" s="39"/>
    </row>
    <row r="104" spans="1:5" ht="18" x14ac:dyDescent="0.25">
      <c r="A104" s="15" t="e">
        <f>VLOOKUP(B104,'[1]LISTADO ATM'!$A$2:$C$822,3,0)</f>
        <v>#N/A</v>
      </c>
      <c r="B104" s="33">
        <v>991</v>
      </c>
      <c r="C104" s="15" t="e">
        <f>VLOOKUP(B104,'[1]LISTADO ATM'!$A$2:$B$822,2,0)</f>
        <v>#N/A</v>
      </c>
      <c r="D104" s="39" t="s">
        <v>19</v>
      </c>
      <c r="E104" s="39"/>
    </row>
    <row r="105" spans="1:5" ht="18" x14ac:dyDescent="0.25">
      <c r="A105" s="15" t="str">
        <f>VLOOKUP(B105,'[1]LISTADO ATM'!$A$2:$C$822,3,0)</f>
        <v>ESTE</v>
      </c>
      <c r="B105" s="33">
        <v>934</v>
      </c>
      <c r="C105" s="15" t="str">
        <f>VLOOKUP(B105,'[1]LISTADO ATM'!$A$2:$B$822,2,0)</f>
        <v>ATM Hotel Dreams La Romana</v>
      </c>
      <c r="D105" s="39" t="s">
        <v>19</v>
      </c>
      <c r="E105" s="39"/>
    </row>
    <row r="106" spans="1:5" ht="18" x14ac:dyDescent="0.25">
      <c r="A106" s="15" t="str">
        <f>VLOOKUP(B106,'[1]LISTADO ATM'!$A$2:$C$822,3,0)</f>
        <v>DISTRITO NACIONAL</v>
      </c>
      <c r="B106" s="37">
        <v>267</v>
      </c>
      <c r="C106" s="15" t="str">
        <f>VLOOKUP(B106,'[1]LISTADO ATM'!$A$2:$B$822,2,0)</f>
        <v xml:space="preserve">ATM Centro de Caja México </v>
      </c>
      <c r="D106" s="39" t="s">
        <v>19</v>
      </c>
      <c r="E106" s="39"/>
    </row>
    <row r="107" spans="1:5" ht="18" x14ac:dyDescent="0.25">
      <c r="A107" s="15" t="str">
        <f>VLOOKUP(B107,'[1]LISTADO ATM'!$A$2:$C$822,3,0)</f>
        <v>SUR</v>
      </c>
      <c r="B107" s="37">
        <v>297</v>
      </c>
      <c r="C107" s="15" t="str">
        <f>VLOOKUP(B107,'[1]LISTADO ATM'!$A$2:$B$822,2,0)</f>
        <v xml:space="preserve">ATM S/M Cadena Ocoa </v>
      </c>
      <c r="D107" s="39" t="s">
        <v>19</v>
      </c>
      <c r="E107" s="39"/>
    </row>
    <row r="108" spans="1:5" ht="18" x14ac:dyDescent="0.25">
      <c r="A108" s="15" t="str">
        <f>VLOOKUP(B108,'[1]LISTADO ATM'!$A$2:$C$822,3,0)</f>
        <v>NORTE</v>
      </c>
      <c r="B108" s="37">
        <v>504</v>
      </c>
      <c r="C108" s="15" t="str">
        <f>VLOOKUP(B108,'[1]LISTADO ATM'!$A$2:$B$822,2,0)</f>
        <v>ATM CURNA UASD Nagua</v>
      </c>
      <c r="D108" s="39" t="s">
        <v>19</v>
      </c>
      <c r="E108" s="39"/>
    </row>
    <row r="109" spans="1:5" ht="18" x14ac:dyDescent="0.25">
      <c r="A109" s="15" t="str">
        <f>VLOOKUP(B109,'[1]LISTADO ATM'!$A$2:$C$822,3,0)</f>
        <v>DISTRITO NACIONAL</v>
      </c>
      <c r="B109" s="37">
        <v>378</v>
      </c>
      <c r="C109" s="15" t="str">
        <f>VLOOKUP(B109,'[1]LISTADO ATM'!$A$2:$B$822,2,0)</f>
        <v>ATM UNP Villa Flores</v>
      </c>
      <c r="D109" s="39" t="s">
        <v>19</v>
      </c>
      <c r="E109" s="39"/>
    </row>
    <row r="110" spans="1:5" ht="18" x14ac:dyDescent="0.25">
      <c r="A110" s="15" t="str">
        <f>VLOOKUP(B110,'[1]LISTADO ATM'!$A$2:$C$822,3,0)</f>
        <v>ESTE</v>
      </c>
      <c r="B110" s="37">
        <v>111</v>
      </c>
      <c r="C110" s="15" t="str">
        <f>VLOOKUP(B110,'[1]LISTADO ATM'!$A$2:$B$822,2,0)</f>
        <v xml:space="preserve">ATM Oficina San Pedro </v>
      </c>
      <c r="D110" s="39" t="s">
        <v>39</v>
      </c>
      <c r="E110" s="39"/>
    </row>
    <row r="111" spans="1:5" ht="18" x14ac:dyDescent="0.25">
      <c r="A111" s="15" t="str">
        <f>VLOOKUP(B111,'[1]LISTADO ATM'!$A$2:$C$822,3,0)</f>
        <v>ESTE</v>
      </c>
      <c r="B111" s="37">
        <v>78</v>
      </c>
      <c r="C111" s="15" t="str">
        <f>VLOOKUP(B111,'[1]LISTADO ATM'!$A$2:$B$822,2,0)</f>
        <v xml:space="preserve">ATM Hotel Nickelodeon II ( Punta Cana) </v>
      </c>
      <c r="D111" s="39" t="s">
        <v>19</v>
      </c>
      <c r="E111" s="39"/>
    </row>
    <row r="112" spans="1:5" ht="18" x14ac:dyDescent="0.25">
      <c r="A112" s="15" t="str">
        <f>VLOOKUP(B112,'[1]LISTADO ATM'!$A$2:$C$822,3,0)</f>
        <v>ESTE</v>
      </c>
      <c r="B112" s="37">
        <v>366</v>
      </c>
      <c r="C112" s="15" t="str">
        <f>VLOOKUP(B112,'[1]LISTADO ATM'!$A$2:$B$822,2,0)</f>
        <v>ATM Oficina Boulevard (Higuey) II</v>
      </c>
      <c r="D112" s="39" t="s">
        <v>39</v>
      </c>
      <c r="E112" s="39"/>
    </row>
    <row r="113" spans="1:5" ht="18" x14ac:dyDescent="0.25">
      <c r="A113" s="15" t="str">
        <f>VLOOKUP(B113,'[1]LISTADO ATM'!$A$2:$C$822,3,0)</f>
        <v>DISTRITO NACIONAL</v>
      </c>
      <c r="B113" s="37">
        <v>823</v>
      </c>
      <c r="C113" s="15" t="str">
        <f>VLOOKUP(B113,'[1]LISTADO ATM'!$A$2:$B$822,2,0)</f>
        <v xml:space="preserve">ATM UNP El Carril (Haina) </v>
      </c>
      <c r="D113" s="39" t="s">
        <v>19</v>
      </c>
      <c r="E113" s="39"/>
    </row>
    <row r="114" spans="1:5" ht="18" x14ac:dyDescent="0.25">
      <c r="A114" s="15" t="str">
        <f>VLOOKUP(B114,'[1]LISTADO ATM'!$A$2:$C$822,3,0)</f>
        <v>NORTE</v>
      </c>
      <c r="B114" s="37">
        <v>662</v>
      </c>
      <c r="C114" s="15" t="str">
        <f>VLOOKUP(B114,'[1]LISTADO ATM'!$A$2:$B$822,2,0)</f>
        <v>ATM UTESA (Santiago)</v>
      </c>
      <c r="D114" s="39" t="s">
        <v>19</v>
      </c>
      <c r="E114" s="39"/>
    </row>
    <row r="115" spans="1:5" ht="18" x14ac:dyDescent="0.25">
      <c r="A115" s="15" t="str">
        <f>VLOOKUP(B115,'[1]LISTADO ATM'!$A$2:$C$822,3,0)</f>
        <v>DISTRITO NACIONAL</v>
      </c>
      <c r="B115" s="37">
        <v>225</v>
      </c>
      <c r="C115" s="15" t="str">
        <f>VLOOKUP(B115,'[1]LISTADO ATM'!$A$2:$B$822,2,0)</f>
        <v xml:space="preserve">ATM S/M Nacional Arroyo Hondo </v>
      </c>
      <c r="D115" s="39" t="s">
        <v>39</v>
      </c>
      <c r="E115" s="39"/>
    </row>
    <row r="116" spans="1:5" ht="18" x14ac:dyDescent="0.25">
      <c r="A116" s="15" t="str">
        <f>VLOOKUP(B116,'[1]LISTADO ATM'!$A$2:$C$822,3,0)</f>
        <v>DISTRITO NACIONAL</v>
      </c>
      <c r="B116" s="37">
        <v>734</v>
      </c>
      <c r="C116" s="15" t="str">
        <f>VLOOKUP(B116,'[1]LISTADO ATM'!$A$2:$B$822,2,0)</f>
        <v xml:space="preserve">ATM Oficina Independencia I </v>
      </c>
      <c r="D116" s="39" t="s">
        <v>19</v>
      </c>
      <c r="E116" s="39"/>
    </row>
    <row r="117" spans="1:5" ht="18" x14ac:dyDescent="0.25">
      <c r="A117" s="15" t="str">
        <f>VLOOKUP(B117,'[1]LISTADO ATM'!$A$2:$C$822,3,0)</f>
        <v>DISTRITO NACIONAL</v>
      </c>
      <c r="B117" s="37">
        <v>735</v>
      </c>
      <c r="C117" s="15" t="str">
        <f>VLOOKUP(B117,'[1]LISTADO ATM'!$A$2:$B$822,2,0)</f>
        <v xml:space="preserve">ATM Oficina Independencia II  </v>
      </c>
      <c r="D117" s="39" t="s">
        <v>19</v>
      </c>
      <c r="E117" s="39"/>
    </row>
    <row r="118" spans="1:5" ht="18" x14ac:dyDescent="0.25">
      <c r="A118" s="15" t="str">
        <f>VLOOKUP(B118,'[1]LISTADO ATM'!$A$2:$C$822,3,0)</f>
        <v>DISTRITO NACIONAL</v>
      </c>
      <c r="B118" s="37">
        <v>354</v>
      </c>
      <c r="C118" s="15" t="str">
        <f>VLOOKUP(B118,'[1]LISTADO ATM'!$A$2:$B$822,2,0)</f>
        <v xml:space="preserve">ATM Oficina Núñez de Cáceres II </v>
      </c>
      <c r="D118" s="39" t="s">
        <v>19</v>
      </c>
      <c r="E118" s="39"/>
    </row>
    <row r="119" spans="1:5" ht="18" x14ac:dyDescent="0.25">
      <c r="A119" s="15" t="str">
        <f>VLOOKUP(B119,'[1]LISTADO ATM'!$A$2:$C$822,3,0)</f>
        <v>ESTE</v>
      </c>
      <c r="B119" s="37">
        <v>204</v>
      </c>
      <c r="C119" s="15" t="str">
        <f>VLOOKUP(B119,'[1]LISTADO ATM'!$A$2:$B$822,2,0)</f>
        <v>ATM Hotel Dominicus II</v>
      </c>
      <c r="D119" s="39" t="s">
        <v>19</v>
      </c>
      <c r="E119" s="39"/>
    </row>
    <row r="120" spans="1:5" ht="18" x14ac:dyDescent="0.25">
      <c r="A120" s="15" t="e">
        <f>VLOOKUP(B120,'[1]LISTADO ATM'!$A$2:$C$822,3,0)</f>
        <v>#N/A</v>
      </c>
      <c r="B120" s="37"/>
      <c r="C120" s="15" t="e">
        <f>VLOOKUP(B120,'[1]LISTADO ATM'!$A$2:$B$822,2,0)</f>
        <v>#N/A</v>
      </c>
      <c r="D120" s="39"/>
      <c r="E120" s="39"/>
    </row>
    <row r="121" spans="1:5" ht="18" x14ac:dyDescent="0.25">
      <c r="A121" s="15" t="e">
        <f>VLOOKUP(B121,'[1]LISTADO ATM'!$A$2:$C$822,3,0)</f>
        <v>#N/A</v>
      </c>
      <c r="B121" s="37"/>
      <c r="C121" s="15" t="e">
        <f>VLOOKUP(B121,'[1]LISTADO ATM'!$A$2:$B$822,2,0)</f>
        <v>#N/A</v>
      </c>
      <c r="D121" s="39"/>
      <c r="E121" s="39"/>
    </row>
    <row r="122" spans="1:5" ht="18.75" thickBot="1" x14ac:dyDescent="0.3">
      <c r="A122" s="15" t="e">
        <f>VLOOKUP(B122,'[1]LISTADO ATM'!$A$2:$C$822,3,0)</f>
        <v>#N/A</v>
      </c>
      <c r="B122" s="37"/>
      <c r="C122" s="15" t="e">
        <f>VLOOKUP(B122,'[1]LISTADO ATM'!$A$2:$B$822,2,0)</f>
        <v>#N/A</v>
      </c>
      <c r="D122" s="39"/>
      <c r="E122" s="39"/>
    </row>
    <row r="123" spans="1:5" ht="18.75" thickBot="1" x14ac:dyDescent="0.3">
      <c r="A123" s="16" t="s">
        <v>11</v>
      </c>
      <c r="B123" s="32">
        <f>COUNT(B94:B105)</f>
        <v>12</v>
      </c>
      <c r="C123" s="22"/>
      <c r="D123" s="22"/>
      <c r="E123" s="27"/>
    </row>
    <row r="126" spans="1:5" x14ac:dyDescent="0.25">
      <c r="B126" s="21">
        <v>599</v>
      </c>
    </row>
    <row r="127" spans="1:5" x14ac:dyDescent="0.25">
      <c r="B127" s="21">
        <v>743</v>
      </c>
    </row>
    <row r="128" spans="1:5" x14ac:dyDescent="0.25">
      <c r="B128" s="21">
        <v>654</v>
      </c>
    </row>
  </sheetData>
  <dataConsolidate/>
  <mergeCells count="42">
    <mergeCell ref="D110:E110"/>
    <mergeCell ref="D111:E111"/>
    <mergeCell ref="D112:E112"/>
    <mergeCell ref="D117:E117"/>
    <mergeCell ref="D122:E122"/>
    <mergeCell ref="D113:E113"/>
    <mergeCell ref="D114:E114"/>
    <mergeCell ref="D115:E115"/>
    <mergeCell ref="D116:E116"/>
    <mergeCell ref="D118:E118"/>
    <mergeCell ref="D119:E119"/>
    <mergeCell ref="D120:E120"/>
    <mergeCell ref="D121:E121"/>
    <mergeCell ref="D106:E106"/>
    <mergeCell ref="D107:E107"/>
    <mergeCell ref="D108:E108"/>
    <mergeCell ref="D109:E109"/>
    <mergeCell ref="D97:E97"/>
    <mergeCell ref="D98:E98"/>
    <mergeCell ref="C35:E35"/>
    <mergeCell ref="A37:E37"/>
    <mergeCell ref="A65:E65"/>
    <mergeCell ref="A79:E79"/>
    <mergeCell ref="D95:E95"/>
    <mergeCell ref="D94:E94"/>
    <mergeCell ref="D93:E93"/>
    <mergeCell ref="A89:B89"/>
    <mergeCell ref="A90:B90"/>
    <mergeCell ref="A92:E92"/>
    <mergeCell ref="D96:E96"/>
    <mergeCell ref="A1:E1"/>
    <mergeCell ref="A2:E2"/>
    <mergeCell ref="A7:E7"/>
    <mergeCell ref="C29:E29"/>
    <mergeCell ref="A31:E31"/>
    <mergeCell ref="D102:E102"/>
    <mergeCell ref="D103:E103"/>
    <mergeCell ref="D104:E104"/>
    <mergeCell ref="D105:E105"/>
    <mergeCell ref="D99:E99"/>
    <mergeCell ref="D100:E100"/>
    <mergeCell ref="D101:E101"/>
  </mergeCells>
  <phoneticPr fontId="10" type="noConversion"/>
  <conditionalFormatting sqref="E127:E1048576">
    <cfRule type="duplicateValues" dxfId="162" priority="928"/>
  </conditionalFormatting>
  <conditionalFormatting sqref="B127:B1048576">
    <cfRule type="duplicateValues" dxfId="161" priority="3252"/>
  </conditionalFormatting>
  <conditionalFormatting sqref="B125:B126">
    <cfRule type="duplicateValues" dxfId="160" priority="244"/>
    <cfRule type="duplicateValues" dxfId="159" priority="245"/>
    <cfRule type="duplicateValues" dxfId="158" priority="246"/>
    <cfRule type="duplicateValues" dxfId="157" priority="247"/>
  </conditionalFormatting>
  <conditionalFormatting sqref="E125:E126">
    <cfRule type="duplicateValues" dxfId="156" priority="243"/>
  </conditionalFormatting>
  <conditionalFormatting sqref="E95">
    <cfRule type="duplicateValues" dxfId="155" priority="242"/>
  </conditionalFormatting>
  <conditionalFormatting sqref="E123:E124">
    <cfRule type="duplicateValues" dxfId="154" priority="241"/>
  </conditionalFormatting>
  <conditionalFormatting sqref="E94">
    <cfRule type="duplicateValues" dxfId="153" priority="240"/>
  </conditionalFormatting>
  <conditionalFormatting sqref="E94">
    <cfRule type="duplicateValues" dxfId="152" priority="239"/>
  </conditionalFormatting>
  <conditionalFormatting sqref="E123:E124 E95 E1:E7 E63:E65 E77:E79 E87:E93 E35:E37 E29:E31">
    <cfRule type="duplicateValues" dxfId="151" priority="238"/>
  </conditionalFormatting>
  <conditionalFormatting sqref="E123:E124 E1:E7 E35:E37 E87:E93 E63:E65 E77:E79 E29:E31">
    <cfRule type="duplicateValues" dxfId="150" priority="237"/>
  </conditionalFormatting>
  <conditionalFormatting sqref="E96">
    <cfRule type="duplicateValues" dxfId="149" priority="232"/>
  </conditionalFormatting>
  <conditionalFormatting sqref="E96">
    <cfRule type="duplicateValues" dxfId="148" priority="231"/>
  </conditionalFormatting>
  <conditionalFormatting sqref="B33">
    <cfRule type="duplicateValues" dxfId="147" priority="206"/>
  </conditionalFormatting>
  <conditionalFormatting sqref="B33">
    <cfRule type="duplicateValues" dxfId="146" priority="205"/>
  </conditionalFormatting>
  <conditionalFormatting sqref="E33">
    <cfRule type="duplicateValues" dxfId="145" priority="204"/>
  </conditionalFormatting>
  <conditionalFormatting sqref="B33">
    <cfRule type="duplicateValues" dxfId="144" priority="203"/>
  </conditionalFormatting>
  <conditionalFormatting sqref="E33">
    <cfRule type="duplicateValues" dxfId="143" priority="202"/>
  </conditionalFormatting>
  <conditionalFormatting sqref="B23">
    <cfRule type="duplicateValues" dxfId="142" priority="183"/>
    <cfRule type="duplicateValues" dxfId="141" priority="184"/>
    <cfRule type="duplicateValues" dxfId="140" priority="185"/>
    <cfRule type="duplicateValues" dxfId="139" priority="186"/>
  </conditionalFormatting>
  <conditionalFormatting sqref="E39:E42 E22 E19:E20">
    <cfRule type="duplicateValues" dxfId="138" priority="182"/>
  </conditionalFormatting>
  <conditionalFormatting sqref="B81:B82">
    <cfRule type="duplicateValues" dxfId="137" priority="177"/>
    <cfRule type="duplicateValues" dxfId="136" priority="178"/>
    <cfRule type="duplicateValues" dxfId="135" priority="179"/>
    <cfRule type="duplicateValues" dxfId="134" priority="180"/>
  </conditionalFormatting>
  <conditionalFormatting sqref="E81">
    <cfRule type="duplicateValues" dxfId="133" priority="176"/>
  </conditionalFormatting>
  <conditionalFormatting sqref="B76 B70">
    <cfRule type="duplicateValues" dxfId="132" priority="151"/>
  </conditionalFormatting>
  <conditionalFormatting sqref="B70">
    <cfRule type="duplicateValues" dxfId="131" priority="150"/>
  </conditionalFormatting>
  <conditionalFormatting sqref="E76 E70">
    <cfRule type="duplicateValues" dxfId="130" priority="149"/>
  </conditionalFormatting>
  <conditionalFormatting sqref="E70">
    <cfRule type="duplicateValues" dxfId="129" priority="148"/>
  </conditionalFormatting>
  <conditionalFormatting sqref="B69 B9">
    <cfRule type="duplicateValues" dxfId="128" priority="147"/>
  </conditionalFormatting>
  <conditionalFormatting sqref="E69 E9">
    <cfRule type="duplicateValues" dxfId="127" priority="145"/>
  </conditionalFormatting>
  <conditionalFormatting sqref="B71:B72">
    <cfRule type="duplicateValues" dxfId="126" priority="139"/>
  </conditionalFormatting>
  <conditionalFormatting sqref="B71:B72">
    <cfRule type="duplicateValues" dxfId="125" priority="138"/>
  </conditionalFormatting>
  <conditionalFormatting sqref="E71:E72">
    <cfRule type="duplicateValues" dxfId="124" priority="137"/>
  </conditionalFormatting>
  <conditionalFormatting sqref="E71:E72">
    <cfRule type="duplicateValues" dxfId="123" priority="136"/>
  </conditionalFormatting>
  <conditionalFormatting sqref="B102:B103">
    <cfRule type="duplicateValues" dxfId="122" priority="110"/>
  </conditionalFormatting>
  <conditionalFormatting sqref="B102:B103">
    <cfRule type="duplicateValues" dxfId="121" priority="109"/>
  </conditionalFormatting>
  <conditionalFormatting sqref="B100:B101">
    <cfRule type="duplicateValues" dxfId="120" priority="106"/>
  </conditionalFormatting>
  <conditionalFormatting sqref="B100:B101">
    <cfRule type="duplicateValues" dxfId="119" priority="105"/>
  </conditionalFormatting>
  <conditionalFormatting sqref="E97">
    <cfRule type="duplicateValues" dxfId="118" priority="91"/>
  </conditionalFormatting>
  <conditionalFormatting sqref="E97">
    <cfRule type="duplicateValues" dxfId="117" priority="90"/>
  </conditionalFormatting>
  <conditionalFormatting sqref="E97">
    <cfRule type="duplicateValues" dxfId="116" priority="89"/>
  </conditionalFormatting>
  <conditionalFormatting sqref="B28">
    <cfRule type="duplicateValues" dxfId="115" priority="60"/>
  </conditionalFormatting>
  <conditionalFormatting sqref="E28">
    <cfRule type="duplicateValues" dxfId="114" priority="59"/>
  </conditionalFormatting>
  <conditionalFormatting sqref="B45:B46 B14">
    <cfRule type="duplicateValues" dxfId="113" priority="3395"/>
  </conditionalFormatting>
  <conditionalFormatting sqref="E45:E46 E14">
    <cfRule type="duplicateValues" dxfId="112" priority="3397"/>
  </conditionalFormatting>
  <conditionalFormatting sqref="B45:B46 B14">
    <cfRule type="duplicateValues" dxfId="111" priority="3399"/>
    <cfRule type="duplicateValues" dxfId="110" priority="3400"/>
    <cfRule type="duplicateValues" dxfId="109" priority="3401"/>
    <cfRule type="duplicateValues" dxfId="108" priority="3402"/>
  </conditionalFormatting>
  <conditionalFormatting sqref="E49 E23">
    <cfRule type="duplicateValues" dxfId="107" priority="3446"/>
  </conditionalFormatting>
  <conditionalFormatting sqref="E53">
    <cfRule type="duplicateValues" dxfId="106" priority="3464"/>
  </conditionalFormatting>
  <conditionalFormatting sqref="B27">
    <cfRule type="duplicateValues" dxfId="105" priority="3515"/>
  </conditionalFormatting>
  <conditionalFormatting sqref="E27">
    <cfRule type="duplicateValues" dxfId="104" priority="3517"/>
  </conditionalFormatting>
  <conditionalFormatting sqref="B97">
    <cfRule type="duplicateValues" dxfId="103" priority="3603"/>
  </conditionalFormatting>
  <conditionalFormatting sqref="B83:B85">
    <cfRule type="duplicateValues" dxfId="102" priority="41"/>
  </conditionalFormatting>
  <conditionalFormatting sqref="E34">
    <cfRule type="duplicateValues" dxfId="101" priority="32"/>
  </conditionalFormatting>
  <conditionalFormatting sqref="B34">
    <cfRule type="duplicateValues" dxfId="100" priority="31"/>
  </conditionalFormatting>
  <conditionalFormatting sqref="B34">
    <cfRule type="duplicateValues" dxfId="99" priority="33"/>
  </conditionalFormatting>
  <conditionalFormatting sqref="B34">
    <cfRule type="duplicateValues" dxfId="98" priority="34"/>
  </conditionalFormatting>
  <conditionalFormatting sqref="E34">
    <cfRule type="duplicateValues" dxfId="97" priority="35"/>
  </conditionalFormatting>
  <conditionalFormatting sqref="B87:B92">
    <cfRule type="duplicateValues" dxfId="96" priority="3653"/>
  </conditionalFormatting>
  <conditionalFormatting sqref="B1:B1048576">
    <cfRule type="duplicateValues" dxfId="95" priority="20"/>
    <cfRule type="duplicateValues" dxfId="94" priority="21"/>
    <cfRule type="duplicateValues" dxfId="93" priority="28"/>
  </conditionalFormatting>
  <conditionalFormatting sqref="B98">
    <cfRule type="duplicateValues" dxfId="92" priority="3667"/>
  </conditionalFormatting>
  <conditionalFormatting sqref="B99">
    <cfRule type="duplicateValues" dxfId="91" priority="3683"/>
  </conditionalFormatting>
  <conditionalFormatting sqref="E120:E122 E98:E105">
    <cfRule type="duplicateValues" dxfId="90" priority="3717"/>
  </conditionalFormatting>
  <conditionalFormatting sqref="E34">
    <cfRule type="duplicateValues" dxfId="89" priority="3772"/>
  </conditionalFormatting>
  <conditionalFormatting sqref="B86 B34">
    <cfRule type="duplicateValues" dxfId="88" priority="3774"/>
  </conditionalFormatting>
  <conditionalFormatting sqref="B49:B52 B39:B44 B12:B13 B25 B18:B23">
    <cfRule type="duplicateValues" dxfId="87" priority="3794"/>
    <cfRule type="duplicateValues" dxfId="86" priority="3795"/>
    <cfRule type="duplicateValues" dxfId="85" priority="3796"/>
    <cfRule type="duplicateValues" dxfId="84" priority="3797"/>
  </conditionalFormatting>
  <conditionalFormatting sqref="B47 B10:B11 B15">
    <cfRule type="duplicateValues" dxfId="83" priority="3853"/>
  </conditionalFormatting>
  <conditionalFormatting sqref="E47 E10:E11 E15">
    <cfRule type="duplicateValues" dxfId="82" priority="3856"/>
  </conditionalFormatting>
  <conditionalFormatting sqref="B47 B10:B11 B15">
    <cfRule type="duplicateValues" dxfId="81" priority="3859"/>
    <cfRule type="duplicateValues" dxfId="80" priority="3860"/>
    <cfRule type="duplicateValues" dxfId="79" priority="3861"/>
    <cfRule type="duplicateValues" dxfId="78" priority="3862"/>
  </conditionalFormatting>
  <conditionalFormatting sqref="E43:E44 E12:E13">
    <cfRule type="duplicateValues" dxfId="77" priority="3880"/>
  </conditionalFormatting>
  <conditionalFormatting sqref="E54">
    <cfRule type="duplicateValues" dxfId="76" priority="27"/>
  </conditionalFormatting>
  <conditionalFormatting sqref="E82:E83">
    <cfRule type="duplicateValues" dxfId="75" priority="25"/>
  </conditionalFormatting>
  <conditionalFormatting sqref="E85:E86">
    <cfRule type="duplicateValues" dxfId="74" priority="24"/>
  </conditionalFormatting>
  <conditionalFormatting sqref="E84">
    <cfRule type="duplicateValues" dxfId="73" priority="23"/>
  </conditionalFormatting>
  <conditionalFormatting sqref="B73:B75 B17">
    <cfRule type="duplicateValues" dxfId="72" priority="4021"/>
  </conditionalFormatting>
  <conditionalFormatting sqref="E73:E75 E17">
    <cfRule type="duplicateValues" dxfId="71" priority="4023"/>
  </conditionalFormatting>
  <conditionalFormatting sqref="E67:E68 E26">
    <cfRule type="duplicateValues" dxfId="70" priority="4069"/>
  </conditionalFormatting>
  <conditionalFormatting sqref="B123:B124 B29:B31 B67:B68 B94:B96 B35:B37 B77:B80 B49:B52 B63:B65 B1:B7 B87:B92 B18 B25:B26 B21 B23">
    <cfRule type="duplicateValues" dxfId="69" priority="4071"/>
  </conditionalFormatting>
  <conditionalFormatting sqref="B123:B124 B67:B68 B94:B96 B35:B37 B29:B31 B77:B80 B49:B52 B63:B65 B1:B7 B87:B92 B18 B25:B26 B21 B23">
    <cfRule type="duplicateValues" dxfId="68" priority="4083"/>
  </conditionalFormatting>
  <conditionalFormatting sqref="E123:E124 E23 E1:E7 E67:E68 E26 E35:E37 E29:E31 E77:E80 E49 E63:E65 E87:E96">
    <cfRule type="duplicateValues" dxfId="67" priority="4095"/>
  </conditionalFormatting>
  <conditionalFormatting sqref="B53:B62">
    <cfRule type="duplicateValues" dxfId="66" priority="4113"/>
  </conditionalFormatting>
  <conditionalFormatting sqref="B53:B62">
    <cfRule type="duplicateValues" dxfId="65" priority="4115"/>
    <cfRule type="duplicateValues" dxfId="64" priority="4116"/>
    <cfRule type="duplicateValues" dxfId="63" priority="4117"/>
    <cfRule type="duplicateValues" dxfId="62" priority="4118"/>
  </conditionalFormatting>
  <conditionalFormatting sqref="E55:E58">
    <cfRule type="duplicateValues" dxfId="61" priority="4127"/>
  </conditionalFormatting>
  <conditionalFormatting sqref="E59:E62">
    <cfRule type="duplicateValues" dxfId="60" priority="22"/>
  </conditionalFormatting>
  <conditionalFormatting sqref="E50:E52 E18 E25 E21">
    <cfRule type="duplicateValues" dxfId="59" priority="4210"/>
  </conditionalFormatting>
  <conditionalFormatting sqref="B48 B24 B16">
    <cfRule type="duplicateValues" dxfId="58" priority="4232"/>
  </conditionalFormatting>
  <conditionalFormatting sqref="E48 E24 E16">
    <cfRule type="duplicateValues" dxfId="57" priority="4235"/>
  </conditionalFormatting>
  <conditionalFormatting sqref="B48 B24 B16">
    <cfRule type="duplicateValues" dxfId="56" priority="4238"/>
    <cfRule type="duplicateValues" dxfId="55" priority="4239"/>
    <cfRule type="duplicateValues" dxfId="54" priority="4240"/>
    <cfRule type="duplicateValues" dxfId="53" priority="4241"/>
  </conditionalFormatting>
  <conditionalFormatting sqref="E106">
    <cfRule type="duplicateValues" dxfId="52" priority="19"/>
  </conditionalFormatting>
  <conditionalFormatting sqref="E107">
    <cfRule type="duplicateValues" dxfId="51" priority="18"/>
  </conditionalFormatting>
  <conditionalFormatting sqref="E108">
    <cfRule type="duplicateValues" dxfId="50" priority="17"/>
  </conditionalFormatting>
  <conditionalFormatting sqref="E109">
    <cfRule type="duplicateValues" dxfId="49" priority="16"/>
  </conditionalFormatting>
  <conditionalFormatting sqref="E110">
    <cfRule type="duplicateValues" dxfId="48" priority="15"/>
  </conditionalFormatting>
  <conditionalFormatting sqref="E110">
    <cfRule type="duplicateValues" dxfId="47" priority="14"/>
  </conditionalFormatting>
  <conditionalFormatting sqref="E110">
    <cfRule type="duplicateValues" dxfId="46" priority="13"/>
  </conditionalFormatting>
  <conditionalFormatting sqref="E111">
    <cfRule type="duplicateValues" dxfId="45" priority="12"/>
  </conditionalFormatting>
  <conditionalFormatting sqref="E112">
    <cfRule type="duplicateValues" dxfId="44" priority="11"/>
  </conditionalFormatting>
  <conditionalFormatting sqref="E112">
    <cfRule type="duplicateValues" dxfId="43" priority="10"/>
  </conditionalFormatting>
  <conditionalFormatting sqref="E112">
    <cfRule type="duplicateValues" dxfId="42" priority="9"/>
  </conditionalFormatting>
  <conditionalFormatting sqref="E113">
    <cfRule type="duplicateValues" dxfId="41" priority="8"/>
  </conditionalFormatting>
  <conditionalFormatting sqref="E114">
    <cfRule type="duplicateValues" dxfId="40" priority="7"/>
  </conditionalFormatting>
  <conditionalFormatting sqref="E115">
    <cfRule type="duplicateValues" dxfId="39" priority="6"/>
  </conditionalFormatting>
  <conditionalFormatting sqref="E115">
    <cfRule type="duplicateValues" dxfId="38" priority="5"/>
  </conditionalFormatting>
  <conditionalFormatting sqref="E115">
    <cfRule type="duplicateValues" dxfId="37" priority="4"/>
  </conditionalFormatting>
  <conditionalFormatting sqref="E116">
    <cfRule type="duplicateValues" dxfId="36" priority="3"/>
  </conditionalFormatting>
  <conditionalFormatting sqref="E117">
    <cfRule type="duplicateValues" dxfId="35" priority="2"/>
  </conditionalFormatting>
  <conditionalFormatting sqref="E118:E119">
    <cfRule type="duplicateValues" dxfId="34" priority="1"/>
  </conditionalFormatting>
  <conditionalFormatting sqref="B104:B122">
    <cfRule type="duplicateValues" dxfId="0" priority="425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6" ht="15.75" thickBot="1" x14ac:dyDescent="0.3">
      <c r="C1" s="14" t="s">
        <v>16</v>
      </c>
    </row>
    <row r="2" spans="2:6" ht="18.75" thickBot="1" x14ac:dyDescent="0.3">
      <c r="B2" s="15">
        <v>68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68 142 338 399 536 551 708 813 969 713967 345 696 32 957 211 407 183 416 240 965 160 609 527 881 912 119 842 300 285 23 824                                    </v>
      </c>
    </row>
    <row r="3" spans="2:6" ht="18.75" thickBot="1" x14ac:dyDescent="0.3">
      <c r="B3" s="15">
        <v>142</v>
      </c>
      <c r="C3" s="23" t="s">
        <v>16</v>
      </c>
    </row>
    <row r="4" spans="2:6" ht="18.75" thickBot="1" x14ac:dyDescent="0.3">
      <c r="B4" s="15">
        <v>338</v>
      </c>
      <c r="C4" s="23" t="s">
        <v>16</v>
      </c>
    </row>
    <row r="5" spans="2:6" ht="18.75" thickBot="1" x14ac:dyDescent="0.3">
      <c r="B5" s="15">
        <v>399</v>
      </c>
      <c r="C5" s="23" t="s">
        <v>16</v>
      </c>
    </row>
    <row r="6" spans="2:6" ht="18.75" thickBot="1" x14ac:dyDescent="0.3">
      <c r="B6" s="15">
        <v>536</v>
      </c>
      <c r="C6" s="23" t="s">
        <v>16</v>
      </c>
    </row>
    <row r="7" spans="2:6" ht="18.75" thickBot="1" x14ac:dyDescent="0.3">
      <c r="B7" s="15">
        <v>551</v>
      </c>
      <c r="C7" s="23" t="s">
        <v>16</v>
      </c>
    </row>
    <row r="8" spans="2:6" ht="18.75" thickBot="1" x14ac:dyDescent="0.3">
      <c r="B8" s="15">
        <v>708</v>
      </c>
      <c r="C8" s="23" t="s">
        <v>16</v>
      </c>
      <c r="F8" t="str">
        <f>CONCATENATE(C8,D8,C9,D9,C10,D10,C11,D11,C12,D12,C13,D13,C14,D14,C15,D15,C16,D16,C17,D17,C18,D18,C19,D19,C20,D20,C21,D21,C22,D22,C23,D23,C24,D24,C25,D25,C26,D26,C27,D27,C28,D28,C29,D29,C30,D30,C31,D31,C32,D32,,C33,D33,C34,D34,C35,D35,C36,D36,C37,D37,C38,D38,C39,D39,C40,D40,C41,D41,C42,D42,C43,D43,C44,D44,C45,D45,C46,D46,C47,D47,C48,D48,C49,D49,C50,D50,C51,D51,C52,D52,C53,D53,C54,D54,C55,D55,C56,D56,C57,D57,C58,D58,C59,D59,C60,D60,C61,D61,C62,D62,C63,D63,C64,D64,C65,D65,C66,D66,,C67,D67,C68,D68,C69,D69,C70,D70,C71,D71,C72,D72,C73,D73,C74,,D74)</f>
        <v xml:space="preserve">                                                                  </v>
      </c>
    </row>
    <row r="9" spans="2:6" ht="18.75" thickBot="1" x14ac:dyDescent="0.3">
      <c r="B9" s="15">
        <v>813</v>
      </c>
      <c r="C9" s="23" t="s">
        <v>16</v>
      </c>
    </row>
    <row r="10" spans="2:6" ht="18.75" thickBot="1" x14ac:dyDescent="0.3">
      <c r="B10" s="15">
        <v>969</v>
      </c>
      <c r="C10" s="23" t="s">
        <v>16</v>
      </c>
    </row>
    <row r="11" spans="2:6" ht="18.75" thickBot="1" x14ac:dyDescent="0.3">
      <c r="B11" s="15">
        <v>713</v>
      </c>
      <c r="C11" s="23"/>
    </row>
    <row r="12" spans="2:6" ht="18.75" thickBot="1" x14ac:dyDescent="0.3">
      <c r="B12" s="15">
        <v>967</v>
      </c>
      <c r="C12" s="23" t="s">
        <v>16</v>
      </c>
    </row>
    <row r="13" spans="2:6" ht="18.75" thickBot="1" x14ac:dyDescent="0.3">
      <c r="B13" s="15">
        <v>345</v>
      </c>
      <c r="C13" s="23" t="s">
        <v>16</v>
      </c>
      <c r="F13" t="str">
        <f>CONCATENATE(C13,D13,C14,D14,C15,D15,C16,D16,C17,D17,C18,D18,C19,D19,C20,D20,C21,D21,C22,D22,C23,D23,C24,D24,C25,D25,C26,D26,C27,D27,C28,D28,C29,D29,C30,D30,C31,D31,C32,D32,C33,D33,C34,D34,C35,D35,C36,D36,C37,D37,,C38,D38,C39,D39,C40,D40,C41,D41,C42,D42,C43,D43,C44,D44,C45,D45,C46,D46,C47,D47,C48,D48,C49,D49,C50,D50,C51,D51,C52,D52,C53,D53,C54,D54,C55,D55,C56,D56,C57,D57,C58,D58,C59,D59,C60,D60,C61,D61,C62,D62,C63,D63,C64,D64,C65,D65,C66,D66,C67,D67,C68,D68,C69,D69,C70,D70,C71,D71,,C72,D72,C73,D73,C74,D74,C75,D75,C76,D76,C77,D77,C78,D78,C79,,D79)</f>
        <v xml:space="preserve">                                                                   </v>
      </c>
    </row>
    <row r="14" spans="2:6" ht="18.75" thickBot="1" x14ac:dyDescent="0.3">
      <c r="B14" s="15">
        <v>696</v>
      </c>
      <c r="C14" s="23" t="s">
        <v>16</v>
      </c>
    </row>
    <row r="15" spans="2:6" ht="18.75" thickBot="1" x14ac:dyDescent="0.3">
      <c r="B15" s="15">
        <v>32</v>
      </c>
      <c r="C15" s="23" t="s">
        <v>16</v>
      </c>
    </row>
    <row r="16" spans="2:6" ht="18.75" thickBot="1" x14ac:dyDescent="0.3">
      <c r="B16" s="15">
        <v>957</v>
      </c>
      <c r="C16" s="23" t="s">
        <v>16</v>
      </c>
    </row>
    <row r="17" spans="2:3" ht="18.75" thickBot="1" x14ac:dyDescent="0.3">
      <c r="B17" s="15">
        <v>211</v>
      </c>
      <c r="C17" s="23" t="s">
        <v>16</v>
      </c>
    </row>
    <row r="18" spans="2:3" ht="18.75" thickBot="1" x14ac:dyDescent="0.3">
      <c r="B18" s="15">
        <v>407</v>
      </c>
      <c r="C18" s="23" t="s">
        <v>16</v>
      </c>
    </row>
    <row r="19" spans="2:3" ht="18.75" thickBot="1" x14ac:dyDescent="0.3">
      <c r="B19" s="15">
        <v>183</v>
      </c>
      <c r="C19" s="23" t="s">
        <v>16</v>
      </c>
    </row>
    <row r="20" spans="2:3" ht="18.75" thickBot="1" x14ac:dyDescent="0.3">
      <c r="B20" s="15">
        <v>416</v>
      </c>
      <c r="C20" s="23" t="s">
        <v>16</v>
      </c>
    </row>
    <row r="21" spans="2:3" ht="18.75" thickBot="1" x14ac:dyDescent="0.3">
      <c r="B21" s="15">
        <v>240</v>
      </c>
      <c r="C21" s="23" t="s">
        <v>16</v>
      </c>
    </row>
    <row r="22" spans="2:3" ht="18.75" thickBot="1" x14ac:dyDescent="0.3">
      <c r="B22" s="15">
        <v>965</v>
      </c>
      <c r="C22" s="23" t="s">
        <v>16</v>
      </c>
    </row>
    <row r="23" spans="2:3" ht="18.75" thickBot="1" x14ac:dyDescent="0.3">
      <c r="B23" s="15">
        <v>160</v>
      </c>
      <c r="C23" s="23" t="s">
        <v>16</v>
      </c>
    </row>
    <row r="24" spans="2:3" ht="18.75" thickBot="1" x14ac:dyDescent="0.3">
      <c r="B24" s="15">
        <v>609</v>
      </c>
      <c r="C24" s="23" t="s">
        <v>16</v>
      </c>
    </row>
    <row r="25" spans="2:3" ht="18.75" thickBot="1" x14ac:dyDescent="0.3">
      <c r="B25" s="15">
        <v>527</v>
      </c>
      <c r="C25" s="23" t="s">
        <v>16</v>
      </c>
    </row>
    <row r="26" spans="2:3" ht="18.75" thickBot="1" x14ac:dyDescent="0.3">
      <c r="B26" s="15">
        <v>881</v>
      </c>
      <c r="C26" s="23" t="s">
        <v>16</v>
      </c>
    </row>
    <row r="27" spans="2:3" ht="18.75" thickBot="1" x14ac:dyDescent="0.3">
      <c r="B27" s="15">
        <v>912</v>
      </c>
      <c r="C27" s="23" t="s">
        <v>16</v>
      </c>
    </row>
    <row r="28" spans="2:3" ht="18.75" thickBot="1" x14ac:dyDescent="0.3">
      <c r="B28" s="15">
        <v>119</v>
      </c>
      <c r="C28" s="23" t="s">
        <v>16</v>
      </c>
    </row>
    <row r="29" spans="2:3" ht="18.75" thickBot="1" x14ac:dyDescent="0.3">
      <c r="B29" s="15">
        <v>842</v>
      </c>
      <c r="C29" s="23" t="s">
        <v>16</v>
      </c>
    </row>
    <row r="30" spans="2:3" ht="18.75" thickBot="1" x14ac:dyDescent="0.3">
      <c r="B30" s="15">
        <v>300</v>
      </c>
      <c r="C30" s="23" t="s">
        <v>16</v>
      </c>
    </row>
    <row r="31" spans="2:3" ht="18.75" thickBot="1" x14ac:dyDescent="0.3">
      <c r="B31" s="15">
        <v>285</v>
      </c>
      <c r="C31" s="23" t="s">
        <v>16</v>
      </c>
    </row>
    <row r="32" spans="2:3" ht="18.75" thickBot="1" x14ac:dyDescent="0.3">
      <c r="B32" s="15">
        <v>23</v>
      </c>
      <c r="C32" s="23" t="s">
        <v>16</v>
      </c>
    </row>
    <row r="33" spans="2:3" ht="18.75" thickBot="1" x14ac:dyDescent="0.3">
      <c r="B33" s="15">
        <v>824</v>
      </c>
      <c r="C33" s="23" t="s">
        <v>16</v>
      </c>
    </row>
    <row r="34" spans="2:3" ht="18.75" thickBot="1" x14ac:dyDescent="0.3">
      <c r="B34" s="30"/>
      <c r="C34" s="23" t="s">
        <v>16</v>
      </c>
    </row>
    <row r="35" spans="2:3" ht="18.75" thickBot="1" x14ac:dyDescent="0.3">
      <c r="B35" s="30"/>
      <c r="C35" s="23" t="s">
        <v>16</v>
      </c>
    </row>
    <row r="36" spans="2:3" ht="18.75" thickBot="1" x14ac:dyDescent="0.3">
      <c r="B36" s="30"/>
      <c r="C36" s="23" t="s">
        <v>16</v>
      </c>
    </row>
    <row r="37" spans="2:3" ht="18.75" thickBot="1" x14ac:dyDescent="0.3">
      <c r="B37" s="30"/>
      <c r="C37" s="23" t="s">
        <v>16</v>
      </c>
    </row>
    <row r="38" spans="2:3" ht="18.75" thickBot="1" x14ac:dyDescent="0.3">
      <c r="B38" s="30"/>
      <c r="C38" s="23" t="s">
        <v>16</v>
      </c>
    </row>
    <row r="39" spans="2:3" ht="18.75" thickBot="1" x14ac:dyDescent="0.3">
      <c r="B39" s="30"/>
      <c r="C39" s="23" t="s">
        <v>16</v>
      </c>
    </row>
    <row r="40" spans="2:3" ht="18.75" thickBot="1" x14ac:dyDescent="0.3">
      <c r="B40" s="30"/>
      <c r="C40" s="23" t="s">
        <v>16</v>
      </c>
    </row>
    <row r="41" spans="2:3" ht="18.75" thickBot="1" x14ac:dyDescent="0.3">
      <c r="B41" s="30"/>
      <c r="C41" s="23" t="s">
        <v>16</v>
      </c>
    </row>
    <row r="42" spans="2:3" ht="18.75" thickBot="1" x14ac:dyDescent="0.3">
      <c r="B42" s="30"/>
      <c r="C42" s="23" t="s">
        <v>16</v>
      </c>
    </row>
    <row r="43" spans="2:3" ht="18.75" thickBot="1" x14ac:dyDescent="0.3">
      <c r="B43" s="30"/>
      <c r="C43" s="23" t="s">
        <v>16</v>
      </c>
    </row>
    <row r="44" spans="2:3" ht="18.75" thickBot="1" x14ac:dyDescent="0.3">
      <c r="B44" s="30"/>
      <c r="C44" s="23" t="s">
        <v>16</v>
      </c>
    </row>
    <row r="45" spans="2:3" ht="18.75" thickBot="1" x14ac:dyDescent="0.3">
      <c r="B45" s="30"/>
      <c r="C45" s="23" t="s">
        <v>16</v>
      </c>
    </row>
    <row r="46" spans="2:3" ht="18.75" thickBot="1" x14ac:dyDescent="0.3">
      <c r="B46" s="30"/>
      <c r="C46" s="23" t="s">
        <v>16</v>
      </c>
    </row>
    <row r="47" spans="2:3" ht="18.75" thickBot="1" x14ac:dyDescent="0.3">
      <c r="B47" s="30"/>
      <c r="C47" s="23" t="s">
        <v>16</v>
      </c>
    </row>
    <row r="48" spans="2:3" ht="18.75" thickBot="1" x14ac:dyDescent="0.3">
      <c r="B48" s="30"/>
      <c r="C48" s="23" t="s">
        <v>16</v>
      </c>
    </row>
    <row r="49" spans="2:3" ht="18.75" thickBot="1" x14ac:dyDescent="0.3">
      <c r="B49" s="30"/>
      <c r="C49" s="23" t="s">
        <v>16</v>
      </c>
    </row>
    <row r="50" spans="2:3" ht="18.75" thickBot="1" x14ac:dyDescent="0.3">
      <c r="B50" s="30"/>
      <c r="C50" s="23" t="s">
        <v>16</v>
      </c>
    </row>
    <row r="51" spans="2:3" ht="18.75" thickBot="1" x14ac:dyDescent="0.3">
      <c r="B51" s="30"/>
      <c r="C51" s="23" t="s">
        <v>16</v>
      </c>
    </row>
    <row r="52" spans="2:3" ht="18.75" thickBot="1" x14ac:dyDescent="0.3">
      <c r="B52" s="30"/>
      <c r="C52" s="23" t="s">
        <v>16</v>
      </c>
    </row>
    <row r="53" spans="2:3" ht="18.75" thickBot="1" x14ac:dyDescent="0.3">
      <c r="B53" s="30"/>
      <c r="C53" s="23" t="s">
        <v>16</v>
      </c>
    </row>
    <row r="54" spans="2:3" ht="18.75" thickBot="1" x14ac:dyDescent="0.3">
      <c r="B54" s="30"/>
      <c r="C54" s="23" t="s">
        <v>16</v>
      </c>
    </row>
    <row r="55" spans="2:3" ht="18.75" thickBot="1" x14ac:dyDescent="0.3">
      <c r="B55" s="30"/>
      <c r="C55" s="23" t="s">
        <v>16</v>
      </c>
    </row>
    <row r="56" spans="2:3" ht="18.75" thickBot="1" x14ac:dyDescent="0.3">
      <c r="B56" s="30"/>
      <c r="C56" s="23" t="s">
        <v>16</v>
      </c>
    </row>
    <row r="57" spans="2:3" ht="18.75" thickBot="1" x14ac:dyDescent="0.3">
      <c r="B57" s="30"/>
      <c r="C57" s="23" t="s">
        <v>16</v>
      </c>
    </row>
    <row r="58" spans="2:3" ht="18.75" thickBot="1" x14ac:dyDescent="0.3">
      <c r="B58" s="30"/>
      <c r="C58" s="23" t="s">
        <v>16</v>
      </c>
    </row>
    <row r="59" spans="2:3" ht="18.75" thickBot="1" x14ac:dyDescent="0.3">
      <c r="B59" s="30"/>
      <c r="C59" s="23" t="s">
        <v>16</v>
      </c>
    </row>
    <row r="60" spans="2:3" ht="18.75" thickBot="1" x14ac:dyDescent="0.3">
      <c r="B60" s="30"/>
      <c r="C60" s="23" t="s">
        <v>16</v>
      </c>
    </row>
    <row r="61" spans="2:3" ht="18.75" thickBot="1" x14ac:dyDescent="0.3">
      <c r="B61" s="30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34:B68">
    <cfRule type="duplicateValues" dxfId="33" priority="281"/>
  </conditionalFormatting>
  <conditionalFormatting sqref="B34:B68">
    <cfRule type="duplicateValues" dxfId="32" priority="280"/>
  </conditionalFormatting>
  <conditionalFormatting sqref="B14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15:B16">
    <cfRule type="duplicateValues" dxfId="27" priority="6"/>
  </conditionalFormatting>
  <conditionalFormatting sqref="B15:B16">
    <cfRule type="duplicateValues" dxfId="26" priority="2"/>
    <cfRule type="duplicateValues" dxfId="25" priority="3"/>
    <cfRule type="duplicateValues" dxfId="24" priority="4"/>
    <cfRule type="duplicateValues" dxfId="23" priority="5"/>
  </conditionalFormatting>
  <conditionalFormatting sqref="B11:B12">
    <cfRule type="duplicateValues" dxfId="22" priority="11"/>
  </conditionalFormatting>
  <conditionalFormatting sqref="B11:B12">
    <cfRule type="duplicateValues" dxfId="21" priority="12"/>
    <cfRule type="duplicateValues" dxfId="20" priority="13"/>
    <cfRule type="duplicateValues" dxfId="19" priority="14"/>
    <cfRule type="duplicateValues" dxfId="18" priority="15"/>
  </conditionalFormatting>
  <conditionalFormatting sqref="B2:B33">
    <cfRule type="duplicateValues" dxfId="17" priority="1"/>
  </conditionalFormatting>
  <conditionalFormatting sqref="B17:B23 B14 B2:B10">
    <cfRule type="duplicateValues" dxfId="16" priority="16"/>
    <cfRule type="duplicateValues" dxfId="15" priority="17"/>
    <cfRule type="duplicateValues" dxfId="14" priority="18"/>
    <cfRule type="duplicateValues" dxfId="13" priority="19"/>
  </conditionalFormatting>
  <conditionalFormatting sqref="B13">
    <cfRule type="duplicateValues" dxfId="12" priority="20"/>
  </conditionalFormatting>
  <conditionalFormatting sqref="B13">
    <cfRule type="duplicateValues" dxfId="11" priority="21"/>
    <cfRule type="duplicateValues" dxfId="10" priority="22"/>
    <cfRule type="duplicateValues" dxfId="9" priority="23"/>
    <cfRule type="duplicateValues" dxfId="8" priority="24"/>
  </conditionalFormatting>
  <conditionalFormatting sqref="B14 B17:B23">
    <cfRule type="duplicateValues" dxfId="7" priority="25"/>
  </conditionalFormatting>
  <conditionalFormatting sqref="B14 B17:B23">
    <cfRule type="duplicateValues" dxfId="6" priority="26"/>
  </conditionalFormatting>
  <conditionalFormatting sqref="B24:B33">
    <cfRule type="duplicateValues" dxfId="5" priority="27"/>
  </conditionalFormatting>
  <conditionalFormatting sqref="B24:B33">
    <cfRule type="duplicateValues" dxfId="4" priority="28"/>
    <cfRule type="duplicateValues" dxfId="3" priority="29"/>
    <cfRule type="duplicateValues" dxfId="2" priority="30"/>
    <cfRule type="duplicateValues" dxfId="1" priority="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cp:lastPrinted>2021-08-14T08:14:39Z</cp:lastPrinted>
  <dcterms:created xsi:type="dcterms:W3CDTF">2020-12-19T20:17:28Z</dcterms:created>
  <dcterms:modified xsi:type="dcterms:W3CDTF">2021-08-15T21:29:55Z</dcterms:modified>
</cp:coreProperties>
</file>