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6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Efectivo!$B$1:$B$49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1" l="1"/>
  <c r="C108" i="1"/>
  <c r="C109" i="1"/>
  <c r="C110" i="1"/>
  <c r="C111" i="1"/>
  <c r="A107" i="1"/>
  <c r="A108" i="1"/>
  <c r="A109" i="1"/>
  <c r="A110" i="1"/>
  <c r="A111" i="1"/>
  <c r="C85" i="1"/>
  <c r="C86" i="1"/>
  <c r="C87" i="1"/>
  <c r="C88" i="1"/>
  <c r="C89" i="1"/>
  <c r="A85" i="1"/>
  <c r="A86" i="1"/>
  <c r="A87" i="1"/>
  <c r="A88" i="1"/>
  <c r="A89" i="1"/>
  <c r="C64" i="1"/>
  <c r="C65" i="1"/>
  <c r="C66" i="1"/>
  <c r="C67" i="1"/>
  <c r="C68" i="1"/>
  <c r="C69" i="1"/>
  <c r="A64" i="1"/>
  <c r="A65" i="1"/>
  <c r="A66" i="1"/>
  <c r="A67" i="1"/>
  <c r="A68" i="1"/>
  <c r="A69" i="1"/>
  <c r="C151" i="1"/>
  <c r="C152" i="1"/>
  <c r="C153" i="1"/>
  <c r="C154" i="1"/>
  <c r="C155" i="1"/>
  <c r="C156" i="1"/>
  <c r="C157" i="1"/>
  <c r="A151" i="1"/>
  <c r="A152" i="1"/>
  <c r="A153" i="1"/>
  <c r="A154" i="1"/>
  <c r="A155" i="1"/>
  <c r="A156" i="1"/>
  <c r="A157" i="1"/>
  <c r="C24" i="1"/>
  <c r="C25" i="1"/>
  <c r="C26" i="1"/>
  <c r="C27" i="1"/>
  <c r="A24" i="1"/>
  <c r="A25" i="1"/>
  <c r="A26" i="1"/>
  <c r="A27" i="1"/>
  <c r="C10" i="1"/>
  <c r="C11" i="1"/>
  <c r="C12" i="1"/>
  <c r="C13" i="1"/>
  <c r="C14" i="1"/>
  <c r="C15" i="1"/>
  <c r="C16" i="1"/>
  <c r="C17" i="1"/>
  <c r="C18" i="1"/>
  <c r="A10" i="1"/>
  <c r="A11" i="1"/>
  <c r="A12" i="1"/>
  <c r="A13" i="1"/>
  <c r="A14" i="1"/>
  <c r="A15" i="1"/>
  <c r="A16" i="1"/>
  <c r="A17" i="1"/>
  <c r="B112" i="1" l="1"/>
  <c r="C106" i="1"/>
  <c r="A106" i="1"/>
  <c r="C145" i="1" l="1"/>
  <c r="C146" i="1"/>
  <c r="C147" i="1"/>
  <c r="C148" i="1"/>
  <c r="C149" i="1"/>
  <c r="C150" i="1"/>
  <c r="A145" i="1"/>
  <c r="A146" i="1"/>
  <c r="A147" i="1"/>
  <c r="A148" i="1"/>
  <c r="A149" i="1"/>
  <c r="A150" i="1"/>
  <c r="E2" i="3"/>
  <c r="B158" i="1" l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B90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B70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B29" i="1"/>
  <c r="C28" i="1"/>
  <c r="A28" i="1"/>
  <c r="C23" i="1"/>
  <c r="A23" i="1"/>
  <c r="B19" i="1"/>
  <c r="A18" i="1"/>
  <c r="C9" i="1"/>
  <c r="A9" i="1"/>
  <c r="A115" i="1" l="1"/>
</calcChain>
</file>

<file path=xl/sharedStrings.xml><?xml version="1.0" encoding="utf-8"?>
<sst xmlns="http://schemas.openxmlformats.org/spreadsheetml/2006/main" count="1067" uniqueCount="71">
  <si>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</si>
  <si>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</si>
  <si>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</si>
  <si>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</si>
  <si>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</si>
  <si>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</si>
  <si>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</si>
  <si>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</si>
  <si>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</si>
  <si>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</si>
  <si>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</si>
  <si>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</si>
  <si>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</si>
  <si>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</si>
  <si>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</si>
  <si>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</si>
  <si>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</si>
  <si>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</si>
  <si>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</si>
  <si>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</si>
  <si>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</si>
  <si>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Solucionado</t>
  </si>
  <si>
    <t>Abastecido</t>
  </si>
  <si>
    <t>GAVETA DE DEPOSITO LLENA</t>
  </si>
  <si>
    <t>3335989347</t>
  </si>
  <si>
    <t>3335989460</t>
  </si>
  <si>
    <t>3335989450</t>
  </si>
  <si>
    <t>3335989280</t>
  </si>
  <si>
    <t>3335989447</t>
  </si>
  <si>
    <t>3335989379</t>
  </si>
  <si>
    <t>3335989410</t>
  </si>
  <si>
    <t>2 Gavetas Vacías + 1 Fallando</t>
  </si>
  <si>
    <t>GAVETA DE RECHAZO LLENA</t>
  </si>
  <si>
    <t>3335989466</t>
  </si>
  <si>
    <t>3335989477</t>
  </si>
  <si>
    <t>3335989482</t>
  </si>
  <si>
    <t>3335989483</t>
  </si>
  <si>
    <t>3335989486</t>
  </si>
  <si>
    <t>3335989533</t>
  </si>
  <si>
    <t>3335989534</t>
  </si>
  <si>
    <t>3335989536</t>
  </si>
  <si>
    <t>3335989537</t>
  </si>
  <si>
    <t>3335989572</t>
  </si>
  <si>
    <t>3335989573</t>
  </si>
  <si>
    <t>3335989574</t>
  </si>
  <si>
    <t>3335989575</t>
  </si>
  <si>
    <t>3335989577</t>
  </si>
  <si>
    <t>3335989578</t>
  </si>
  <si>
    <t>3335989584</t>
  </si>
  <si>
    <t>3335989585</t>
  </si>
  <si>
    <t>3335989586</t>
  </si>
  <si>
    <t>3335989576</t>
  </si>
  <si>
    <t>3335989354</t>
  </si>
  <si>
    <t>3335989396</t>
  </si>
  <si>
    <t>3335989473</t>
  </si>
  <si>
    <t>3335989479</t>
  </si>
  <si>
    <t>3335989488</t>
  </si>
  <si>
    <t>3335989489</t>
  </si>
  <si>
    <t>3335989535</t>
  </si>
  <si>
    <t>3335989541</t>
  </si>
  <si>
    <t>3335989587</t>
  </si>
  <si>
    <t>3335989568</t>
  </si>
  <si>
    <t>3335989569</t>
  </si>
  <si>
    <t>3335989570</t>
  </si>
  <si>
    <t>3335989571</t>
  </si>
  <si>
    <t>3335989589</t>
  </si>
  <si>
    <t xml:space="preserve">GAVETA DE DEPOSITO LLENA </t>
  </si>
  <si>
    <t>3335989496</t>
  </si>
  <si>
    <t>3335989539</t>
  </si>
  <si>
    <t xml:space="preserve">GAVETA DE RECHAZO LLENA </t>
  </si>
  <si>
    <t>3335989491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</si>
</sst>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9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39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8" fillId="8" borderId="3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37" fillId="6" borderId="1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"/>
      <tableStyleElement type="headerRow" dxfId="69"/>
      <tableStyleElement type="totalRow" dxfId="68"/>
      <tableStyleElement type="firstColumn" dxfId="67"/>
      <tableStyleElement type="lastColumn" dxfId="66"/>
      <tableStyleElement type="firstRowStripe" dxfId="65"/>
      <tableStyleElement type="firstColumnStripe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88" zoomScale="70" zoomScaleNormal="70" workbookViewId="0">
      <selection activeCell="I102" sqref="I102"/>
    </sheetView>
  </sheetViews>
  <sheetFormatPr baseColWidth="10" defaultColWidth="23.42578125" defaultRowHeight="15" x14ac:dyDescent="0.25"/>
  <cols>
    <col min="1" max="1" width="27.140625" bestFit="1" customWidth="1"/>
    <col min="2" max="2" width="26.140625" style="2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38" t="s">
        <v>1</v>
      </c>
      <c r="B1" s="39"/>
      <c r="C1" s="39"/>
      <c r="D1" s="39"/>
      <c r="E1" s="40"/>
    </row>
    <row r="2" spans="1:5" ht="25.5" customHeight="1" x14ac:dyDescent="0.25">
      <c r="A2" s="41" t="s">
        <v>0</v>
      </c>
      <c r="B2" s="42"/>
      <c r="C2" s="42"/>
      <c r="D2" s="42"/>
      <c r="E2" s="43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2</v>
      </c>
      <c r="B4" s="18">
        <v>44425.25</v>
      </c>
      <c r="C4" s="1"/>
      <c r="D4" s="1"/>
      <c r="E4" s="25"/>
    </row>
    <row r="5" spans="1:5" ht="18.75" thickBot="1" x14ac:dyDescent="0.3">
      <c r="A5" s="7" t="s">
        <v>3</v>
      </c>
      <c r="B5" s="18">
        <v>44425.708333333336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44" t="s">
        <v>4</v>
      </c>
      <c r="B7" s="45"/>
      <c r="C7" s="45"/>
      <c r="D7" s="45"/>
      <c r="E7" s="46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1"/>
      <c r="C9" s="15" t="e">
        <f>VLOOKUP(B9,'[1]LISTADO ATM'!$A$2:$B$822,2,0)</f>
        <v>#N/A</v>
      </c>
      <c r="D9" s="11" t="s">
        <v>22</v>
      </c>
      <c r="E9" s="29"/>
    </row>
    <row r="10" spans="1:5" ht="18" x14ac:dyDescent="0.25">
      <c r="A10" s="15" t="e">
        <f>VLOOKUP(B10,'[1]LISTADO ATM'!$A$2:$C$822,3,0)</f>
        <v>#N/A</v>
      </c>
      <c r="B10" s="37"/>
      <c r="C10" s="15" t="e">
        <f>VLOOKUP(B10,'[1]LISTADO ATM'!$A$2:$B$822,2,0)</f>
        <v>#N/A</v>
      </c>
      <c r="D10" s="11"/>
      <c r="E10" s="29"/>
    </row>
    <row r="11" spans="1:5" ht="18" x14ac:dyDescent="0.25">
      <c r="A11" s="15" t="e">
        <f>VLOOKUP(B11,'[1]LISTADO ATM'!$A$2:$C$822,3,0)</f>
        <v>#N/A</v>
      </c>
      <c r="B11" s="37"/>
      <c r="C11" s="15" t="e">
        <f>VLOOKUP(B11,'[1]LISTADO ATM'!$A$2:$B$822,2,0)</f>
        <v>#N/A</v>
      </c>
      <c r="D11" s="11"/>
      <c r="E11" s="29"/>
    </row>
    <row r="12" spans="1:5" ht="18" x14ac:dyDescent="0.25">
      <c r="A12" s="15" t="e">
        <f>VLOOKUP(B12,'[1]LISTADO ATM'!$A$2:$C$822,3,0)</f>
        <v>#N/A</v>
      </c>
      <c r="B12" s="37"/>
      <c r="C12" s="15" t="e">
        <f>VLOOKUP(B12,'[1]LISTADO ATM'!$A$2:$B$822,2,0)</f>
        <v>#N/A</v>
      </c>
      <c r="D12" s="11"/>
      <c r="E12" s="29"/>
    </row>
    <row r="13" spans="1:5" ht="18" x14ac:dyDescent="0.25">
      <c r="A13" s="15" t="e">
        <f>VLOOKUP(B13,'[1]LISTADO ATM'!$A$2:$C$822,3,0)</f>
        <v>#N/A</v>
      </c>
      <c r="B13" s="37"/>
      <c r="C13" s="15" t="e">
        <f>VLOOKUP(B13,'[1]LISTADO ATM'!$A$2:$B$822,2,0)</f>
        <v>#N/A</v>
      </c>
      <c r="D13" s="11"/>
      <c r="E13" s="29"/>
    </row>
    <row r="14" spans="1:5" ht="18" x14ac:dyDescent="0.25">
      <c r="A14" s="15" t="e">
        <f>VLOOKUP(B14,'[1]LISTADO ATM'!$A$2:$C$822,3,0)</f>
        <v>#N/A</v>
      </c>
      <c r="B14" s="37"/>
      <c r="C14" s="15" t="e">
        <f>VLOOKUP(B14,'[1]LISTADO ATM'!$A$2:$B$822,2,0)</f>
        <v>#N/A</v>
      </c>
      <c r="D14" s="11"/>
      <c r="E14" s="29"/>
    </row>
    <row r="15" spans="1:5" ht="18" x14ac:dyDescent="0.25">
      <c r="A15" s="15" t="e">
        <f>VLOOKUP(B15,'[1]LISTADO ATM'!$A$2:$C$822,3,0)</f>
        <v>#N/A</v>
      </c>
      <c r="B15" s="37"/>
      <c r="C15" s="15" t="e">
        <f>VLOOKUP(B15,'[1]LISTADO ATM'!$A$2:$B$822,2,0)</f>
        <v>#N/A</v>
      </c>
      <c r="D15" s="11"/>
      <c r="E15" s="29"/>
    </row>
    <row r="16" spans="1:5" ht="18" x14ac:dyDescent="0.25">
      <c r="A16" s="15" t="e">
        <f>VLOOKUP(B16,'[1]LISTADO ATM'!$A$2:$C$822,3,0)</f>
        <v>#N/A</v>
      </c>
      <c r="B16" s="37"/>
      <c r="C16" s="15" t="e">
        <f>VLOOKUP(B16,'[1]LISTADO ATM'!$A$2:$B$822,2,0)</f>
        <v>#N/A</v>
      </c>
      <c r="D16" s="11"/>
      <c r="E16" s="29"/>
    </row>
    <row r="17" spans="1:5" ht="18" x14ac:dyDescent="0.25">
      <c r="A17" s="15" t="e">
        <f>VLOOKUP(B17,'[1]LISTADO ATM'!$A$2:$C$822,3,0)</f>
        <v>#N/A</v>
      </c>
      <c r="B17" s="37"/>
      <c r="C17" s="15" t="e">
        <f>VLOOKUP(B17,'[1]LISTADO ATM'!$A$2:$B$822,2,0)</f>
        <v>#N/A</v>
      </c>
      <c r="D17" s="11"/>
      <c r="E17" s="29"/>
    </row>
    <row r="18" spans="1:5" ht="18.75" thickBot="1" x14ac:dyDescent="0.3">
      <c r="A18" s="15" t="e">
        <f>VLOOKUP(B18,'[1]LISTADO ATM'!$A$2:$C$822,3,0)</f>
        <v>#N/A</v>
      </c>
      <c r="B18" s="31"/>
      <c r="C18" s="15" t="e">
        <f>VLOOKUP(B18,'[1]LISTADO ATM'!$A$2:$B$822,2,0)</f>
        <v>#N/A</v>
      </c>
      <c r="D18" s="11" t="s">
        <v>22</v>
      </c>
      <c r="E18" s="29"/>
    </row>
    <row r="19" spans="1:5" ht="18" customHeight="1" thickBot="1" x14ac:dyDescent="0.3">
      <c r="A19" s="3" t="s">
        <v>11</v>
      </c>
      <c r="B19" s="32">
        <f>COUNT(B9:B18)</f>
        <v>0</v>
      </c>
      <c r="C19" s="47"/>
      <c r="D19" s="48"/>
      <c r="E19" s="49"/>
    </row>
    <row r="20" spans="1:5" ht="18" customHeight="1" x14ac:dyDescent="0.25">
      <c r="B20" s="5"/>
      <c r="E20" s="5"/>
    </row>
    <row r="21" spans="1:5" ht="18" x14ac:dyDescent="0.25">
      <c r="A21" s="44" t="s">
        <v>15</v>
      </c>
      <c r="B21" s="45"/>
      <c r="C21" s="45"/>
      <c r="D21" s="45"/>
      <c r="E21" s="46"/>
    </row>
    <row r="22" spans="1:5" ht="18" x14ac:dyDescent="0.25">
      <c r="A22" s="12" t="s">
        <v>5</v>
      </c>
      <c r="B22" s="12" t="s">
        <v>6</v>
      </c>
      <c r="C22" s="12" t="s">
        <v>7</v>
      </c>
      <c r="D22" s="12" t="s">
        <v>8</v>
      </c>
      <c r="E22" s="12" t="s">
        <v>9</v>
      </c>
    </row>
    <row r="23" spans="1:5" ht="18" customHeight="1" x14ac:dyDescent="0.25">
      <c r="A23" s="15" t="e">
        <f>VLOOKUP(B23,'[1]LISTADO ATM'!$A$2:$C$822,3,0)</f>
        <v>#N/A</v>
      </c>
      <c r="B23" s="15"/>
      <c r="C23" s="15" t="e">
        <f>VLOOKUP(B23,'[1]LISTADO ATM'!$A$2:$B$822,2,0)</f>
        <v>#N/A</v>
      </c>
      <c r="D23" s="11" t="s">
        <v>21</v>
      </c>
      <c r="E23" s="29"/>
    </row>
    <row r="24" spans="1:5" ht="18" customHeight="1" x14ac:dyDescent="0.25">
      <c r="A24" s="15" t="e">
        <f>VLOOKUP(B24,'[1]LISTADO ATM'!$A$2:$C$822,3,0)</f>
        <v>#N/A</v>
      </c>
      <c r="B24" s="15"/>
      <c r="C24" s="15" t="e">
        <f>VLOOKUP(B24,'[1]LISTADO ATM'!$A$2:$B$822,2,0)</f>
        <v>#N/A</v>
      </c>
      <c r="D24" s="11"/>
      <c r="E24" s="29"/>
    </row>
    <row r="25" spans="1:5" ht="18" customHeight="1" x14ac:dyDescent="0.25">
      <c r="A25" s="15" t="e">
        <f>VLOOKUP(B25,'[1]LISTADO ATM'!$A$2:$C$822,3,0)</f>
        <v>#N/A</v>
      </c>
      <c r="B25" s="15"/>
      <c r="C25" s="15" t="e">
        <f>VLOOKUP(B25,'[1]LISTADO ATM'!$A$2:$B$822,2,0)</f>
        <v>#N/A</v>
      </c>
      <c r="D25" s="11"/>
      <c r="E25" s="29"/>
    </row>
    <row r="26" spans="1:5" ht="18" customHeight="1" x14ac:dyDescent="0.25">
      <c r="A26" s="15" t="e">
        <f>VLOOKUP(B26,'[1]LISTADO ATM'!$A$2:$C$822,3,0)</f>
        <v>#N/A</v>
      </c>
      <c r="B26" s="15"/>
      <c r="C26" s="15" t="e">
        <f>VLOOKUP(B26,'[1]LISTADO ATM'!$A$2:$B$822,2,0)</f>
        <v>#N/A</v>
      </c>
      <c r="D26" s="11"/>
      <c r="E26" s="29"/>
    </row>
    <row r="27" spans="1:5" ht="18" customHeight="1" x14ac:dyDescent="0.25">
      <c r="A27" s="15" t="e">
        <f>VLOOKUP(B27,'[1]LISTADO ATM'!$A$2:$C$822,3,0)</f>
        <v>#N/A</v>
      </c>
      <c r="B27" s="15"/>
      <c r="C27" s="15" t="e">
        <f>VLOOKUP(B27,'[1]LISTADO ATM'!$A$2:$B$822,2,0)</f>
        <v>#N/A</v>
      </c>
      <c r="D27" s="11"/>
      <c r="E27" s="29"/>
    </row>
    <row r="28" spans="1:5" ht="18" customHeight="1" thickBot="1" x14ac:dyDescent="0.3">
      <c r="A28" s="15" t="e">
        <f>VLOOKUP(B28,'[1]LISTADO ATM'!$A$2:$C$822,3,0)</f>
        <v>#N/A</v>
      </c>
      <c r="B28" s="15"/>
      <c r="C28" s="15" t="e">
        <f>VLOOKUP(B28,'[1]LISTADO ATM'!$A$2:$B$822,2,0)</f>
        <v>#N/A</v>
      </c>
      <c r="D28" s="11" t="s">
        <v>21</v>
      </c>
      <c r="E28" s="29"/>
    </row>
    <row r="29" spans="1:5" ht="18.75" thickBot="1" x14ac:dyDescent="0.3">
      <c r="A29" s="3" t="s">
        <v>11</v>
      </c>
      <c r="B29" s="32">
        <f>COUNT(B23:B23)</f>
        <v>0</v>
      </c>
      <c r="C29" s="47"/>
      <c r="D29" s="48"/>
      <c r="E29" s="49"/>
    </row>
    <row r="30" spans="1:5" ht="15.75" thickBot="1" x14ac:dyDescent="0.3">
      <c r="B30" s="5"/>
      <c r="E30" s="5"/>
    </row>
    <row r="31" spans="1:5" ht="18" customHeight="1" thickBot="1" x14ac:dyDescent="0.3">
      <c r="A31" s="51" t="s">
        <v>13</v>
      </c>
      <c r="B31" s="52"/>
      <c r="C31" s="52"/>
      <c r="D31" s="52"/>
      <c r="E31" s="53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15" t="str">
        <f>VLOOKUP(B33,'[1]LISTADO ATM'!$A$2:$C$822,3,0)</f>
        <v>DISTRITO NACIONAL</v>
      </c>
      <c r="B33" s="15">
        <v>551</v>
      </c>
      <c r="C33" s="15" t="str">
        <f>VLOOKUP(B33,'[1]LISTADO ATM'!$A$2:$B$822,2,0)</f>
        <v xml:space="preserve">ATM Oficina Padre Castellanos </v>
      </c>
      <c r="D33" s="24" t="s">
        <v>10</v>
      </c>
      <c r="E33" s="35" t="s">
        <v>27</v>
      </c>
    </row>
    <row r="34" spans="1:5" ht="18" customHeight="1" x14ac:dyDescent="0.25">
      <c r="A34" s="15" t="str">
        <f>VLOOKUP(B34,'[1]LISTADO ATM'!$A$2:$C$822,3,0)</f>
        <v>ESTE</v>
      </c>
      <c r="B34" s="15">
        <v>68</v>
      </c>
      <c r="C34" s="15" t="str">
        <f>VLOOKUP(B34,'[1]LISTADO ATM'!$A$2:$B$822,2,0)</f>
        <v xml:space="preserve">ATM Hotel Nickelodeon (Punta Cana) </v>
      </c>
      <c r="D34" s="24" t="s">
        <v>10</v>
      </c>
      <c r="E34" s="35" t="s">
        <v>24</v>
      </c>
    </row>
    <row r="35" spans="1:5" ht="18" customHeight="1" x14ac:dyDescent="0.25">
      <c r="A35" s="15" t="str">
        <f>VLOOKUP(B35,'[1]LISTADO ATM'!$A$2:$C$922,3,0)</f>
        <v>NORTE</v>
      </c>
      <c r="B35" s="15">
        <v>969</v>
      </c>
      <c r="C35" s="15" t="str">
        <f>VLOOKUP(B35,'[1]LISTADO ATM'!$A$2:$B$922,2,0)</f>
        <v xml:space="preserve">ATM Oficina El Sol I (Santiago) </v>
      </c>
      <c r="D35" s="24" t="s">
        <v>10</v>
      </c>
      <c r="E35" s="35" t="s">
        <v>29</v>
      </c>
    </row>
    <row r="36" spans="1:5" ht="18" customHeight="1" x14ac:dyDescent="0.25">
      <c r="A36" s="15" t="str">
        <f>VLOOKUP(B36,'[1]LISTADO ATM'!$A$2:$C$922,3,0)</f>
        <v>DISTRITO NACIONAL</v>
      </c>
      <c r="B36" s="15">
        <v>813</v>
      </c>
      <c r="C36" s="15" t="str">
        <f>VLOOKUP(B36,'[1]LISTADO ATM'!$A$2:$B$922,2,0)</f>
        <v>ATM Oficina Occidental Mall</v>
      </c>
      <c r="D36" s="24" t="s">
        <v>10</v>
      </c>
      <c r="E36" s="35" t="s">
        <v>28</v>
      </c>
    </row>
    <row r="37" spans="1:5" ht="18" customHeight="1" x14ac:dyDescent="0.25">
      <c r="A37" s="15" t="str">
        <f>VLOOKUP(B37,'[1]LISTADO ATM'!$A$2:$C$922,3,0)</f>
        <v>ESTE</v>
      </c>
      <c r="B37" s="15">
        <v>399</v>
      </c>
      <c r="C37" s="15" t="str">
        <f>VLOOKUP(B37,'[1]LISTADO ATM'!$A$2:$B$922,2,0)</f>
        <v xml:space="preserve">ATM Oficina La Romana II </v>
      </c>
      <c r="D37" s="24" t="s">
        <v>10</v>
      </c>
      <c r="E37" s="35" t="s">
        <v>26</v>
      </c>
    </row>
    <row r="38" spans="1:5" ht="18" customHeight="1" x14ac:dyDescent="0.25">
      <c r="A38" s="15" t="str">
        <f>VLOOKUP(B38,'[1]LISTADO ATM'!$A$2:$C$922,3,0)</f>
        <v>NORTE</v>
      </c>
      <c r="B38" s="15">
        <v>142</v>
      </c>
      <c r="C38" s="15" t="str">
        <f>VLOOKUP(B38,'[1]LISTADO ATM'!$A$2:$B$922,2,0)</f>
        <v xml:space="preserve">ATM Centro de Caja Galerías Bonao </v>
      </c>
      <c r="D38" s="24" t="s">
        <v>10</v>
      </c>
      <c r="E38" s="35" t="s">
        <v>25</v>
      </c>
    </row>
    <row r="39" spans="1:5" ht="18" customHeight="1" x14ac:dyDescent="0.25">
      <c r="A39" s="15" t="str">
        <f>VLOOKUP(B39,'[1]LISTADO ATM'!$A$2:$C$922,3,0)</f>
        <v>DISTRITO NACIONAL</v>
      </c>
      <c r="B39" s="15">
        <v>713</v>
      </c>
      <c r="C39" s="15" t="str">
        <f>VLOOKUP(B39,'[1]LISTADO ATM'!$A$2:$B$922,2,0)</f>
        <v xml:space="preserve">ATM Oficina Las Américas </v>
      </c>
      <c r="D39" s="24" t="s">
        <v>10</v>
      </c>
      <c r="E39" s="29" t="s">
        <v>33</v>
      </c>
    </row>
    <row r="40" spans="1:5" ht="18" x14ac:dyDescent="0.25">
      <c r="A40" s="15" t="str">
        <f>VLOOKUP(B40,'[1]LISTADO ATM'!$A$2:$C$922,3,0)</f>
        <v>ESTE</v>
      </c>
      <c r="B40" s="15">
        <v>345</v>
      </c>
      <c r="C40" s="15" t="str">
        <f>VLOOKUP(B40,'[1]LISTADO ATM'!$A$2:$B$922,2,0)</f>
        <v>ATM Ofic. Yamasa II</v>
      </c>
      <c r="D40" s="24" t="s">
        <v>10</v>
      </c>
      <c r="E40" s="29" t="s">
        <v>34</v>
      </c>
    </row>
    <row r="41" spans="1:5" ht="18" x14ac:dyDescent="0.25">
      <c r="A41" s="15" t="str">
        <f>VLOOKUP(B41,'[1]LISTADO ATM'!$A$2:$C$922,3,0)</f>
        <v>DISTRITO NACIONAL</v>
      </c>
      <c r="B41" s="15">
        <v>957</v>
      </c>
      <c r="C41" s="15" t="str">
        <f>VLOOKUP(B41,'[1]LISTADO ATM'!$A$2:$B$922,2,0)</f>
        <v xml:space="preserve">ATM Oficina Venezuela </v>
      </c>
      <c r="D41" s="24" t="s">
        <v>10</v>
      </c>
      <c r="E41" s="29" t="s">
        <v>35</v>
      </c>
    </row>
    <row r="42" spans="1:5" ht="18" x14ac:dyDescent="0.25">
      <c r="A42" s="15" t="str">
        <f>VLOOKUP(B42,'[1]LISTADO ATM'!$A$2:$C$922,3,0)</f>
        <v>ESTE</v>
      </c>
      <c r="B42" s="15">
        <v>211</v>
      </c>
      <c r="C42" s="15" t="str">
        <f>VLOOKUP(B42,'[1]LISTADO ATM'!$A$2:$B$922,2,0)</f>
        <v xml:space="preserve">ATM Oficina La Romana I </v>
      </c>
      <c r="D42" s="24" t="s">
        <v>10</v>
      </c>
      <c r="E42" s="29" t="s">
        <v>36</v>
      </c>
    </row>
    <row r="43" spans="1:5" ht="18" x14ac:dyDescent="0.25">
      <c r="A43" s="15" t="str">
        <f>VLOOKUP(B43,'[1]LISTADO ATM'!$A$2:$C$922,3,0)</f>
        <v>ESTE</v>
      </c>
      <c r="B43" s="15">
        <v>609</v>
      </c>
      <c r="C43" s="15" t="str">
        <f>VLOOKUP(B43,'[1]LISTADO ATM'!$A$2:$B$922,2,0)</f>
        <v xml:space="preserve">ATM S/M Jumbo (San Pedro) </v>
      </c>
      <c r="D43" s="24" t="s">
        <v>10</v>
      </c>
      <c r="E43" s="29" t="s">
        <v>37</v>
      </c>
    </row>
    <row r="44" spans="1:5" ht="18" x14ac:dyDescent="0.25">
      <c r="A44" s="15" t="str">
        <f>VLOOKUP(B44,'[1]LISTADO ATM'!$A$2:$C$922,3,0)</f>
        <v>DISTRITO NACIONAL</v>
      </c>
      <c r="B44" s="15">
        <v>183</v>
      </c>
      <c r="C44" s="15" t="str">
        <f>VLOOKUP(B44,'[1]LISTADO ATM'!$A$2:$B$922,2,0)</f>
        <v>ATM Estación Nativa Km. 22 Aut. Duarte.</v>
      </c>
      <c r="D44" s="24" t="s">
        <v>10</v>
      </c>
      <c r="E44" s="29">
        <v>3335989503</v>
      </c>
    </row>
    <row r="45" spans="1:5" ht="18" x14ac:dyDescent="0.25">
      <c r="A45" s="15" t="str">
        <f>VLOOKUP(B45,'[1]LISTADO ATM'!$A$2:$C$922,3,0)</f>
        <v>NORTE</v>
      </c>
      <c r="B45" s="15">
        <v>965</v>
      </c>
      <c r="C45" s="15" t="str">
        <f>VLOOKUP(B45,'[1]LISTADO ATM'!$A$2:$B$922,2,0)</f>
        <v xml:space="preserve">ATM S/M La Fuente FUN (Santiago) </v>
      </c>
      <c r="D45" s="24" t="s">
        <v>10</v>
      </c>
      <c r="E45" s="29">
        <v>3335989514</v>
      </c>
    </row>
    <row r="46" spans="1:5" ht="18" x14ac:dyDescent="0.25">
      <c r="A46" s="15" t="str">
        <f>VLOOKUP(B46,'[1]LISTADO ATM'!$A$2:$C$922,3,0)</f>
        <v>DISTRITO NACIONAL</v>
      </c>
      <c r="B46" s="15">
        <v>527</v>
      </c>
      <c r="C46" s="15" t="str">
        <f>VLOOKUP(B46,'[1]LISTADO ATM'!$A$2:$B$922,2,0)</f>
        <v>ATM Oficina Zona Oriental II</v>
      </c>
      <c r="D46" s="24" t="s">
        <v>10</v>
      </c>
      <c r="E46" s="29">
        <v>3335989522</v>
      </c>
    </row>
    <row r="47" spans="1:5" ht="18" x14ac:dyDescent="0.25">
      <c r="A47" s="15" t="str">
        <f>VLOOKUP(B47,'[1]LISTADO ATM'!$A$2:$C$922,3,0)</f>
        <v>SUR</v>
      </c>
      <c r="B47" s="15">
        <v>881</v>
      </c>
      <c r="C47" s="15" t="str">
        <f>VLOOKUP(B47,'[1]LISTADO ATM'!$A$2:$B$922,2,0)</f>
        <v xml:space="preserve">ATM UNP Yaguate (San Cristóbal) </v>
      </c>
      <c r="D47" s="24" t="s">
        <v>10</v>
      </c>
      <c r="E47" s="29">
        <v>3335989523</v>
      </c>
    </row>
    <row r="48" spans="1:5" ht="18" x14ac:dyDescent="0.25">
      <c r="A48" s="15" t="str">
        <f>VLOOKUP(B48,'[1]LISTADO ATM'!$A$2:$C$922,3,0)</f>
        <v>ESTE</v>
      </c>
      <c r="B48" s="15">
        <v>912</v>
      </c>
      <c r="C48" s="15" t="str">
        <f>VLOOKUP(B48,'[1]LISTADO ATM'!$A$2:$B$922,2,0)</f>
        <v xml:space="preserve">ATM Oficina San Pedro II </v>
      </c>
      <c r="D48" s="24" t="s">
        <v>10</v>
      </c>
      <c r="E48" s="29">
        <v>3335989524</v>
      </c>
    </row>
    <row r="49" spans="1:5" ht="18" x14ac:dyDescent="0.25">
      <c r="A49" s="15" t="str">
        <f>VLOOKUP(B49,'[1]LISTADO ATM'!$A$2:$C$922,3,0)</f>
        <v>NORTE</v>
      </c>
      <c r="B49" s="15">
        <v>119</v>
      </c>
      <c r="C49" s="15" t="str">
        <f>VLOOKUP(B49,'[1]LISTADO ATM'!$A$2:$B$922,2,0)</f>
        <v>ATM Oficina La Barranquita</v>
      </c>
      <c r="D49" s="24" t="s">
        <v>10</v>
      </c>
      <c r="E49" s="29">
        <v>3335989525</v>
      </c>
    </row>
    <row r="50" spans="1:5" ht="18" x14ac:dyDescent="0.25">
      <c r="A50" s="15" t="str">
        <f>VLOOKUP(B50,'[1]LISTADO ATM'!$A$2:$C$922,3,0)</f>
        <v>ESTE</v>
      </c>
      <c r="B50" s="15">
        <v>842</v>
      </c>
      <c r="C50" s="15" t="str">
        <f>VLOOKUP(B50,'[1]LISTADO ATM'!$A$2:$B$922,2,0)</f>
        <v xml:space="preserve">ATM Plaza Orense II (La Romana) </v>
      </c>
      <c r="D50" s="24" t="s">
        <v>10</v>
      </c>
      <c r="E50" s="29">
        <v>3335989526</v>
      </c>
    </row>
    <row r="51" spans="1:5" ht="18" x14ac:dyDescent="0.25">
      <c r="A51" s="15" t="str">
        <f>VLOOKUP(B51,'[1]LISTADO ATM'!$A$2:$C$922,3,0)</f>
        <v>ESTE</v>
      </c>
      <c r="B51" s="15">
        <v>824</v>
      </c>
      <c r="C51" s="15" t="str">
        <f>VLOOKUP(B51,'[1]LISTADO ATM'!$A$2:$B$922,2,0)</f>
        <v xml:space="preserve">ATM Multiplaza (Higuey) </v>
      </c>
      <c r="D51" s="24" t="s">
        <v>10</v>
      </c>
      <c r="E51" s="29" t="s">
        <v>38</v>
      </c>
    </row>
    <row r="52" spans="1:5" ht="18" customHeight="1" x14ac:dyDescent="0.25">
      <c r="A52" s="15" t="str">
        <f>VLOOKUP(B52,'[1]LISTADO ATM'!$A$2:$C$922,3,0)</f>
        <v>DISTRITO NACIONAL</v>
      </c>
      <c r="B52" s="15">
        <v>300</v>
      </c>
      <c r="C52" s="15" t="str">
        <f>VLOOKUP(B52,'[1]LISTADO ATM'!$A$2:$B$922,2,0)</f>
        <v xml:space="preserve">ATM S/M Aprezio Los Guaricanos </v>
      </c>
      <c r="D52" s="24" t="s">
        <v>10</v>
      </c>
      <c r="E52" s="29" t="s">
        <v>39</v>
      </c>
    </row>
    <row r="53" spans="1:5" ht="18" x14ac:dyDescent="0.25">
      <c r="A53" s="15" t="str">
        <f>VLOOKUP(B53,'[1]LISTADO ATM'!$A$2:$C$922,3,0)</f>
        <v>NORTE</v>
      </c>
      <c r="B53" s="15">
        <v>285</v>
      </c>
      <c r="C53" s="15" t="str">
        <f>VLOOKUP(B53,'[1]LISTADO ATM'!$A$2:$B$922,2,0)</f>
        <v xml:space="preserve">ATM Oficina Camino Real (Puerto Plata) </v>
      </c>
      <c r="D53" s="24" t="s">
        <v>10</v>
      </c>
      <c r="E53" s="29" t="s">
        <v>40</v>
      </c>
    </row>
    <row r="54" spans="1:5" ht="18.75" customHeight="1" x14ac:dyDescent="0.25">
      <c r="A54" s="15" t="str">
        <f>VLOOKUP(B54,'[1]LISTADO ATM'!$A$2:$C$922,3,0)</f>
        <v>DISTRITO NACIONAL</v>
      </c>
      <c r="B54" s="15">
        <v>23</v>
      </c>
      <c r="C54" s="15" t="str">
        <f>VLOOKUP(B54,'[1]LISTADO ATM'!$A$2:$B$922,2,0)</f>
        <v xml:space="preserve">ATM Oficina México </v>
      </c>
      <c r="D54" s="24" t="s">
        <v>10</v>
      </c>
      <c r="E54" s="29" t="s">
        <v>41</v>
      </c>
    </row>
    <row r="55" spans="1:5" ht="18" x14ac:dyDescent="0.25">
      <c r="A55" s="15" t="str">
        <f>VLOOKUP(B55,'[1]LISTADO ATM'!$A$2:$C$922,3,0)</f>
        <v>DISTRITO NACIONAL</v>
      </c>
      <c r="B55" s="15">
        <v>237</v>
      </c>
      <c r="C55" s="15" t="str">
        <f>VLOOKUP(B55,'[1]LISTADO ATM'!$A$2:$B$922,2,0)</f>
        <v xml:space="preserve">ATM UNP Plaza Vásquez </v>
      </c>
      <c r="D55" s="24" t="s">
        <v>10</v>
      </c>
      <c r="E55" s="29" t="s">
        <v>42</v>
      </c>
    </row>
    <row r="56" spans="1:5" ht="18" x14ac:dyDescent="0.25">
      <c r="A56" s="15" t="str">
        <f>VLOOKUP(B56,'[1]LISTADO ATM'!$A$2:$C$922,3,0)</f>
        <v>DISTRITO NACIONAL</v>
      </c>
      <c r="B56" s="15">
        <v>698</v>
      </c>
      <c r="C56" s="15" t="str">
        <f>VLOOKUP(B56,'[1]LISTADO ATM'!$A$2:$B$922,2,0)</f>
        <v>ATM Parador Bellamar</v>
      </c>
      <c r="D56" s="24" t="s">
        <v>10</v>
      </c>
      <c r="E56" s="29" t="s">
        <v>43</v>
      </c>
    </row>
    <row r="57" spans="1:5" ht="18" x14ac:dyDescent="0.25">
      <c r="A57" s="15" t="str">
        <f>VLOOKUP(B57,'[1]LISTADO ATM'!$A$2:$C$922,3,0)</f>
        <v>NORTE</v>
      </c>
      <c r="B57" s="15">
        <v>633</v>
      </c>
      <c r="C57" s="15" t="str">
        <f>VLOOKUP(B57,'[1]LISTADO ATM'!$A$2:$B$922,2,0)</f>
        <v xml:space="preserve">ATM Autobanco Las Colinas </v>
      </c>
      <c r="D57" s="24" t="s">
        <v>10</v>
      </c>
      <c r="E57" s="29" t="s">
        <v>44</v>
      </c>
    </row>
    <row r="58" spans="1:5" ht="18" x14ac:dyDescent="0.25">
      <c r="A58" s="15" t="str">
        <f>VLOOKUP(B58,'[1]LISTADO ATM'!$A$2:$C$922,3,0)</f>
        <v>NORTE</v>
      </c>
      <c r="B58" s="15">
        <v>504</v>
      </c>
      <c r="C58" s="15" t="str">
        <f>VLOOKUP(B58,'[1]LISTADO ATM'!$A$2:$B$922,2,0)</f>
        <v>ATM CURNA UASD Nagua</v>
      </c>
      <c r="D58" s="24" t="s">
        <v>10</v>
      </c>
      <c r="E58" s="29" t="s">
        <v>45</v>
      </c>
    </row>
    <row r="59" spans="1:5" ht="18.75" customHeight="1" x14ac:dyDescent="0.25">
      <c r="A59" s="15" t="str">
        <f>VLOOKUP(B59,'[1]LISTADO ATM'!$A$2:$C$922,3,0)</f>
        <v>ESTE</v>
      </c>
      <c r="B59" s="15">
        <v>934</v>
      </c>
      <c r="C59" s="15" t="str">
        <f>VLOOKUP(B59,'[1]LISTADO ATM'!$A$2:$B$922,2,0)</f>
        <v>ATM Hotel Dreams La Romana</v>
      </c>
      <c r="D59" s="24" t="s">
        <v>10</v>
      </c>
      <c r="E59" s="29" t="s">
        <v>46</v>
      </c>
    </row>
    <row r="60" spans="1:5" ht="18.75" customHeight="1" x14ac:dyDescent="0.25">
      <c r="A60" s="15" t="str">
        <f>VLOOKUP(B60,'[1]LISTADO ATM'!$A$2:$C$922,3,0)</f>
        <v>ESTE</v>
      </c>
      <c r="B60" s="15">
        <v>480</v>
      </c>
      <c r="C60" s="15" t="str">
        <f>VLOOKUP(B60,'[1]LISTADO ATM'!$A$2:$B$922,2,0)</f>
        <v>ATM UNP Farmaconal Higuey</v>
      </c>
      <c r="D60" s="24" t="s">
        <v>10</v>
      </c>
      <c r="E60" s="29" t="s">
        <v>47</v>
      </c>
    </row>
    <row r="61" spans="1:5" ht="18" x14ac:dyDescent="0.25">
      <c r="A61" s="15" t="str">
        <f>VLOOKUP(B61,'[1]LISTADO ATM'!$A$2:$C$922,3,0)</f>
        <v>ESTE</v>
      </c>
      <c r="B61" s="15">
        <v>963</v>
      </c>
      <c r="C61" s="15" t="str">
        <f>VLOOKUP(B61,'[1]LISTADO ATM'!$A$2:$B$922,2,0)</f>
        <v xml:space="preserve">ATM Multiplaza La Romana </v>
      </c>
      <c r="D61" s="24" t="s">
        <v>10</v>
      </c>
      <c r="E61" s="29" t="s">
        <v>48</v>
      </c>
    </row>
    <row r="62" spans="1:5" ht="18" x14ac:dyDescent="0.25">
      <c r="A62" s="15" t="str">
        <f>VLOOKUP(B62,'[1]LISTADO ATM'!$A$2:$C$922,3,0)</f>
        <v>DISTRITO NACIONAL</v>
      </c>
      <c r="B62" s="15">
        <v>409</v>
      </c>
      <c r="C62" s="15" t="str">
        <f>VLOOKUP(B62,'[1]LISTADO ATM'!$A$2:$B$922,2,0)</f>
        <v xml:space="preserve">ATM Oficina Las Palmas de Herrera I </v>
      </c>
      <c r="D62" s="24" t="s">
        <v>10</v>
      </c>
      <c r="E62" s="29" t="s">
        <v>49</v>
      </c>
    </row>
    <row r="63" spans="1:5" ht="18.75" customHeight="1" x14ac:dyDescent="0.25">
      <c r="A63" s="15" t="str">
        <f>VLOOKUP(B63,'[1]LISTADO ATM'!$A$2:$C$922,3,0)</f>
        <v>NORTE</v>
      </c>
      <c r="B63" s="15">
        <v>606</v>
      </c>
      <c r="C63" s="15" t="str">
        <f>VLOOKUP(B63,'[1]LISTADO ATM'!$A$2:$B$922,2,0)</f>
        <v xml:space="preserve">ATM UNP Manolo Tavarez Justo </v>
      </c>
      <c r="D63" s="24" t="s">
        <v>10</v>
      </c>
      <c r="E63" s="29" t="s">
        <v>50</v>
      </c>
    </row>
    <row r="64" spans="1:5" ht="18.75" customHeight="1" x14ac:dyDescent="0.25">
      <c r="A64" s="15" t="e">
        <f>VLOOKUP(B64,'[1]LISTADO ATM'!$A$2:$C$922,3,0)</f>
        <v>#N/A</v>
      </c>
      <c r="B64" s="15"/>
      <c r="C64" s="15" t="e">
        <f>VLOOKUP(B64,'[1]LISTADO ATM'!$A$2:$B$922,2,0)</f>
        <v>#N/A</v>
      </c>
      <c r="D64" s="65"/>
      <c r="E64" s="29"/>
    </row>
    <row r="65" spans="1:5" ht="18.75" customHeight="1" x14ac:dyDescent="0.25">
      <c r="A65" s="15" t="e">
        <f>VLOOKUP(B65,'[1]LISTADO ATM'!$A$2:$C$922,3,0)</f>
        <v>#N/A</v>
      </c>
      <c r="B65" s="15"/>
      <c r="C65" s="15" t="e">
        <f>VLOOKUP(B65,'[1]LISTADO ATM'!$A$2:$B$922,2,0)</f>
        <v>#N/A</v>
      </c>
      <c r="D65" s="65"/>
      <c r="E65" s="29"/>
    </row>
    <row r="66" spans="1:5" ht="18.75" customHeight="1" x14ac:dyDescent="0.25">
      <c r="A66" s="15" t="e">
        <f>VLOOKUP(B66,'[1]LISTADO ATM'!$A$2:$C$922,3,0)</f>
        <v>#N/A</v>
      </c>
      <c r="B66" s="15"/>
      <c r="C66" s="15" t="e">
        <f>VLOOKUP(B66,'[1]LISTADO ATM'!$A$2:$B$922,2,0)</f>
        <v>#N/A</v>
      </c>
      <c r="D66" s="65"/>
      <c r="E66" s="29"/>
    </row>
    <row r="67" spans="1:5" ht="18.75" customHeight="1" x14ac:dyDescent="0.25">
      <c r="A67" s="15" t="e">
        <f>VLOOKUP(B67,'[1]LISTADO ATM'!$A$2:$C$922,3,0)</f>
        <v>#N/A</v>
      </c>
      <c r="B67" s="15"/>
      <c r="C67" s="15" t="e">
        <f>VLOOKUP(B67,'[1]LISTADO ATM'!$A$2:$B$922,2,0)</f>
        <v>#N/A</v>
      </c>
      <c r="D67" s="65"/>
      <c r="E67" s="29"/>
    </row>
    <row r="68" spans="1:5" ht="18.75" customHeight="1" x14ac:dyDescent="0.25">
      <c r="A68" s="15" t="e">
        <f>VLOOKUP(B68,'[1]LISTADO ATM'!$A$2:$C$922,3,0)</f>
        <v>#N/A</v>
      </c>
      <c r="B68" s="15"/>
      <c r="C68" s="15" t="e">
        <f>VLOOKUP(B68,'[1]LISTADO ATM'!$A$2:$B$922,2,0)</f>
        <v>#N/A</v>
      </c>
      <c r="D68" s="65"/>
      <c r="E68" s="29"/>
    </row>
    <row r="69" spans="1:5" ht="18.75" customHeight="1" x14ac:dyDescent="0.25">
      <c r="A69" s="15" t="e">
        <f>VLOOKUP(B69,'[1]LISTADO ATM'!$A$2:$C$922,3,0)</f>
        <v>#N/A</v>
      </c>
      <c r="B69" s="15"/>
      <c r="C69" s="15" t="e">
        <f>VLOOKUP(B69,'[1]LISTADO ATM'!$A$2:$B$922,2,0)</f>
        <v>#N/A</v>
      </c>
      <c r="D69" s="65"/>
      <c r="E69" s="29"/>
    </row>
    <row r="70" spans="1:5" ht="18.75" thickBot="1" x14ac:dyDescent="0.3">
      <c r="A70" s="3"/>
      <c r="B70" s="36">
        <f>COUNT(B33:B63)</f>
        <v>31</v>
      </c>
      <c r="C70" s="10"/>
      <c r="D70" s="10"/>
      <c r="E70" s="26"/>
    </row>
    <row r="71" spans="1:5" ht="15.75" thickBot="1" x14ac:dyDescent="0.3">
      <c r="B71" s="5"/>
      <c r="E71" s="5"/>
    </row>
    <row r="72" spans="1:5" ht="18" x14ac:dyDescent="0.25">
      <c r="A72" s="54" t="s">
        <v>20</v>
      </c>
      <c r="B72" s="55"/>
      <c r="C72" s="55"/>
      <c r="D72" s="55"/>
      <c r="E72" s="56"/>
    </row>
    <row r="73" spans="1:5" ht="18" x14ac:dyDescent="0.25">
      <c r="A73" s="12" t="s">
        <v>5</v>
      </c>
      <c r="B73" s="12" t="s">
        <v>6</v>
      </c>
      <c r="C73" s="12" t="s">
        <v>7</v>
      </c>
      <c r="D73" s="12" t="s">
        <v>8</v>
      </c>
      <c r="E73" s="12" t="s">
        <v>9</v>
      </c>
    </row>
    <row r="74" spans="1:5" ht="18" x14ac:dyDescent="0.25">
      <c r="A74" s="15" t="str">
        <f>VLOOKUP(B74,'[1]LISTADO ATM'!$A$2:$C$822,3,0)</f>
        <v>DISTRITO NACIONAL</v>
      </c>
      <c r="B74" s="31">
        <v>267</v>
      </c>
      <c r="C74" s="15" t="str">
        <f>VLOOKUP(B74,'[1]LISTADO ATM'!$A$2:$B$822,2,0)</f>
        <v xml:space="preserve">ATM Centro de Caja México </v>
      </c>
      <c r="D74" s="15" t="s">
        <v>17</v>
      </c>
      <c r="E74" s="29" t="s">
        <v>51</v>
      </c>
    </row>
    <row r="75" spans="1:5" ht="18" x14ac:dyDescent="0.25">
      <c r="A75" s="15" t="str">
        <f>VLOOKUP(B75,'[1]LISTADO ATM'!$A$2:$C$822,3,0)</f>
        <v>DISTRITO NACIONAL</v>
      </c>
      <c r="B75" s="31">
        <v>39</v>
      </c>
      <c r="C75" s="15" t="str">
        <f>VLOOKUP(B75,'[1]LISTADO ATM'!$A$2:$B$822,2,0)</f>
        <v xml:space="preserve">ATM Oficina Ovando </v>
      </c>
      <c r="D75" s="15" t="s">
        <v>17</v>
      </c>
      <c r="E75" s="29" t="s">
        <v>52</v>
      </c>
    </row>
    <row r="76" spans="1:5" ht="18" x14ac:dyDescent="0.25">
      <c r="A76" s="15" t="str">
        <f>VLOOKUP(B76,'[1]LISTADO ATM'!$A$2:$C$822,3,0)</f>
        <v>DISTRITO NACIONAL</v>
      </c>
      <c r="B76" s="31">
        <v>717</v>
      </c>
      <c r="C76" s="15" t="str">
        <f>VLOOKUP(B76,'[1]LISTADO ATM'!$A$2:$B$822,2,0)</f>
        <v xml:space="preserve">ATM Oficina Los Alcarrizos </v>
      </c>
      <c r="D76" s="15" t="s">
        <v>17</v>
      </c>
      <c r="E76" s="29" t="s">
        <v>53</v>
      </c>
    </row>
    <row r="77" spans="1:5" ht="18" x14ac:dyDescent="0.25">
      <c r="A77" s="15" t="str">
        <f>VLOOKUP(B77,'[1]LISTADO ATM'!$A$2:$C$822,3,0)</f>
        <v>ESTE</v>
      </c>
      <c r="B77" s="31">
        <v>843</v>
      </c>
      <c r="C77" s="15" t="str">
        <f>VLOOKUP(B77,'[1]LISTADO ATM'!$A$2:$B$822,2,0)</f>
        <v xml:space="preserve">ATM Oficina Romana Centro </v>
      </c>
      <c r="D77" s="15" t="s">
        <v>17</v>
      </c>
      <c r="E77" s="29" t="s">
        <v>54</v>
      </c>
    </row>
    <row r="78" spans="1:5" ht="18" x14ac:dyDescent="0.25">
      <c r="A78" s="15" t="str">
        <f>VLOOKUP(B78,'[1]LISTADO ATM'!$A$2:$C$822,3,0)</f>
        <v>NORTE</v>
      </c>
      <c r="B78" s="31">
        <v>208</v>
      </c>
      <c r="C78" s="15" t="str">
        <f>VLOOKUP(B78,'[1]LISTADO ATM'!$A$2:$B$822,2,0)</f>
        <v xml:space="preserve">ATM UNP Tireo </v>
      </c>
      <c r="D78" s="15" t="s">
        <v>17</v>
      </c>
      <c r="E78" s="29" t="s">
        <v>55</v>
      </c>
    </row>
    <row r="79" spans="1:5" ht="18" x14ac:dyDescent="0.25">
      <c r="A79" s="15" t="str">
        <f>VLOOKUP(B79,'[1]LISTADO ATM'!$A$2:$C$822,3,0)</f>
        <v>DISTRITO NACIONAL</v>
      </c>
      <c r="B79" s="31">
        <v>911</v>
      </c>
      <c r="C79" s="15" t="str">
        <f>VLOOKUP(B79,'[1]LISTADO ATM'!$A$2:$B$822,2,0)</f>
        <v xml:space="preserve">ATM Oficina Venezuela II </v>
      </c>
      <c r="D79" s="15" t="s">
        <v>17</v>
      </c>
      <c r="E79" s="29" t="s">
        <v>56</v>
      </c>
    </row>
    <row r="80" spans="1:5" ht="18" x14ac:dyDescent="0.25">
      <c r="A80" s="15" t="str">
        <f>VLOOKUP(B80,'[1]LISTADO ATM'!$A$2:$C$822,3,0)</f>
        <v>NORTE</v>
      </c>
      <c r="B80" s="31">
        <v>910</v>
      </c>
      <c r="C80" s="15" t="str">
        <f>VLOOKUP(B80,'[1]LISTADO ATM'!$A$2:$B$822,2,0)</f>
        <v xml:space="preserve">ATM Oficina El Sol II (Santiago) </v>
      </c>
      <c r="D80" s="15" t="s">
        <v>17</v>
      </c>
      <c r="E80" s="29" t="s">
        <v>57</v>
      </c>
    </row>
    <row r="81" spans="1:5" ht="18" x14ac:dyDescent="0.25">
      <c r="A81" s="15" t="str">
        <f>VLOOKUP(B81,'[1]LISTADO ATM'!$A$2:$C$822,3,0)</f>
        <v>DISTRITO NACIONAL</v>
      </c>
      <c r="B81" s="31">
        <v>160</v>
      </c>
      <c r="C81" s="15" t="str">
        <f>VLOOKUP(B81,'[1]LISTADO ATM'!$A$2:$B$822,2,0)</f>
        <v xml:space="preserve">ATM Oficina Herrera </v>
      </c>
      <c r="D81" s="15" t="s">
        <v>17</v>
      </c>
      <c r="E81" s="29">
        <v>3335989515</v>
      </c>
    </row>
    <row r="82" spans="1:5" ht="18" x14ac:dyDescent="0.25">
      <c r="A82" s="15" t="str">
        <f>VLOOKUP(B82,'[1]LISTADO ATM'!$A$2:$C$822,3,0)</f>
        <v>DISTRITO NACIONAL</v>
      </c>
      <c r="B82" s="31">
        <v>435</v>
      </c>
      <c r="C82" s="15" t="str">
        <f>VLOOKUP(B82,'[1]LISTADO ATM'!$A$2:$B$822,2,0)</f>
        <v xml:space="preserve">ATM Autobanco Torre I </v>
      </c>
      <c r="D82" s="15" t="s">
        <v>17</v>
      </c>
      <c r="E82" s="29" t="s">
        <v>58</v>
      </c>
    </row>
    <row r="83" spans="1:5" ht="18" x14ac:dyDescent="0.25">
      <c r="A83" s="15" t="str">
        <f>VLOOKUP(B83,'[1]LISTADO ATM'!$A$2:$C$822,3,0)</f>
        <v>SUR</v>
      </c>
      <c r="B83" s="31">
        <v>470</v>
      </c>
      <c r="C83" s="15" t="str">
        <f>VLOOKUP(B83,'[1]LISTADO ATM'!$A$2:$B$822,2,0)</f>
        <v xml:space="preserve">ATM Hospital Taiwán (Azua) </v>
      </c>
      <c r="D83" s="15" t="s">
        <v>17</v>
      </c>
      <c r="E83" s="29" t="s">
        <v>59</v>
      </c>
    </row>
    <row r="84" spans="1:5" ht="18" x14ac:dyDescent="0.25">
      <c r="A84" s="15" t="str">
        <f>VLOOKUP(B84,'[1]LISTADO ATM'!$A$2:$C$822,3,0)</f>
        <v>NORTE</v>
      </c>
      <c r="B84" s="31">
        <v>282</v>
      </c>
      <c r="C84" s="15" t="str">
        <f>VLOOKUP(B84,'[1]LISTADO ATM'!$A$2:$B$822,2,0)</f>
        <v xml:space="preserve">ATM Autobanco Nibaje </v>
      </c>
      <c r="D84" s="15" t="s">
        <v>17</v>
      </c>
      <c r="E84" s="29" t="s">
        <v>60</v>
      </c>
    </row>
    <row r="85" spans="1:5" ht="18" x14ac:dyDescent="0.25">
      <c r="A85" s="15" t="e">
        <f>VLOOKUP(B85,'[1]LISTADO ATM'!$A$2:$C$822,3,0)</f>
        <v>#N/A</v>
      </c>
      <c r="B85" s="37"/>
      <c r="C85" s="15" t="e">
        <f>VLOOKUP(B85,'[1]LISTADO ATM'!$A$2:$B$822,2,0)</f>
        <v>#N/A</v>
      </c>
      <c r="D85" s="35"/>
      <c r="E85" s="29"/>
    </row>
    <row r="86" spans="1:5" ht="18" x14ac:dyDescent="0.25">
      <c r="A86" s="15" t="e">
        <f>VLOOKUP(B86,'[1]LISTADO ATM'!$A$2:$C$822,3,0)</f>
        <v>#N/A</v>
      </c>
      <c r="B86" s="37"/>
      <c r="C86" s="15" t="e">
        <f>VLOOKUP(B86,'[1]LISTADO ATM'!$A$2:$B$822,2,0)</f>
        <v>#N/A</v>
      </c>
      <c r="D86" s="35"/>
      <c r="E86" s="29"/>
    </row>
    <row r="87" spans="1:5" ht="18" x14ac:dyDescent="0.25">
      <c r="A87" s="15" t="e">
        <f>VLOOKUP(B87,'[1]LISTADO ATM'!$A$2:$C$822,3,0)</f>
        <v>#N/A</v>
      </c>
      <c r="B87" s="37"/>
      <c r="C87" s="15" t="e">
        <f>VLOOKUP(B87,'[1]LISTADO ATM'!$A$2:$B$822,2,0)</f>
        <v>#N/A</v>
      </c>
      <c r="D87" s="35"/>
      <c r="E87" s="29"/>
    </row>
    <row r="88" spans="1:5" ht="18" x14ac:dyDescent="0.25">
      <c r="A88" s="15" t="e">
        <f>VLOOKUP(B88,'[1]LISTADO ATM'!$A$2:$C$822,3,0)</f>
        <v>#N/A</v>
      </c>
      <c r="B88" s="37"/>
      <c r="C88" s="15" t="e">
        <f>VLOOKUP(B88,'[1]LISTADO ATM'!$A$2:$B$822,2,0)</f>
        <v>#N/A</v>
      </c>
      <c r="D88" s="35"/>
      <c r="E88" s="29"/>
    </row>
    <row r="89" spans="1:5" ht="18" x14ac:dyDescent="0.25">
      <c r="A89" s="15" t="e">
        <f>VLOOKUP(B89,'[1]LISTADO ATM'!$A$2:$C$822,3,0)</f>
        <v>#N/A</v>
      </c>
      <c r="B89" s="37"/>
      <c r="C89" s="15" t="e">
        <f>VLOOKUP(B89,'[1]LISTADO ATM'!$A$2:$B$822,2,0)</f>
        <v>#N/A</v>
      </c>
      <c r="D89" s="35"/>
      <c r="E89" s="29"/>
    </row>
    <row r="90" spans="1:5" ht="18.75" thickBot="1" x14ac:dyDescent="0.3">
      <c r="A90" s="16" t="s">
        <v>11</v>
      </c>
      <c r="B90" s="36">
        <f>COUNT(B74:B84)</f>
        <v>11</v>
      </c>
      <c r="C90" s="10"/>
      <c r="D90" s="10"/>
      <c r="E90" s="26"/>
    </row>
    <row r="91" spans="1:5" ht="15.75" thickBot="1" x14ac:dyDescent="0.3">
      <c r="B91" s="5"/>
      <c r="E91" s="5"/>
    </row>
    <row r="92" spans="1:5" ht="18" x14ac:dyDescent="0.25">
      <c r="A92" s="54" t="s">
        <v>18</v>
      </c>
      <c r="B92" s="55"/>
      <c r="C92" s="55"/>
      <c r="D92" s="55"/>
      <c r="E92" s="56"/>
    </row>
    <row r="93" spans="1:5" ht="18" x14ac:dyDescent="0.25">
      <c r="A93" s="12" t="s">
        <v>5</v>
      </c>
      <c r="B93" s="12" t="s">
        <v>6</v>
      </c>
      <c r="C93" s="12" t="s">
        <v>7</v>
      </c>
      <c r="D93" s="12" t="s">
        <v>8</v>
      </c>
      <c r="E93" s="12" t="s">
        <v>9</v>
      </c>
    </row>
    <row r="94" spans="1:5" ht="18" x14ac:dyDescent="0.25">
      <c r="A94" s="15" t="str">
        <f>VLOOKUP(B94,'[1]LISTADO ATM'!$A$2:$C$822,3,0)</f>
        <v>NORTE</v>
      </c>
      <c r="B94" s="15">
        <v>599</v>
      </c>
      <c r="C94" s="15" t="str">
        <f>VLOOKUP(B94,'[1]LISTADO ATM'!$A$2:$B$822,2,0)</f>
        <v xml:space="preserve">ATM Oficina Plaza Internacional (Santiago) </v>
      </c>
      <c r="D94" s="33" t="s">
        <v>23</v>
      </c>
      <c r="E94" s="35">
        <v>3335985473</v>
      </c>
    </row>
    <row r="95" spans="1:5" ht="18" x14ac:dyDescent="0.25">
      <c r="A95" s="15" t="str">
        <f>VLOOKUP(B95,'[1]LISTADO ATM'!$A$2:$C$822,3,0)</f>
        <v>ESTE</v>
      </c>
      <c r="B95" s="15">
        <v>330</v>
      </c>
      <c r="C95" s="15" t="str">
        <f>VLOOKUP(B95,'[1]LISTADO ATM'!$A$2:$B$822,2,0)</f>
        <v xml:space="preserve">ATM Oficina Boulevard (Higuey) </v>
      </c>
      <c r="D95" s="33" t="s">
        <v>23</v>
      </c>
      <c r="E95" s="35" t="s">
        <v>30</v>
      </c>
    </row>
    <row r="96" spans="1:5" ht="18" x14ac:dyDescent="0.25">
      <c r="A96" s="15" t="str">
        <f>VLOOKUP(B96,'[1]LISTADO ATM'!$A$2:$C$822,3,0)</f>
        <v>DISTRITO NACIONAL</v>
      </c>
      <c r="B96" s="15">
        <v>354</v>
      </c>
      <c r="C96" s="15" t="str">
        <f>VLOOKUP(B96,'[1]LISTADO ATM'!$A$2:$B$822,2,0)</f>
        <v xml:space="preserve">ATM Oficina Núñez de Cáceres II </v>
      </c>
      <c r="D96" s="19" t="s">
        <v>69</v>
      </c>
      <c r="E96" s="35">
        <v>3335989527</v>
      </c>
    </row>
    <row r="97" spans="1:5" ht="18" x14ac:dyDescent="0.25">
      <c r="A97" s="15" t="str">
        <f>VLOOKUP(B97,'[1]LISTADO ATM'!$A$2:$C$822,3,0)</f>
        <v>DISTRITO NACIONAL</v>
      </c>
      <c r="B97" s="15">
        <v>347</v>
      </c>
      <c r="C97" s="15" t="str">
        <f>VLOOKUP(B97,'[1]LISTADO ATM'!$A$2:$B$822,2,0)</f>
        <v>ATM Patio de Colombia</v>
      </c>
      <c r="D97" s="33" t="s">
        <v>23</v>
      </c>
      <c r="E97" s="35">
        <v>3335989528</v>
      </c>
    </row>
    <row r="98" spans="1:5" ht="18" x14ac:dyDescent="0.25">
      <c r="A98" s="15" t="str">
        <f>VLOOKUP(B98,'[1]LISTADO ATM'!$A$2:$C$822,3,0)</f>
        <v>NORTE</v>
      </c>
      <c r="B98" s="15">
        <v>8</v>
      </c>
      <c r="C98" s="15" t="str">
        <f>VLOOKUP(B98,'[1]LISTADO ATM'!$A$2:$B$822,2,0)</f>
        <v>ATM Autoservicio Yaque</v>
      </c>
      <c r="D98" s="33" t="s">
        <v>23</v>
      </c>
      <c r="E98" s="35" t="s">
        <v>61</v>
      </c>
    </row>
    <row r="99" spans="1:5" ht="18" x14ac:dyDescent="0.25">
      <c r="A99" s="15" t="str">
        <f>VLOOKUP(B99,'[1]LISTADO ATM'!$A$2:$C$822,3,0)</f>
        <v>NORTE</v>
      </c>
      <c r="B99" s="15">
        <v>291</v>
      </c>
      <c r="C99" s="15" t="str">
        <f>VLOOKUP(B99,'[1]LISTADO ATM'!$A$2:$B$822,2,0)</f>
        <v xml:space="preserve">ATM S/M Jumbo Las Colinas </v>
      </c>
      <c r="D99" s="33" t="s">
        <v>23</v>
      </c>
      <c r="E99" s="35" t="s">
        <v>62</v>
      </c>
    </row>
    <row r="100" spans="1:5" ht="18" x14ac:dyDescent="0.25">
      <c r="A100" s="15" t="str">
        <f>VLOOKUP(B100,'[1]LISTADO ATM'!$A$2:$C$822,3,0)</f>
        <v>NORTE</v>
      </c>
      <c r="B100" s="15">
        <v>654</v>
      </c>
      <c r="C100" s="15" t="str">
        <f>VLOOKUP(B100,'[1]LISTADO ATM'!$A$2:$B$822,2,0)</f>
        <v>ATM Autoservicio S/M Jumbo Puerto Plata</v>
      </c>
      <c r="D100" s="33" t="s">
        <v>23</v>
      </c>
      <c r="E100" s="35" t="s">
        <v>63</v>
      </c>
    </row>
    <row r="101" spans="1:5" ht="18" x14ac:dyDescent="0.25">
      <c r="A101" s="15" t="str">
        <f>VLOOKUP(B101,'[1]LISTADO ATM'!$A$2:$C$822,3,0)</f>
        <v>DISTRITO NACIONAL</v>
      </c>
      <c r="B101" s="15">
        <v>743</v>
      </c>
      <c r="C101" s="15" t="str">
        <f>VLOOKUP(B101,'[1]LISTADO ATM'!$A$2:$B$822,2,0)</f>
        <v xml:space="preserve">ATM Oficina Los Frailes </v>
      </c>
      <c r="D101" s="33" t="s">
        <v>23</v>
      </c>
      <c r="E101" s="35" t="s">
        <v>64</v>
      </c>
    </row>
    <row r="102" spans="1:5" ht="18" x14ac:dyDescent="0.25">
      <c r="A102" s="15" t="str">
        <f>VLOOKUP(B102,'[1]LISTADO ATM'!$A$2:$C$822,3,0)</f>
        <v>DISTRITO NACIONAL</v>
      </c>
      <c r="B102" s="15">
        <v>113</v>
      </c>
      <c r="C102" s="15" t="str">
        <f>VLOOKUP(B102,'[1]LISTADO ATM'!$A$2:$B$822,2,0)</f>
        <v xml:space="preserve">ATM Autoservicio Atalaya del Mar </v>
      </c>
      <c r="D102" s="33" t="s">
        <v>23</v>
      </c>
      <c r="E102" s="35" t="s">
        <v>65</v>
      </c>
    </row>
    <row r="103" spans="1:5" ht="18" x14ac:dyDescent="0.25">
      <c r="A103" s="15" t="str">
        <f>VLOOKUP(B103,'[1]LISTADO ATM'!$A$2:$C$822,3,0)</f>
        <v>ESTE</v>
      </c>
      <c r="B103" s="15">
        <v>158</v>
      </c>
      <c r="C103" s="15" t="str">
        <f>VLOOKUP(B103,'[1]LISTADO ATM'!$A$2:$B$822,2,0)</f>
        <v xml:space="preserve">ATM Oficina Romana Norte </v>
      </c>
      <c r="D103" s="33" t="s">
        <v>66</v>
      </c>
      <c r="E103" s="35" t="s">
        <v>67</v>
      </c>
    </row>
    <row r="104" spans="1:5" ht="18" x14ac:dyDescent="0.25">
      <c r="A104" s="15" t="str">
        <f>VLOOKUP(B104,'[1]LISTADO ATM'!$A$2:$C$822,3,0)</f>
        <v>SUR</v>
      </c>
      <c r="B104" s="15">
        <v>252</v>
      </c>
      <c r="C104" s="15" t="str">
        <f>VLOOKUP(B104,'[1]LISTADO ATM'!$A$2:$B$822,2,0)</f>
        <v xml:space="preserve">ATM Banco Agrícola (Barahona) </v>
      </c>
      <c r="D104" s="19" t="s">
        <v>32</v>
      </c>
      <c r="E104" s="35" t="s">
        <v>68</v>
      </c>
    </row>
    <row r="105" spans="1:5" ht="18" x14ac:dyDescent="0.25">
      <c r="A105" s="15" t="str">
        <f>VLOOKUP(B105,'[1]LISTADO ATM'!$A$2:$C$822,3,0)</f>
        <v>ESTE</v>
      </c>
      <c r="B105" s="15">
        <v>159</v>
      </c>
      <c r="C105" s="15" t="str">
        <f>VLOOKUP(B105,'[1]LISTADO ATM'!$A$2:$B$822,2,0)</f>
        <v xml:space="preserve">ATM Hotel Dreams Bayahibe I </v>
      </c>
      <c r="D105" s="19" t="s">
        <v>69</v>
      </c>
      <c r="E105" s="35" t="s">
        <v>70</v>
      </c>
    </row>
    <row r="106" spans="1:5" ht="18" x14ac:dyDescent="0.25">
      <c r="A106" s="15" t="str">
        <f>VLOOKUP(B106,'[1]LISTADO ATM'!$A$2:$C$822,3,0)</f>
        <v>DISTRITO NACIONAL</v>
      </c>
      <c r="B106" s="15">
        <v>240</v>
      </c>
      <c r="C106" s="15" t="str">
        <f>VLOOKUP(B106,'[1]LISTADO ATM'!$A$2:$B$822,2,0)</f>
        <v xml:space="preserve">ATM Oficina Carrefour I </v>
      </c>
      <c r="D106" s="19" t="s">
        <v>69</v>
      </c>
      <c r="E106" s="35">
        <v>3335989580</v>
      </c>
    </row>
    <row r="107" spans="1:5" ht="18" x14ac:dyDescent="0.25">
      <c r="A107" s="15" t="e">
        <f>VLOOKUP(B107,'[1]LISTADO ATM'!$A$2:$C$822,3,0)</f>
        <v>#N/A</v>
      </c>
      <c r="B107" s="15"/>
      <c r="C107" s="15" t="e">
        <f>VLOOKUP(B107,'[1]LISTADO ATM'!$A$2:$B$822,2,0)</f>
        <v>#N/A</v>
      </c>
      <c r="D107" s="66"/>
      <c r="E107" s="35"/>
    </row>
    <row r="108" spans="1:5" ht="18" x14ac:dyDescent="0.25">
      <c r="A108" s="15" t="e">
        <f>VLOOKUP(B108,'[1]LISTADO ATM'!$A$2:$C$822,3,0)</f>
        <v>#N/A</v>
      </c>
      <c r="B108" s="15"/>
      <c r="C108" s="15" t="e">
        <f>VLOOKUP(B108,'[1]LISTADO ATM'!$A$2:$B$822,2,0)</f>
        <v>#N/A</v>
      </c>
      <c r="D108" s="66"/>
      <c r="E108" s="35"/>
    </row>
    <row r="109" spans="1:5" ht="18" x14ac:dyDescent="0.25">
      <c r="A109" s="15" t="e">
        <f>VLOOKUP(B109,'[1]LISTADO ATM'!$A$2:$C$822,3,0)</f>
        <v>#N/A</v>
      </c>
      <c r="B109" s="15"/>
      <c r="C109" s="15" t="e">
        <f>VLOOKUP(B109,'[1]LISTADO ATM'!$A$2:$B$822,2,0)</f>
        <v>#N/A</v>
      </c>
      <c r="D109" s="66"/>
      <c r="E109" s="35"/>
    </row>
    <row r="110" spans="1:5" ht="18" x14ac:dyDescent="0.25">
      <c r="A110" s="15" t="e">
        <f>VLOOKUP(B110,'[1]LISTADO ATM'!$A$2:$C$822,3,0)</f>
        <v>#N/A</v>
      </c>
      <c r="B110" s="15"/>
      <c r="C110" s="15" t="e">
        <f>VLOOKUP(B110,'[1]LISTADO ATM'!$A$2:$B$822,2,0)</f>
        <v>#N/A</v>
      </c>
      <c r="D110" s="66"/>
      <c r="E110" s="35"/>
    </row>
    <row r="111" spans="1:5" ht="18" x14ac:dyDescent="0.25">
      <c r="A111" s="15" t="e">
        <f>VLOOKUP(B111,'[1]LISTADO ATM'!$A$2:$C$822,3,0)</f>
        <v>#N/A</v>
      </c>
      <c r="B111" s="15"/>
      <c r="C111" s="15" t="e">
        <f>VLOOKUP(B111,'[1]LISTADO ATM'!$A$2:$B$822,2,0)</f>
        <v>#N/A</v>
      </c>
      <c r="D111" s="66"/>
      <c r="E111" s="35"/>
    </row>
    <row r="112" spans="1:5" ht="18.75" thickBot="1" x14ac:dyDescent="0.3">
      <c r="A112" s="16" t="s">
        <v>11</v>
      </c>
      <c r="B112" s="36">
        <f>COUNT(B94:B106)</f>
        <v>13</v>
      </c>
      <c r="C112" s="10"/>
      <c r="D112" s="10"/>
      <c r="E112" s="26"/>
    </row>
    <row r="113" spans="1:5" ht="15.75" thickBot="1" x14ac:dyDescent="0.3">
      <c r="B113" s="5"/>
      <c r="E113" s="5"/>
    </row>
    <row r="114" spans="1:5" ht="18.75" thickBot="1" x14ac:dyDescent="0.3">
      <c r="A114" s="57" t="s">
        <v>12</v>
      </c>
      <c r="B114" s="58"/>
      <c r="C114" t="s">
        <v>16</v>
      </c>
      <c r="D114" s="5"/>
      <c r="E114" s="5"/>
    </row>
    <row r="115" spans="1:5" ht="18.75" thickBot="1" x14ac:dyDescent="0.3">
      <c r="A115" s="59">
        <f>+B70+B90+B112</f>
        <v>55</v>
      </c>
      <c r="B115" s="60"/>
    </row>
    <row r="116" spans="1:5" ht="15.75" thickBot="1" x14ac:dyDescent="0.3">
      <c r="B116" s="5"/>
      <c r="E116" s="5"/>
    </row>
    <row r="117" spans="1:5" ht="18.75" thickBot="1" x14ac:dyDescent="0.3">
      <c r="A117" s="51" t="s">
        <v>14</v>
      </c>
      <c r="B117" s="52"/>
      <c r="C117" s="52"/>
      <c r="D117" s="52"/>
      <c r="E117" s="53"/>
    </row>
    <row r="118" spans="1:5" ht="18" x14ac:dyDescent="0.25">
      <c r="A118" s="6" t="s">
        <v>5</v>
      </c>
      <c r="B118" s="6" t="s">
        <v>6</v>
      </c>
      <c r="C118" s="4" t="s">
        <v>7</v>
      </c>
      <c r="D118" s="61" t="s">
        <v>8</v>
      </c>
      <c r="E118" s="62"/>
    </row>
    <row r="119" spans="1:5" ht="18" x14ac:dyDescent="0.25">
      <c r="A119" s="15" t="str">
        <f>VLOOKUP(B119,'[1]LISTADO ATM'!$A$2:$C$822,3,0)</f>
        <v>DISTRITO NACIONAL</v>
      </c>
      <c r="B119" s="31">
        <v>60</v>
      </c>
      <c r="C119" s="15" t="str">
        <f>VLOOKUP(B119,'[1]LISTADO ATM'!$A$2:$B$822,2,0)</f>
        <v xml:space="preserve">ATM Autobanco 27 de Febrero </v>
      </c>
      <c r="D119" s="63" t="s">
        <v>19</v>
      </c>
      <c r="E119" s="64"/>
    </row>
    <row r="120" spans="1:5" ht="18" x14ac:dyDescent="0.25">
      <c r="A120" s="15" t="str">
        <f>VLOOKUP(B120,'[1]LISTADO ATM'!$A$2:$C$822,3,0)</f>
        <v>DISTRITO NACIONAL</v>
      </c>
      <c r="B120" s="31">
        <v>546</v>
      </c>
      <c r="C120" s="15" t="str">
        <f>VLOOKUP(B120,'[1]LISTADO ATM'!$A$2:$B$822,2,0)</f>
        <v xml:space="preserve">ATM ITLA </v>
      </c>
      <c r="D120" s="50" t="s">
        <v>31</v>
      </c>
      <c r="E120" s="50"/>
    </row>
    <row r="121" spans="1:5" ht="18" x14ac:dyDescent="0.25">
      <c r="A121" s="15" t="str">
        <f>VLOOKUP(B121,'[1]LISTADO ATM'!$A$2:$C$822,3,0)</f>
        <v>DISTRITO NACIONAL</v>
      </c>
      <c r="B121" s="31">
        <v>678</v>
      </c>
      <c r="C121" s="15" t="str">
        <f>VLOOKUP(B121,'[1]LISTADO ATM'!$A$2:$B$822,2,0)</f>
        <v>ATM Eco Petroleo San Isidro</v>
      </c>
      <c r="D121" s="50" t="s">
        <v>19</v>
      </c>
      <c r="E121" s="50"/>
    </row>
    <row r="122" spans="1:5" ht="18" x14ac:dyDescent="0.25">
      <c r="A122" s="15" t="str">
        <f>VLOOKUP(B122,'[1]LISTADO ATM'!$A$2:$C$822,3,0)</f>
        <v>ESTE</v>
      </c>
      <c r="B122" s="31">
        <v>495</v>
      </c>
      <c r="C122" s="15" t="str">
        <f>VLOOKUP(B122,'[1]LISTADO ATM'!$A$2:$B$822,2,0)</f>
        <v>ATM Cemento PANAM</v>
      </c>
      <c r="D122" s="50" t="s">
        <v>19</v>
      </c>
      <c r="E122" s="50"/>
    </row>
    <row r="123" spans="1:5" ht="18" x14ac:dyDescent="0.25">
      <c r="A123" s="15" t="str">
        <f>VLOOKUP(B123,'[1]LISTADO ATM'!$A$2:$C$822,3,0)</f>
        <v>NORTE</v>
      </c>
      <c r="B123" s="31">
        <v>754</v>
      </c>
      <c r="C123" s="15" t="str">
        <f>VLOOKUP(B123,'[1]LISTADO ATM'!$A$2:$B$822,2,0)</f>
        <v xml:space="preserve">ATM Autobanco Oficina Licey al Medio </v>
      </c>
      <c r="D123" s="50" t="s">
        <v>19</v>
      </c>
      <c r="E123" s="50"/>
    </row>
    <row r="124" spans="1:5" ht="18" x14ac:dyDescent="0.25">
      <c r="A124" s="15" t="str">
        <f>VLOOKUP(B124,'[1]LISTADO ATM'!$A$2:$C$822,3,0)</f>
        <v>SUR</v>
      </c>
      <c r="B124" s="31">
        <v>733</v>
      </c>
      <c r="C124" s="15" t="str">
        <f>VLOOKUP(B124,'[1]LISTADO ATM'!$A$2:$B$822,2,0)</f>
        <v xml:space="preserve">ATM Zona Franca Perdenales </v>
      </c>
      <c r="D124" s="50" t="s">
        <v>19</v>
      </c>
      <c r="E124" s="50"/>
    </row>
    <row r="125" spans="1:5" ht="18" x14ac:dyDescent="0.25">
      <c r="A125" s="15" t="str">
        <f>VLOOKUP(B125,'[1]LISTADO ATM'!$A$2:$C$822,3,0)</f>
        <v>NORTE</v>
      </c>
      <c r="B125" s="31">
        <v>635</v>
      </c>
      <c r="C125" s="15" t="str">
        <f>VLOOKUP(B125,'[1]LISTADO ATM'!$A$2:$B$822,2,0)</f>
        <v xml:space="preserve">ATM Zona Franca Tamboril </v>
      </c>
      <c r="D125" s="50" t="s">
        <v>19</v>
      </c>
      <c r="E125" s="50"/>
    </row>
    <row r="126" spans="1:5" ht="18" x14ac:dyDescent="0.25">
      <c r="A126" s="15" t="str">
        <f>VLOOKUP(B126,'[1]LISTADO ATM'!$A$2:$C$822,3,0)</f>
        <v>DISTRITO NACIONAL</v>
      </c>
      <c r="B126" s="31">
        <v>618</v>
      </c>
      <c r="C126" s="15" t="str">
        <f>VLOOKUP(B126,'[1]LISTADO ATM'!$A$2:$B$822,2,0)</f>
        <v xml:space="preserve">ATM Bienes Nacionales </v>
      </c>
      <c r="D126" s="50" t="s">
        <v>19</v>
      </c>
      <c r="E126" s="50"/>
    </row>
    <row r="127" spans="1:5" ht="18" x14ac:dyDescent="0.25">
      <c r="A127" s="15" t="e">
        <f>VLOOKUP(B127,'[1]LISTADO ATM'!$A$2:$C$822,3,0)</f>
        <v>#N/A</v>
      </c>
      <c r="B127" s="31">
        <v>991</v>
      </c>
      <c r="C127" s="15" t="e">
        <f>VLOOKUP(B127,'[1]LISTADO ATM'!$A$2:$B$822,2,0)</f>
        <v>#N/A</v>
      </c>
      <c r="D127" s="50" t="s">
        <v>19</v>
      </c>
      <c r="E127" s="50"/>
    </row>
    <row r="128" spans="1:5" ht="18" x14ac:dyDescent="0.25">
      <c r="A128" s="15" t="str">
        <f>VLOOKUP(B128,'[1]LISTADO ATM'!$A$2:$C$822,3,0)</f>
        <v>SUR</v>
      </c>
      <c r="B128" s="31">
        <v>297</v>
      </c>
      <c r="C128" s="15" t="str">
        <f>VLOOKUP(B128,'[1]LISTADO ATM'!$A$2:$B$822,2,0)</f>
        <v xml:space="preserve">ATM S/M Cadena Ocoa </v>
      </c>
      <c r="D128" s="50" t="s">
        <v>19</v>
      </c>
      <c r="E128" s="50"/>
    </row>
    <row r="129" spans="1:5" ht="18" x14ac:dyDescent="0.25">
      <c r="A129" s="15" t="str">
        <f>VLOOKUP(B129,'[1]LISTADO ATM'!$A$2:$C$822,3,0)</f>
        <v>DISTRITO NACIONAL</v>
      </c>
      <c r="B129" s="31">
        <v>378</v>
      </c>
      <c r="C129" s="15" t="str">
        <f>VLOOKUP(B129,'[1]LISTADO ATM'!$A$2:$B$822,2,0)</f>
        <v>ATM UNP Villa Flores</v>
      </c>
      <c r="D129" s="50" t="s">
        <v>19</v>
      </c>
      <c r="E129" s="50"/>
    </row>
    <row r="130" spans="1:5" ht="18" x14ac:dyDescent="0.25">
      <c r="A130" s="15" t="str">
        <f>VLOOKUP(B130,'[1]LISTADO ATM'!$A$2:$C$822,3,0)</f>
        <v>ESTE</v>
      </c>
      <c r="B130" s="31">
        <v>111</v>
      </c>
      <c r="C130" s="15" t="str">
        <f>VLOOKUP(B130,'[1]LISTADO ATM'!$A$2:$B$822,2,0)</f>
        <v xml:space="preserve">ATM Oficina San Pedro </v>
      </c>
      <c r="D130" s="50" t="s">
        <v>31</v>
      </c>
      <c r="E130" s="50"/>
    </row>
    <row r="131" spans="1:5" ht="18" x14ac:dyDescent="0.25">
      <c r="A131" s="15" t="str">
        <f>VLOOKUP(B131,'[1]LISTADO ATM'!$A$2:$C$822,3,0)</f>
        <v>ESTE</v>
      </c>
      <c r="B131" s="31">
        <v>78</v>
      </c>
      <c r="C131" s="15" t="str">
        <f>VLOOKUP(B131,'[1]LISTADO ATM'!$A$2:$B$822,2,0)</f>
        <v xml:space="preserve">ATM Hotel Nickelodeon II ( Punta Cana) </v>
      </c>
      <c r="D131" s="50" t="s">
        <v>19</v>
      </c>
      <c r="E131" s="50"/>
    </row>
    <row r="132" spans="1:5" ht="18" x14ac:dyDescent="0.25">
      <c r="A132" s="15" t="str">
        <f>VLOOKUP(B132,'[1]LISTADO ATM'!$A$2:$C$822,3,0)</f>
        <v>DISTRITO NACIONAL</v>
      </c>
      <c r="B132" s="31">
        <v>823</v>
      </c>
      <c r="C132" s="15" t="str">
        <f>VLOOKUP(B132,'[1]LISTADO ATM'!$A$2:$B$822,2,0)</f>
        <v xml:space="preserve">ATM UNP El Carril (Haina) </v>
      </c>
      <c r="D132" s="50" t="s">
        <v>19</v>
      </c>
      <c r="E132" s="50"/>
    </row>
    <row r="133" spans="1:5" ht="18" x14ac:dyDescent="0.25">
      <c r="A133" s="15" t="str">
        <f>VLOOKUP(B133,'[1]LISTADO ATM'!$A$2:$C$822,3,0)</f>
        <v>NORTE</v>
      </c>
      <c r="B133" s="31">
        <v>662</v>
      </c>
      <c r="C133" s="15" t="str">
        <f>VLOOKUP(B133,'[1]LISTADO ATM'!$A$2:$B$822,2,0)</f>
        <v>ATM UTESA (Santiago)</v>
      </c>
      <c r="D133" s="50" t="s">
        <v>19</v>
      </c>
      <c r="E133" s="50"/>
    </row>
    <row r="134" spans="1:5" ht="18" x14ac:dyDescent="0.25">
      <c r="A134" s="15" t="str">
        <f>VLOOKUP(B134,'[1]LISTADO ATM'!$A$2:$C$822,3,0)</f>
        <v>DISTRITO NACIONAL</v>
      </c>
      <c r="B134" s="31">
        <v>225</v>
      </c>
      <c r="C134" s="15" t="str">
        <f>VLOOKUP(B134,'[1]LISTADO ATM'!$A$2:$B$822,2,0)</f>
        <v xml:space="preserve">ATM S/M Nacional Arroyo Hondo </v>
      </c>
      <c r="D134" s="50" t="s">
        <v>31</v>
      </c>
      <c r="E134" s="50"/>
    </row>
    <row r="135" spans="1:5" ht="18" x14ac:dyDescent="0.25">
      <c r="A135" s="15" t="str">
        <f>VLOOKUP(B135,'[1]LISTADO ATM'!$A$2:$C$822,3,0)</f>
        <v>DISTRITO NACIONAL</v>
      </c>
      <c r="B135" s="31">
        <v>734</v>
      </c>
      <c r="C135" s="15" t="str">
        <f>VLOOKUP(B135,'[1]LISTADO ATM'!$A$2:$B$822,2,0)</f>
        <v xml:space="preserve">ATM Oficina Independencia I </v>
      </c>
      <c r="D135" s="50" t="s">
        <v>19</v>
      </c>
      <c r="E135" s="50"/>
    </row>
    <row r="136" spans="1:5" ht="18" x14ac:dyDescent="0.25">
      <c r="A136" s="15" t="str">
        <f>VLOOKUP(B136,'[1]LISTADO ATM'!$A$2:$C$822,3,0)</f>
        <v>DISTRITO NACIONAL</v>
      </c>
      <c r="B136" s="31">
        <v>735</v>
      </c>
      <c r="C136" s="15" t="str">
        <f>VLOOKUP(B136,'[1]LISTADO ATM'!$A$2:$B$822,2,0)</f>
        <v xml:space="preserve">ATM Oficina Independencia II  </v>
      </c>
      <c r="D136" s="50" t="s">
        <v>19</v>
      </c>
      <c r="E136" s="50"/>
    </row>
    <row r="137" spans="1:5" ht="18" x14ac:dyDescent="0.25">
      <c r="A137" s="15" t="str">
        <f>VLOOKUP(B137,'[1]LISTADO ATM'!$A$2:$C$822,3,0)</f>
        <v>DISTRITO NACIONAL</v>
      </c>
      <c r="B137" s="31">
        <v>354</v>
      </c>
      <c r="C137" s="15" t="str">
        <f>VLOOKUP(B137,'[1]LISTADO ATM'!$A$2:$B$822,2,0)</f>
        <v xml:space="preserve">ATM Oficina Núñez de Cáceres II </v>
      </c>
      <c r="D137" s="50" t="s">
        <v>19</v>
      </c>
      <c r="E137" s="50"/>
    </row>
    <row r="138" spans="1:5" ht="18" x14ac:dyDescent="0.25">
      <c r="A138" s="15" t="str">
        <f>VLOOKUP(B138,'[1]LISTADO ATM'!$A$2:$C$822,3,0)</f>
        <v>ESTE</v>
      </c>
      <c r="B138" s="31">
        <v>204</v>
      </c>
      <c r="C138" s="15" t="str">
        <f>VLOOKUP(B138,'[1]LISTADO ATM'!$A$2:$B$822,2,0)</f>
        <v>ATM Hotel Dominicus II</v>
      </c>
      <c r="D138" s="50" t="s">
        <v>19</v>
      </c>
      <c r="E138" s="50"/>
    </row>
    <row r="139" spans="1:5" ht="18" x14ac:dyDescent="0.25">
      <c r="A139" s="15" t="str">
        <f>VLOOKUP(B139,'[1]LISTADO ATM'!$A$2:$C$822,3,0)</f>
        <v>DISTRITO NACIONAL</v>
      </c>
      <c r="B139" s="31">
        <v>437</v>
      </c>
      <c r="C139" s="15" t="str">
        <f>VLOOKUP(B139,'[1]LISTADO ATM'!$A$2:$B$822,2,0)</f>
        <v xml:space="preserve">ATM Autobanco Torre III </v>
      </c>
      <c r="D139" s="50" t="s">
        <v>31</v>
      </c>
      <c r="E139" s="50"/>
    </row>
    <row r="140" spans="1:5" ht="18" x14ac:dyDescent="0.25">
      <c r="A140" s="15" t="str">
        <f>VLOOKUP(B140,'[1]LISTADO ATM'!$A$2:$C$822,3,0)</f>
        <v>ESTE</v>
      </c>
      <c r="B140" s="31">
        <v>16</v>
      </c>
      <c r="C140" s="15" t="str">
        <f>VLOOKUP(B140,'[1]LISTADO ATM'!$A$2:$B$822,2,0)</f>
        <v>ATM Estación Texaco Sabana de la Mar</v>
      </c>
      <c r="D140" s="50" t="s">
        <v>19</v>
      </c>
      <c r="E140" s="50"/>
    </row>
    <row r="141" spans="1:5" ht="18" x14ac:dyDescent="0.25">
      <c r="A141" s="15" t="str">
        <f>VLOOKUP(B141,'[1]LISTADO ATM'!$A$2:$C$822,3,0)</f>
        <v>NORTE</v>
      </c>
      <c r="B141" s="31">
        <v>40</v>
      </c>
      <c r="C141" s="15" t="str">
        <f>VLOOKUP(B141,'[1]LISTADO ATM'!$A$2:$B$822,2,0)</f>
        <v xml:space="preserve">ATM Oficina El Puñal </v>
      </c>
      <c r="D141" s="50" t="s">
        <v>19</v>
      </c>
      <c r="E141" s="50"/>
    </row>
    <row r="142" spans="1:5" ht="18" x14ac:dyDescent="0.25">
      <c r="A142" s="15" t="str">
        <f>VLOOKUP(B142,'[1]LISTADO ATM'!$A$2:$C$822,3,0)</f>
        <v>NORTE</v>
      </c>
      <c r="B142" s="31">
        <v>189</v>
      </c>
      <c r="C142" s="15" t="str">
        <f>VLOOKUP(B142,'[1]LISTADO ATM'!$A$2:$B$822,2,0)</f>
        <v xml:space="preserve">ATM Comando Regional Cibao Central P.N. </v>
      </c>
      <c r="D142" s="50" t="s">
        <v>19</v>
      </c>
      <c r="E142" s="50"/>
    </row>
    <row r="143" spans="1:5" ht="18" x14ac:dyDescent="0.25">
      <c r="A143" s="15" t="str">
        <f>VLOOKUP(B143,'[1]LISTADO ATM'!$A$2:$C$822,3,0)</f>
        <v>SUR</v>
      </c>
      <c r="B143" s="31">
        <v>296</v>
      </c>
      <c r="C143" s="15" t="str">
        <f>VLOOKUP(B143,'[1]LISTADO ATM'!$A$2:$B$822,2,0)</f>
        <v>ATM Estación BANICOMB (Baní)  ECO Petroleo</v>
      </c>
      <c r="D143" s="50" t="s">
        <v>19</v>
      </c>
      <c r="E143" s="50"/>
    </row>
    <row r="144" spans="1:5" ht="18" x14ac:dyDescent="0.25">
      <c r="A144" s="15" t="str">
        <f>VLOOKUP(B144,'[1]LISTADO ATM'!$A$2:$C$822,3,0)</f>
        <v>NORTE</v>
      </c>
      <c r="B144" s="31">
        <v>351</v>
      </c>
      <c r="C144" s="15" t="str">
        <f>VLOOKUP(B144,'[1]LISTADO ATM'!$A$2:$B$822,2,0)</f>
        <v xml:space="preserve">ATM S/M José Luís (Puerto Plata) </v>
      </c>
      <c r="D144" s="50" t="s">
        <v>19</v>
      </c>
      <c r="E144" s="50"/>
    </row>
    <row r="145" spans="1:5" ht="18" x14ac:dyDescent="0.25">
      <c r="A145" s="15" t="str">
        <f>VLOOKUP(B145,'[1]LISTADO ATM'!$A$2:$C$822,3,0)</f>
        <v>DISTRITO NACIONAL</v>
      </c>
      <c r="B145" s="34">
        <v>408</v>
      </c>
      <c r="C145" s="15" t="str">
        <f>VLOOKUP(B145,'[1]LISTADO ATM'!$A$2:$B$822,2,0)</f>
        <v xml:space="preserve">ATM Autobanco Las Palmas de Herrera </v>
      </c>
      <c r="D145" s="50" t="s">
        <v>19</v>
      </c>
      <c r="E145" s="50"/>
    </row>
    <row r="146" spans="1:5" ht="18" x14ac:dyDescent="0.25">
      <c r="A146" s="15" t="str">
        <f>VLOOKUP(B146,'[1]LISTADO ATM'!$A$2:$C$822,3,0)</f>
        <v>ESTE</v>
      </c>
      <c r="B146" s="34">
        <v>630</v>
      </c>
      <c r="C146" s="15" t="str">
        <f>VLOOKUP(B146,'[1]LISTADO ATM'!$A$2:$B$822,2,0)</f>
        <v xml:space="preserve">ATM Oficina Plaza Zaglul (SPM) </v>
      </c>
      <c r="D146" s="50" t="s">
        <v>19</v>
      </c>
      <c r="E146" s="50"/>
    </row>
    <row r="147" spans="1:5" ht="18" x14ac:dyDescent="0.25">
      <c r="A147" s="15" t="str">
        <f>VLOOKUP(B147,'[1]LISTADO ATM'!$A$2:$C$822,3,0)</f>
        <v>ESTE</v>
      </c>
      <c r="B147" s="34">
        <v>673</v>
      </c>
      <c r="C147" s="15" t="str">
        <f>VLOOKUP(B147,'[1]LISTADO ATM'!$A$2:$B$822,2,0)</f>
        <v>ATM Clínica Dr. Cruz Jiminián</v>
      </c>
      <c r="D147" s="50" t="s">
        <v>19</v>
      </c>
      <c r="E147" s="50"/>
    </row>
    <row r="148" spans="1:5" ht="18" x14ac:dyDescent="0.25">
      <c r="A148" s="15" t="str">
        <f>VLOOKUP(B148,'[1]LISTADO ATM'!$A$2:$C$822,3,0)</f>
        <v>SUR</v>
      </c>
      <c r="B148" s="34">
        <v>765</v>
      </c>
      <c r="C148" s="15" t="str">
        <f>VLOOKUP(B148,'[1]LISTADO ATM'!$A$2:$B$822,2,0)</f>
        <v xml:space="preserve">ATM Oficina Azua I </v>
      </c>
      <c r="D148" s="50" t="s">
        <v>31</v>
      </c>
      <c r="E148" s="50"/>
    </row>
    <row r="149" spans="1:5" ht="18" x14ac:dyDescent="0.25">
      <c r="A149" s="15" t="str">
        <f>VLOOKUP(B149,'[1]LISTADO ATM'!$A$2:$C$822,3,0)</f>
        <v>DISTRITO NACIONAL</v>
      </c>
      <c r="B149" s="34">
        <v>929</v>
      </c>
      <c r="C149" s="15" t="str">
        <f>VLOOKUP(B149,'[1]LISTADO ATM'!$A$2:$B$822,2,0)</f>
        <v>ATM Autoservicio Nacional El Conde</v>
      </c>
      <c r="D149" s="50" t="s">
        <v>19</v>
      </c>
      <c r="E149" s="50"/>
    </row>
    <row r="150" spans="1:5" ht="18" x14ac:dyDescent="0.25">
      <c r="A150" s="15" t="str">
        <f>VLOOKUP(B150,'[1]LISTADO ATM'!$A$2:$C$822,3,0)</f>
        <v>SUR</v>
      </c>
      <c r="B150" s="34">
        <v>984</v>
      </c>
      <c r="C150" s="15" t="str">
        <f>VLOOKUP(B150,'[1]LISTADO ATM'!$A$2:$B$822,2,0)</f>
        <v xml:space="preserve">ATM Oficina Neiba II </v>
      </c>
      <c r="D150" s="50" t="s">
        <v>19</v>
      </c>
      <c r="E150" s="50"/>
    </row>
    <row r="151" spans="1:5" ht="18" x14ac:dyDescent="0.25">
      <c r="A151" s="15" t="e">
        <f>VLOOKUP(B151,'[1]LISTADO ATM'!$A$2:$C$822,3,0)</f>
        <v>#N/A</v>
      </c>
      <c r="B151" s="37"/>
      <c r="C151" s="15" t="e">
        <f>VLOOKUP(B151,'[1]LISTADO ATM'!$A$2:$B$822,2,0)</f>
        <v>#N/A</v>
      </c>
      <c r="D151" s="67"/>
      <c r="E151" s="68"/>
    </row>
    <row r="152" spans="1:5" ht="18" x14ac:dyDescent="0.25">
      <c r="A152" s="15" t="e">
        <f>VLOOKUP(B152,'[1]LISTADO ATM'!$A$2:$C$822,3,0)</f>
        <v>#N/A</v>
      </c>
      <c r="B152" s="37"/>
      <c r="C152" s="15" t="e">
        <f>VLOOKUP(B152,'[1]LISTADO ATM'!$A$2:$B$822,2,0)</f>
        <v>#N/A</v>
      </c>
      <c r="D152" s="67"/>
      <c r="E152" s="68"/>
    </row>
    <row r="153" spans="1:5" ht="18" x14ac:dyDescent="0.25">
      <c r="A153" s="15" t="e">
        <f>VLOOKUP(B153,'[1]LISTADO ATM'!$A$2:$C$822,3,0)</f>
        <v>#N/A</v>
      </c>
      <c r="B153" s="37"/>
      <c r="C153" s="15" t="e">
        <f>VLOOKUP(B153,'[1]LISTADO ATM'!$A$2:$B$822,2,0)</f>
        <v>#N/A</v>
      </c>
      <c r="D153" s="67"/>
      <c r="E153" s="68"/>
    </row>
    <row r="154" spans="1:5" ht="18" x14ac:dyDescent="0.25">
      <c r="A154" s="15" t="e">
        <f>VLOOKUP(B154,'[1]LISTADO ATM'!$A$2:$C$822,3,0)</f>
        <v>#N/A</v>
      </c>
      <c r="B154" s="37"/>
      <c r="C154" s="15" t="e">
        <f>VLOOKUP(B154,'[1]LISTADO ATM'!$A$2:$B$822,2,0)</f>
        <v>#N/A</v>
      </c>
      <c r="D154" s="67"/>
      <c r="E154" s="68"/>
    </row>
    <row r="155" spans="1:5" ht="18" x14ac:dyDescent="0.25">
      <c r="A155" s="15" t="e">
        <f>VLOOKUP(B155,'[1]LISTADO ATM'!$A$2:$C$822,3,0)</f>
        <v>#N/A</v>
      </c>
      <c r="B155" s="37"/>
      <c r="C155" s="15" t="e">
        <f>VLOOKUP(B155,'[1]LISTADO ATM'!$A$2:$B$822,2,0)</f>
        <v>#N/A</v>
      </c>
      <c r="D155" s="67"/>
      <c r="E155" s="68"/>
    </row>
    <row r="156" spans="1:5" ht="18" x14ac:dyDescent="0.25">
      <c r="A156" s="15" t="e">
        <f>VLOOKUP(B156,'[1]LISTADO ATM'!$A$2:$C$822,3,0)</f>
        <v>#N/A</v>
      </c>
      <c r="B156" s="37"/>
      <c r="C156" s="15" t="e">
        <f>VLOOKUP(B156,'[1]LISTADO ATM'!$A$2:$B$822,2,0)</f>
        <v>#N/A</v>
      </c>
      <c r="D156" s="67"/>
      <c r="E156" s="68"/>
    </row>
    <row r="157" spans="1:5" ht="18" x14ac:dyDescent="0.25">
      <c r="A157" s="15" t="e">
        <f>VLOOKUP(B157,'[1]LISTADO ATM'!$A$2:$C$822,3,0)</f>
        <v>#N/A</v>
      </c>
      <c r="B157" s="37"/>
      <c r="C157" s="15" t="e">
        <f>VLOOKUP(B157,'[1]LISTADO ATM'!$A$2:$B$822,2,0)</f>
        <v>#N/A</v>
      </c>
      <c r="D157" s="67"/>
      <c r="E157" s="68"/>
    </row>
    <row r="158" spans="1:5" ht="18.75" thickBot="1" x14ac:dyDescent="0.3">
      <c r="A158" s="16" t="s">
        <v>11</v>
      </c>
      <c r="B158" s="36">
        <f>COUNT(B119:B150)</f>
        <v>32</v>
      </c>
      <c r="C158" s="22"/>
      <c r="D158" s="22"/>
      <c r="E158" s="27"/>
    </row>
  </sheetData>
  <dataConsolidate/>
  <mergeCells count="45">
    <mergeCell ref="D146:E146"/>
    <mergeCell ref="D147:E147"/>
    <mergeCell ref="D148:E148"/>
    <mergeCell ref="D149:E149"/>
    <mergeCell ref="D150:E150"/>
    <mergeCell ref="D136:E136"/>
    <mergeCell ref="D137:E137"/>
    <mergeCell ref="D138:E138"/>
    <mergeCell ref="D144:E144"/>
    <mergeCell ref="D139:E139"/>
    <mergeCell ref="D140:E140"/>
    <mergeCell ref="D141:E141"/>
    <mergeCell ref="D142:E142"/>
    <mergeCell ref="D143:E143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1:E1"/>
    <mergeCell ref="A2:E2"/>
    <mergeCell ref="A7:E7"/>
    <mergeCell ref="C19:E19"/>
    <mergeCell ref="D145:E145"/>
    <mergeCell ref="A21:E21"/>
    <mergeCell ref="C29:E29"/>
    <mergeCell ref="A31:E31"/>
    <mergeCell ref="A72:E72"/>
    <mergeCell ref="A92:E92"/>
    <mergeCell ref="A114:B114"/>
    <mergeCell ref="A115:B115"/>
    <mergeCell ref="A117:E117"/>
    <mergeCell ref="D118:E118"/>
    <mergeCell ref="D119:E119"/>
    <mergeCell ref="D120:E120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>
        <v>991</v>
      </c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991 181 35 349 5 267 944 493 744 54                                                          </v>
      </c>
    </row>
    <row r="3" spans="2:5" ht="18.75" thickBot="1" x14ac:dyDescent="0.3">
      <c r="B3" s="15">
        <v>181</v>
      </c>
      <c r="C3" s="23" t="s">
        <v>16</v>
      </c>
    </row>
    <row r="4" spans="2:5" ht="18.75" thickBot="1" x14ac:dyDescent="0.3">
      <c r="B4" s="15">
        <v>35</v>
      </c>
      <c r="C4" s="23" t="s">
        <v>16</v>
      </c>
    </row>
    <row r="5" spans="2:5" ht="18.75" thickBot="1" x14ac:dyDescent="0.3">
      <c r="B5" s="15">
        <v>349</v>
      </c>
      <c r="C5" s="23" t="s">
        <v>16</v>
      </c>
    </row>
    <row r="6" spans="2:5" ht="18.75" thickBot="1" x14ac:dyDescent="0.3">
      <c r="B6" s="15">
        <v>5</v>
      </c>
      <c r="C6" s="23" t="s">
        <v>16</v>
      </c>
    </row>
    <row r="7" spans="2:5" ht="18.75" thickBot="1" x14ac:dyDescent="0.3">
      <c r="B7" s="15">
        <v>267</v>
      </c>
      <c r="C7" s="23" t="s">
        <v>16</v>
      </c>
    </row>
    <row r="8" spans="2:5" ht="18.75" thickBot="1" x14ac:dyDescent="0.3">
      <c r="B8" s="15">
        <v>944</v>
      </c>
      <c r="C8" s="23" t="s">
        <v>16</v>
      </c>
    </row>
    <row r="9" spans="2:5" ht="18.75" thickBot="1" x14ac:dyDescent="0.3">
      <c r="B9" s="15">
        <v>493</v>
      </c>
      <c r="C9" s="23" t="s">
        <v>16</v>
      </c>
    </row>
    <row r="10" spans="2:5" ht="18.75" thickBot="1" x14ac:dyDescent="0.3">
      <c r="B10" s="15">
        <v>744</v>
      </c>
      <c r="C10" s="23" t="s">
        <v>16</v>
      </c>
    </row>
    <row r="11" spans="2:5" ht="18.75" thickBot="1" x14ac:dyDescent="0.3">
      <c r="B11" s="15">
        <v>54</v>
      </c>
      <c r="C11" s="23" t="s">
        <v>16</v>
      </c>
    </row>
    <row r="12" spans="2:5" ht="18.75" thickBot="1" x14ac:dyDescent="0.3">
      <c r="B12" s="15"/>
      <c r="C12" s="23" t="s">
        <v>16</v>
      </c>
    </row>
    <row r="13" spans="2:5" ht="18.75" thickBot="1" x14ac:dyDescent="0.3">
      <c r="B13" s="15"/>
      <c r="C13" s="23" t="s">
        <v>16</v>
      </c>
    </row>
    <row r="14" spans="2:5" ht="18.75" thickBot="1" x14ac:dyDescent="0.3">
      <c r="B14" s="15"/>
      <c r="C14" s="23" t="s">
        <v>16</v>
      </c>
    </row>
    <row r="15" spans="2:5" ht="18.75" thickBot="1" x14ac:dyDescent="0.3">
      <c r="B15" s="15"/>
      <c r="C15" s="23" t="s">
        <v>16</v>
      </c>
    </row>
    <row r="16" spans="2:5" ht="18.75" thickBot="1" x14ac:dyDescent="0.3">
      <c r="B16" s="15"/>
      <c r="C16" s="23" t="s">
        <v>16</v>
      </c>
    </row>
    <row r="17" spans="2:3" ht="18.75" thickBot="1" x14ac:dyDescent="0.3">
      <c r="B17" s="15"/>
      <c r="C17" s="23" t="s">
        <v>16</v>
      </c>
    </row>
    <row r="18" spans="2:3" ht="18.75" thickBot="1" x14ac:dyDescent="0.3">
      <c r="B18" s="15"/>
      <c r="C18" s="23" t="s">
        <v>16</v>
      </c>
    </row>
    <row r="19" spans="2:3" ht="18.75" thickBot="1" x14ac:dyDescent="0.3">
      <c r="B19" s="15"/>
      <c r="C19" s="23" t="s">
        <v>16</v>
      </c>
    </row>
    <row r="20" spans="2:3" ht="18.75" thickBot="1" x14ac:dyDescent="0.3">
      <c r="B20" s="15"/>
      <c r="C20" s="23" t="s">
        <v>16</v>
      </c>
    </row>
    <row r="21" spans="2:3" ht="18.75" thickBot="1" x14ac:dyDescent="0.3">
      <c r="B21" s="15"/>
      <c r="C21" s="23" t="s">
        <v>16</v>
      </c>
    </row>
    <row r="22" spans="2:3" ht="18.75" thickBot="1" x14ac:dyDescent="0.3">
      <c r="B22" s="15"/>
      <c r="C22" s="23" t="s">
        <v>16</v>
      </c>
    </row>
    <row r="23" spans="2:3" ht="18.75" thickBot="1" x14ac:dyDescent="0.3">
      <c r="B23" s="15"/>
      <c r="C23" s="23" t="s">
        <v>16</v>
      </c>
    </row>
    <row r="24" spans="2:3" ht="18.75" thickBot="1" x14ac:dyDescent="0.3">
      <c r="B24" s="15"/>
      <c r="C24" s="23" t="s">
        <v>16</v>
      </c>
    </row>
    <row r="25" spans="2:3" ht="18.75" thickBot="1" x14ac:dyDescent="0.3">
      <c r="B25" s="15"/>
      <c r="C25" s="23" t="s">
        <v>16</v>
      </c>
    </row>
    <row r="26" spans="2:3" ht="18.75" thickBot="1" x14ac:dyDescent="0.3">
      <c r="B26" s="15"/>
      <c r="C26" s="23" t="s">
        <v>16</v>
      </c>
    </row>
    <row r="27" spans="2:3" ht="18.75" thickBot="1" x14ac:dyDescent="0.3">
      <c r="B27" s="15"/>
      <c r="C27" s="23" t="s">
        <v>16</v>
      </c>
    </row>
    <row r="28" spans="2:3" ht="18.75" thickBot="1" x14ac:dyDescent="0.3">
      <c r="B28" s="15"/>
      <c r="C28" s="23" t="s">
        <v>16</v>
      </c>
    </row>
    <row r="29" spans="2:3" ht="18.75" thickBot="1" x14ac:dyDescent="0.3">
      <c r="B29" s="15"/>
      <c r="C29" s="23" t="s">
        <v>16</v>
      </c>
    </row>
    <row r="30" spans="2:3" ht="18.75" thickBot="1" x14ac:dyDescent="0.3">
      <c r="B30" s="15"/>
      <c r="C30" s="23" t="s">
        <v>16</v>
      </c>
    </row>
    <row r="31" spans="2:3" ht="18.75" thickBot="1" x14ac:dyDescent="0.3">
      <c r="B31" s="15"/>
      <c r="C31" s="23" t="s">
        <v>16</v>
      </c>
    </row>
    <row r="32" spans="2:3" ht="18.75" thickBot="1" x14ac:dyDescent="0.3">
      <c r="B32" s="15"/>
      <c r="C32" s="23" t="s">
        <v>16</v>
      </c>
    </row>
    <row r="33" spans="2:3" ht="18.75" thickBot="1" x14ac:dyDescent="0.3">
      <c r="B33" s="30"/>
      <c r="C33" s="23" t="s">
        <v>16</v>
      </c>
    </row>
    <row r="34" spans="2:3" ht="18.75" thickBot="1" x14ac:dyDescent="0.3">
      <c r="B34" s="30"/>
      <c r="C34" s="23" t="s">
        <v>16</v>
      </c>
    </row>
    <row r="35" spans="2:3" ht="18.75" thickBot="1" x14ac:dyDescent="0.3">
      <c r="B35" s="30"/>
      <c r="C35" s="23" t="s">
        <v>16</v>
      </c>
    </row>
    <row r="36" spans="2:3" ht="18.75" thickBot="1" x14ac:dyDescent="0.3">
      <c r="B36" s="30"/>
      <c r="C36" s="23" t="s">
        <v>16</v>
      </c>
    </row>
    <row r="37" spans="2:3" ht="18.75" thickBot="1" x14ac:dyDescent="0.3">
      <c r="B37" s="30"/>
      <c r="C37" s="23" t="s">
        <v>16</v>
      </c>
    </row>
    <row r="38" spans="2:3" ht="18.75" thickBot="1" x14ac:dyDescent="0.3">
      <c r="B38" s="30"/>
      <c r="C38" s="23" t="s">
        <v>16</v>
      </c>
    </row>
    <row r="39" spans="2:3" ht="18.75" thickBot="1" x14ac:dyDescent="0.3">
      <c r="B39" s="30"/>
      <c r="C39" s="23" t="s">
        <v>16</v>
      </c>
    </row>
    <row r="40" spans="2:3" ht="18.75" thickBot="1" x14ac:dyDescent="0.3">
      <c r="B40" s="30"/>
      <c r="C40" s="23" t="s">
        <v>16</v>
      </c>
    </row>
    <row r="41" spans="2:3" ht="18.75" thickBot="1" x14ac:dyDescent="0.3">
      <c r="B41" s="30"/>
      <c r="C41" s="23" t="s">
        <v>16</v>
      </c>
    </row>
    <row r="42" spans="2:3" ht="18.75" thickBot="1" x14ac:dyDescent="0.3">
      <c r="B42" s="30"/>
      <c r="C42" s="23" t="s">
        <v>16</v>
      </c>
    </row>
    <row r="43" spans="2:3" ht="18.75" thickBot="1" x14ac:dyDescent="0.3">
      <c r="B43" s="30"/>
      <c r="C43" s="23" t="s">
        <v>16</v>
      </c>
    </row>
    <row r="44" spans="2:3" ht="18.75" thickBot="1" x14ac:dyDescent="0.3">
      <c r="B44" s="30"/>
      <c r="C44" s="23" t="s">
        <v>16</v>
      </c>
    </row>
    <row r="45" spans="2:3" ht="18.75" thickBot="1" x14ac:dyDescent="0.3">
      <c r="B45" s="30"/>
      <c r="C45" s="23" t="s">
        <v>16</v>
      </c>
    </row>
    <row r="46" spans="2:3" ht="18.75" thickBot="1" x14ac:dyDescent="0.3">
      <c r="B46" s="30"/>
      <c r="C46" s="23" t="s">
        <v>16</v>
      </c>
    </row>
    <row r="47" spans="2:3" ht="18.75" thickBot="1" x14ac:dyDescent="0.3">
      <c r="B47" s="30"/>
      <c r="C47" s="23" t="s">
        <v>16</v>
      </c>
    </row>
    <row r="48" spans="2:3" ht="18.75" thickBot="1" x14ac:dyDescent="0.3">
      <c r="B48" s="30"/>
      <c r="C48" s="23" t="s">
        <v>16</v>
      </c>
    </row>
    <row r="49" spans="2:3" ht="18.75" thickBot="1" x14ac:dyDescent="0.3">
      <c r="B49" s="30"/>
      <c r="C49" s="23" t="s">
        <v>16</v>
      </c>
    </row>
    <row r="50" spans="2:3" ht="18.75" thickBot="1" x14ac:dyDescent="0.3">
      <c r="B50" s="30"/>
      <c r="C50" s="23" t="s">
        <v>16</v>
      </c>
    </row>
    <row r="51" spans="2:3" ht="18.75" thickBot="1" x14ac:dyDescent="0.3">
      <c r="B51" s="30"/>
      <c r="C51" s="23" t="s">
        <v>16</v>
      </c>
    </row>
    <row r="52" spans="2:3" ht="18.75" thickBot="1" x14ac:dyDescent="0.3">
      <c r="B52" s="30"/>
      <c r="C52" s="23" t="s">
        <v>16</v>
      </c>
    </row>
    <row r="53" spans="2:3" ht="18.75" thickBot="1" x14ac:dyDescent="0.3">
      <c r="B53" s="30"/>
      <c r="C53" s="23" t="s">
        <v>16</v>
      </c>
    </row>
    <row r="54" spans="2:3" ht="18.75" thickBot="1" x14ac:dyDescent="0.3">
      <c r="B54" s="30"/>
      <c r="C54" s="23" t="s">
        <v>16</v>
      </c>
    </row>
    <row r="55" spans="2:3" ht="18.75" thickBot="1" x14ac:dyDescent="0.3">
      <c r="B55" s="30"/>
      <c r="C55" s="23" t="s">
        <v>16</v>
      </c>
    </row>
    <row r="56" spans="2:3" ht="18.75" thickBot="1" x14ac:dyDescent="0.3">
      <c r="B56" s="30"/>
      <c r="C56" s="23" t="s">
        <v>16</v>
      </c>
    </row>
    <row r="57" spans="2:3" ht="18.75" thickBot="1" x14ac:dyDescent="0.3">
      <c r="B57" s="30"/>
      <c r="C57" s="23" t="s">
        <v>16</v>
      </c>
    </row>
    <row r="58" spans="2:3" ht="18.75" thickBot="1" x14ac:dyDescent="0.3">
      <c r="B58" s="30"/>
      <c r="C58" s="23" t="s">
        <v>16</v>
      </c>
    </row>
    <row r="59" spans="2:3" ht="18.75" thickBot="1" x14ac:dyDescent="0.3">
      <c r="B59" s="30"/>
      <c r="C59" s="23" t="s">
        <v>16</v>
      </c>
    </row>
    <row r="60" spans="2:3" ht="18.75" thickBot="1" x14ac:dyDescent="0.3">
      <c r="B60" s="30"/>
      <c r="C60" s="23" t="s">
        <v>16</v>
      </c>
    </row>
    <row r="61" spans="2:3" ht="18.75" thickBot="1" x14ac:dyDescent="0.3">
      <c r="B61" s="30"/>
      <c r="C61" s="23" t="s">
        <v>16</v>
      </c>
    </row>
    <row r="62" spans="2:3" ht="18.75" thickBot="1" x14ac:dyDescent="0.3">
      <c r="B62" s="30"/>
      <c r="C62" s="23" t="s">
        <v>16</v>
      </c>
    </row>
    <row r="63" spans="2:3" ht="18.75" thickBot="1" x14ac:dyDescent="0.3">
      <c r="B63" s="30"/>
      <c r="C63" s="23" t="s">
        <v>16</v>
      </c>
    </row>
    <row r="64" spans="2:3" ht="18.75" thickBot="1" x14ac:dyDescent="0.3">
      <c r="B64" s="30"/>
      <c r="C64" s="23" t="s">
        <v>16</v>
      </c>
    </row>
    <row r="65" spans="2:3" ht="18.75" thickBot="1" x14ac:dyDescent="0.3">
      <c r="B65" s="30"/>
      <c r="C65" s="23" t="s">
        <v>16</v>
      </c>
    </row>
    <row r="66" spans="2:3" ht="18.75" thickBot="1" x14ac:dyDescent="0.3">
      <c r="B66" s="30"/>
      <c r="C66" s="23" t="s">
        <v>16</v>
      </c>
    </row>
    <row r="67" spans="2:3" ht="18.75" thickBot="1" x14ac:dyDescent="0.3">
      <c r="B67" s="30"/>
      <c r="C67" s="23" t="s">
        <v>16</v>
      </c>
    </row>
    <row r="68" spans="2:3" ht="18" x14ac:dyDescent="0.25">
      <c r="B68" s="30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33:B68">
    <cfRule type="duplicateValues" dxfId="63" priority="305"/>
  </conditionalFormatting>
  <conditionalFormatting sqref="B33:B68">
    <cfRule type="duplicateValues" dxfId="62" priority="304"/>
  </conditionalFormatting>
  <conditionalFormatting sqref="B25:B32">
    <cfRule type="duplicateValues" dxfId="61" priority="112"/>
  </conditionalFormatting>
  <conditionalFormatting sqref="B25:B32">
    <cfRule type="duplicateValues" dxfId="60" priority="108"/>
    <cfRule type="duplicateValues" dxfId="59" priority="109"/>
    <cfRule type="duplicateValues" dxfId="58" priority="110"/>
    <cfRule type="duplicateValues" dxfId="57" priority="111"/>
  </conditionalFormatting>
  <conditionalFormatting sqref="B25:B32">
    <cfRule type="duplicateValues" dxfId="56" priority="107"/>
  </conditionalFormatting>
  <conditionalFormatting sqref="B25:B32">
    <cfRule type="duplicateValues" dxfId="55" priority="130"/>
  </conditionalFormatting>
  <conditionalFormatting sqref="B19:B24">
    <cfRule type="duplicateValues" dxfId="54" priority="62"/>
    <cfRule type="duplicateValues" dxfId="53" priority="63"/>
    <cfRule type="duplicateValues" dxfId="52" priority="64"/>
    <cfRule type="duplicateValues" dxfId="51" priority="65"/>
  </conditionalFormatting>
  <conditionalFormatting sqref="B19:B24">
    <cfRule type="duplicateValues" dxfId="50" priority="58"/>
    <cfRule type="duplicateValues" dxfId="49" priority="59"/>
    <cfRule type="duplicateValues" dxfId="48" priority="60"/>
    <cfRule type="duplicateValues" dxfId="47" priority="61"/>
  </conditionalFormatting>
  <conditionalFormatting sqref="B19:B24">
    <cfRule type="duplicateValues" dxfId="46" priority="57"/>
  </conditionalFormatting>
  <conditionalFormatting sqref="B19:B24">
    <cfRule type="duplicateValues" dxfId="45" priority="56"/>
  </conditionalFormatting>
  <conditionalFormatting sqref="B19:B24">
    <cfRule type="duplicateValues" dxfId="44" priority="54"/>
    <cfRule type="duplicateValues" dxfId="43" priority="55"/>
  </conditionalFormatting>
  <conditionalFormatting sqref="B19:B24">
    <cfRule type="duplicateValues" dxfId="42" priority="53"/>
  </conditionalFormatting>
  <conditionalFormatting sqref="B19:B24">
    <cfRule type="duplicateValues" dxfId="41" priority="52"/>
  </conditionalFormatting>
  <conditionalFormatting sqref="B12:B18">
    <cfRule type="duplicateValues" dxfId="40" priority="48"/>
    <cfRule type="duplicateValues" dxfId="39" priority="49"/>
    <cfRule type="duplicateValues" dxfId="38" priority="50"/>
    <cfRule type="duplicateValues" dxfId="37" priority="51"/>
  </conditionalFormatting>
  <conditionalFormatting sqref="B12:B18">
    <cfRule type="duplicateValues" dxfId="36" priority="44"/>
    <cfRule type="duplicateValues" dxfId="35" priority="45"/>
    <cfRule type="duplicateValues" dxfId="34" priority="46"/>
    <cfRule type="duplicateValues" dxfId="33" priority="47"/>
  </conditionalFormatting>
  <conditionalFormatting sqref="B12:B18">
    <cfRule type="duplicateValues" dxfId="32" priority="43"/>
  </conditionalFormatting>
  <conditionalFormatting sqref="B12:B18">
    <cfRule type="duplicateValues" dxfId="31" priority="42"/>
  </conditionalFormatting>
  <conditionalFormatting sqref="B12:B18">
    <cfRule type="duplicateValues" dxfId="30" priority="40"/>
    <cfRule type="duplicateValues" dxfId="29" priority="41"/>
  </conditionalFormatting>
  <conditionalFormatting sqref="B12:B18">
    <cfRule type="duplicateValues" dxfId="28" priority="39"/>
  </conditionalFormatting>
  <conditionalFormatting sqref="B12:B18">
    <cfRule type="duplicateValues" dxfId="27" priority="38"/>
  </conditionalFormatting>
  <conditionalFormatting sqref="B2:B5">
    <cfRule type="duplicateValues" dxfId="26" priority="24"/>
    <cfRule type="duplicateValues" dxfId="25" priority="25"/>
    <cfRule type="duplicateValues" dxfId="24" priority="26"/>
    <cfRule type="duplicateValues" dxfId="23" priority="27"/>
  </conditionalFormatting>
  <conditionalFormatting sqref="B2:B5">
    <cfRule type="duplicateValues" dxfId="22" priority="20"/>
    <cfRule type="duplicateValues" dxfId="21" priority="21"/>
    <cfRule type="duplicateValues" dxfId="20" priority="22"/>
    <cfRule type="duplicateValues" dxfId="19" priority="23"/>
  </conditionalFormatting>
  <conditionalFormatting sqref="B2:B5">
    <cfRule type="duplicateValues" dxfId="18" priority="19"/>
  </conditionalFormatting>
  <conditionalFormatting sqref="B2:B5">
    <cfRule type="duplicateValues" dxfId="17" priority="18"/>
  </conditionalFormatting>
  <conditionalFormatting sqref="B2:B5">
    <cfRule type="duplicateValues" dxfId="16" priority="16"/>
    <cfRule type="duplicateValues" dxfId="15" priority="17"/>
  </conditionalFormatting>
  <conditionalFormatting sqref="B2:B5">
    <cfRule type="duplicateValues" dxfId="14" priority="15"/>
  </conditionalFormatting>
  <conditionalFormatting sqref="B6:B11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B6:B11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6:B11">
    <cfRule type="duplicateValues" dxfId="5" priority="6"/>
  </conditionalFormatting>
  <conditionalFormatting sqref="B6:B11">
    <cfRule type="duplicateValues" dxfId="4" priority="5"/>
  </conditionalFormatting>
  <conditionalFormatting sqref="B6:B11">
    <cfRule type="duplicateValues" dxfId="3" priority="3"/>
    <cfRule type="duplicateValues" dxfId="2" priority="4"/>
  </conditionalFormatting>
  <conditionalFormatting sqref="B6:B11">
    <cfRule type="duplicateValues" dxfId="1" priority="2"/>
  </conditionalFormatting>
  <conditionalFormatting sqref="B2:B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cp:lastPrinted>2021-08-14T08:14:39Z</cp:lastPrinted>
  <dcterms:created xsi:type="dcterms:W3CDTF">2020-12-19T20:17:28Z</dcterms:created>
  <dcterms:modified xsi:type="dcterms:W3CDTF">2021-08-17T11:26:30Z</dcterms:modified>
</cp:coreProperties>
</file>