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8\"/>
    </mc:Choice>
  </mc:AlternateContent>
  <bookViews>
    <workbookView xWindow="0" yWindow="0" windowWidth="24000" windowHeight="957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Efectivo!$A$134:$E$134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" i="1" l="1"/>
  <c r="C141" i="1"/>
  <c r="C142" i="1"/>
  <c r="A141" i="1"/>
  <c r="A142" i="1"/>
  <c r="B112" i="1"/>
  <c r="C109" i="1"/>
  <c r="C110" i="1"/>
  <c r="A109" i="1"/>
  <c r="A110" i="1"/>
  <c r="C158" i="1"/>
  <c r="C159" i="1"/>
  <c r="C160" i="1"/>
  <c r="C161" i="1"/>
  <c r="A158" i="1"/>
  <c r="A159" i="1"/>
  <c r="A160" i="1"/>
  <c r="B131" i="1"/>
  <c r="B69" i="1"/>
  <c r="B166" i="1"/>
  <c r="C157" i="1"/>
  <c r="C162" i="1"/>
  <c r="C163" i="1"/>
  <c r="A157" i="1"/>
  <c r="A161" i="1"/>
  <c r="A162" i="1"/>
  <c r="A163" i="1"/>
  <c r="C127" i="1"/>
  <c r="C128" i="1"/>
  <c r="A127" i="1"/>
  <c r="A128" i="1"/>
  <c r="C104" i="1"/>
  <c r="C105" i="1"/>
  <c r="C106" i="1"/>
  <c r="A104" i="1"/>
  <c r="A105" i="1"/>
  <c r="A106" i="1"/>
  <c r="C101" i="1"/>
  <c r="C102" i="1"/>
  <c r="A101" i="1"/>
  <c r="A102" i="1"/>
  <c r="C124" i="1"/>
  <c r="C125" i="1"/>
  <c r="A124" i="1"/>
  <c r="A125" i="1"/>
  <c r="A76" i="1"/>
  <c r="A77" i="1"/>
  <c r="A78" i="1"/>
  <c r="C76" i="1"/>
  <c r="C77" i="1"/>
  <c r="C78" i="1"/>
  <c r="A138" i="1"/>
  <c r="A139" i="1"/>
  <c r="A140" i="1"/>
  <c r="A143" i="1"/>
  <c r="C138" i="1"/>
  <c r="C139" i="1"/>
  <c r="C140" i="1"/>
  <c r="C143" i="1"/>
  <c r="A129" i="1"/>
  <c r="A130" i="1"/>
  <c r="C129" i="1"/>
  <c r="C130" i="1"/>
  <c r="C98" i="1"/>
  <c r="C99" i="1"/>
  <c r="C100" i="1"/>
  <c r="C103" i="1"/>
  <c r="C107" i="1"/>
  <c r="C108" i="1"/>
  <c r="C111" i="1"/>
  <c r="A98" i="1"/>
  <c r="A99" i="1"/>
  <c r="A100" i="1"/>
  <c r="A103" i="1"/>
  <c r="A107" i="1"/>
  <c r="A108" i="1"/>
  <c r="A111" i="1"/>
  <c r="C122" i="1" l="1"/>
  <c r="C123" i="1"/>
  <c r="C126" i="1"/>
  <c r="A122" i="1"/>
  <c r="A123" i="1"/>
  <c r="A126" i="1"/>
  <c r="C75" i="1" l="1"/>
  <c r="A75" i="1"/>
  <c r="B79" i="1"/>
  <c r="C64" i="1"/>
  <c r="C65" i="1"/>
  <c r="C66" i="1"/>
  <c r="C67" i="1"/>
  <c r="C68" i="1"/>
  <c r="A64" i="1"/>
  <c r="A65" i="1"/>
  <c r="A66" i="1"/>
  <c r="A67" i="1"/>
  <c r="A68" i="1"/>
  <c r="E2" i="3" l="1"/>
  <c r="C155" i="1" l="1"/>
  <c r="C156" i="1"/>
  <c r="C164" i="1"/>
  <c r="C165" i="1"/>
  <c r="A155" i="1"/>
  <c r="A156" i="1"/>
  <c r="A164" i="1"/>
  <c r="A165" i="1"/>
  <c r="A59" i="1" l="1"/>
  <c r="C59" i="1"/>
  <c r="C121" i="1"/>
  <c r="A120" i="1"/>
  <c r="A121" i="1"/>
  <c r="A96" i="1"/>
  <c r="A61" i="1"/>
  <c r="A97" i="1"/>
  <c r="C120" i="1"/>
  <c r="C96" i="1"/>
  <c r="C61" i="1"/>
  <c r="C97" i="1"/>
  <c r="C154" i="1"/>
  <c r="A26" i="1"/>
  <c r="A89" i="1"/>
  <c r="A57" i="1"/>
  <c r="A90" i="1"/>
  <c r="A91" i="1"/>
  <c r="A53" i="1"/>
  <c r="A92" i="1"/>
  <c r="A93" i="1"/>
  <c r="A94" i="1"/>
  <c r="A95" i="1"/>
  <c r="C53" i="1"/>
  <c r="C92" i="1"/>
  <c r="C93" i="1"/>
  <c r="C94" i="1"/>
  <c r="C95" i="1"/>
  <c r="A135" i="1"/>
  <c r="A136" i="1"/>
  <c r="C135" i="1"/>
  <c r="C136" i="1"/>
  <c r="C26" i="1"/>
  <c r="C89" i="1"/>
  <c r="C57" i="1"/>
  <c r="C90" i="1"/>
  <c r="C91" i="1"/>
  <c r="C28" i="1"/>
  <c r="C29" i="1"/>
  <c r="C58" i="1"/>
  <c r="C88" i="1"/>
  <c r="A30" i="1"/>
  <c r="A31" i="1"/>
  <c r="A87" i="1"/>
  <c r="A27" i="1"/>
  <c r="A28" i="1"/>
  <c r="A29" i="1"/>
  <c r="A58" i="1"/>
  <c r="A88" i="1"/>
  <c r="C30" i="1"/>
  <c r="C31" i="1"/>
  <c r="C87" i="1"/>
  <c r="C27" i="1"/>
  <c r="A37" i="1"/>
  <c r="A38" i="1"/>
  <c r="A39" i="1"/>
  <c r="A40" i="1"/>
  <c r="A86" i="1"/>
  <c r="C37" i="1"/>
  <c r="C38" i="1"/>
  <c r="C39" i="1"/>
  <c r="C40" i="1"/>
  <c r="C86" i="1"/>
  <c r="A118" i="1"/>
  <c r="A119" i="1"/>
  <c r="C118" i="1"/>
  <c r="C119" i="1"/>
  <c r="A23" i="1"/>
  <c r="A35" i="1"/>
  <c r="A10" i="1"/>
  <c r="A11" i="1"/>
  <c r="A24" i="1"/>
  <c r="A25" i="1"/>
  <c r="A36" i="1"/>
  <c r="C11" i="1"/>
  <c r="C24" i="1"/>
  <c r="C25" i="1"/>
  <c r="C36" i="1"/>
  <c r="C23" i="1"/>
  <c r="C35" i="1"/>
  <c r="C10" i="1"/>
  <c r="A34" i="1"/>
  <c r="C34" i="1"/>
  <c r="C73" i="1" l="1"/>
  <c r="A73" i="1"/>
  <c r="C22" i="1" l="1"/>
  <c r="C14" i="1"/>
  <c r="C15" i="1"/>
  <c r="C32" i="1"/>
  <c r="C12" i="1"/>
  <c r="A22" i="1"/>
  <c r="A14" i="1"/>
  <c r="A15" i="1"/>
  <c r="A32" i="1"/>
  <c r="A12" i="1"/>
  <c r="A116" i="1"/>
  <c r="C116" i="1"/>
  <c r="A9" i="1"/>
  <c r="C9" i="1"/>
  <c r="A63" i="1"/>
  <c r="C63" i="1"/>
  <c r="A117" i="1"/>
  <c r="C117" i="1"/>
  <c r="A62" i="1"/>
  <c r="C62" i="1"/>
  <c r="C56" i="1"/>
  <c r="A56" i="1"/>
  <c r="A154" i="1"/>
  <c r="C13" i="1" l="1"/>
  <c r="A13" i="1"/>
  <c r="A42" i="1"/>
  <c r="A43" i="1"/>
  <c r="C42" i="1"/>
  <c r="C43" i="1"/>
  <c r="A21" i="1"/>
  <c r="C21" i="1"/>
  <c r="A60" i="1"/>
  <c r="A18" i="1"/>
  <c r="A41" i="1"/>
  <c r="A16" i="1"/>
  <c r="A20" i="1"/>
  <c r="C60" i="1"/>
  <c r="C18" i="1"/>
  <c r="C41" i="1"/>
  <c r="C16" i="1"/>
  <c r="C20" i="1"/>
  <c r="A44" i="1"/>
  <c r="C44" i="1"/>
  <c r="C84" i="1"/>
  <c r="A84" i="1"/>
  <c r="A46" i="1"/>
  <c r="A47" i="1"/>
  <c r="C46" i="1"/>
  <c r="C47" i="1"/>
  <c r="A33" i="1"/>
  <c r="C33" i="1"/>
  <c r="A74" i="1"/>
  <c r="C74" i="1"/>
  <c r="C137" i="1"/>
  <c r="C45" i="1" l="1"/>
  <c r="A45" i="1"/>
  <c r="C17" i="1"/>
  <c r="C19" i="1"/>
  <c r="A17" i="1"/>
  <c r="A19" i="1"/>
  <c r="C55" i="1"/>
  <c r="A55" i="1"/>
  <c r="A137" i="1"/>
  <c r="C54" i="1"/>
  <c r="A54" i="1"/>
  <c r="C52" i="1"/>
  <c r="A52" i="1"/>
  <c r="C85" i="1"/>
  <c r="C83" i="1"/>
  <c r="A85" i="1"/>
  <c r="A83" i="1"/>
  <c r="C51" i="1"/>
  <c r="A51" i="1"/>
  <c r="C50" i="1"/>
  <c r="A50" i="1"/>
  <c r="C49" i="1" l="1"/>
  <c r="A49" i="1"/>
  <c r="C152" i="1"/>
  <c r="A152" i="1"/>
  <c r="C48" i="1" l="1"/>
  <c r="A48" i="1"/>
  <c r="A151" i="1"/>
  <c r="C151" i="1"/>
  <c r="C153" i="1"/>
  <c r="A153" i="1"/>
  <c r="A147" i="1" l="1"/>
</calcChain>
</file>

<file path=xl/sharedStrings.xml><?xml version="1.0" encoding="utf-8"?>
<sst xmlns="http://schemas.openxmlformats.org/spreadsheetml/2006/main" count="1127" uniqueCount="59">
  <si>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</si>
  <si>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</si>
  <si>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</si>
  <si>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</si>
  <si>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</si>
  <si>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</si>
  <si>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</si>
  <si>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</si>
  <si>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</si>
  <si>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</si>
  <si>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</si>
  <si>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</si>
  <si>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</si>
  <si>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</si>
  <si>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</si>
  <si>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</si>
  <si>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</si>
  <si>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</si>
  <si>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</si>
  <si>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</si>
  <si>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2 Gavetas Vacías + 1 Fallando</t>
  </si>
  <si>
    <t>Efect</t>
  </si>
  <si>
    <t>Reporte</t>
  </si>
  <si>
    <t>Solucionado</t>
  </si>
  <si>
    <t xml:space="preserve"> Cajeros Reportados Sin Efectivo    </t>
  </si>
  <si>
    <t>GAVETAS VACIAS + GAVETAS FALLANDO</t>
  </si>
  <si>
    <t>GAVETA DE DEPOSITO LLENA</t>
  </si>
  <si>
    <t>3336002918</t>
  </si>
  <si>
    <t>GAVETA DE RECHAZO LLENA</t>
  </si>
  <si>
    <t>3336005109 </t>
  </si>
  <si>
    <t>3336005110 </t>
  </si>
  <si>
    <t>3336005111 </t>
  </si>
  <si>
    <t>3336005112 </t>
  </si>
  <si>
    <t>3336005113 </t>
  </si>
  <si>
    <t>3336005114 </t>
  </si>
  <si>
    <t>3336005115 </t>
  </si>
  <si>
    <t>3336005116 </t>
  </si>
  <si>
    <t>3336005117 </t>
  </si>
  <si>
    <t>3336005118 </t>
  </si>
  <si>
    <t>3336005119 </t>
  </si>
  <si>
    <t>3336005120 </t>
  </si>
  <si>
    <t>3336005121 </t>
  </si>
  <si>
    <t>3336003664 </t>
  </si>
  <si>
    <t>3336005122 </t>
  </si>
  <si>
    <t>3336003687</t>
  </si>
  <si>
    <t>3336005095</t>
  </si>
  <si>
    <t>3336005130 </t>
  </si>
  <si>
    <t>3336005249 </t>
  </si>
  <si>
    <t>3336005257 </t>
  </si>
  <si>
    <t>3336005272 </t>
  </si>
  <si>
    <t>3336005276 </t>
  </si>
  <si>
    <t>3336005282 </t>
  </si>
  <si>
    <t>3336005327 </t>
  </si>
  <si>
    <t>3336005337 </t>
  </si>
  <si>
    <t>3336005351 </t>
  </si>
  <si>
    <t>3336005361 </t>
  </si>
  <si>
    <t>3336005383 </t>
  </si>
  <si>
    <t>3336005107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</si>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</sst>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59">
    <xf numFmtId="0" fontId="0" fillId="0" borderId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5" applyNumberFormat="0" applyAlignment="0" applyProtection="0"/>
    <xf numFmtId="0" fontId="20" fillId="16" borderId="16" applyNumberFormat="0" applyAlignment="0" applyProtection="0"/>
    <xf numFmtId="0" fontId="21" fillId="16" borderId="15" applyNumberFormat="0" applyAlignment="0" applyProtection="0"/>
    <xf numFmtId="0" fontId="22" fillId="0" borderId="17" applyNumberFormat="0" applyFill="0" applyAlignment="0" applyProtection="0"/>
    <xf numFmtId="0" fontId="23" fillId="17" borderId="18" applyNumberFormat="0" applyAlignment="0" applyProtection="0"/>
    <xf numFmtId="0" fontId="24" fillId="0" borderId="0" applyNumberFormat="0" applyFill="0" applyBorder="0" applyAlignment="0" applyProtection="0"/>
    <xf numFmtId="0" fontId="12" fillId="18" borderId="1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6" applyNumberFormat="0" applyFill="0" applyProtection="0">
      <alignment horizontal="left"/>
    </xf>
    <xf numFmtId="0" fontId="12" fillId="0" borderId="0"/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</cellStyleXfs>
  <cellXfs count="83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11" xfId="0" applyNumberFormat="1" applyFill="1" applyBorder="1"/>
    <xf numFmtId="0" fontId="4" fillId="4" borderId="34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0" fontId="6" fillId="11" borderId="40" xfId="0" applyFont="1" applyFill="1" applyBorder="1" applyAlignment="1">
      <alignment horizontal="center" vertical="center" wrapText="1"/>
    </xf>
    <xf numFmtId="22" fontId="3" fillId="0" borderId="40" xfId="0" applyNumberFormat="1" applyFont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5" fillId="6" borderId="41" xfId="0" applyNumberFormat="1" applyFont="1" applyFill="1" applyBorder="1" applyAlignment="1">
      <alignment horizontal="center" vertical="center" wrapText="1"/>
    </xf>
    <xf numFmtId="0" fontId="8" fillId="8" borderId="42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38" fillId="6" borderId="40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9" borderId="43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37" fillId="2" borderId="21" xfId="0" applyFont="1" applyFill="1" applyBorder="1" applyAlignment="1">
      <alignment horizontal="center" vertical="center" wrapText="1"/>
    </xf>
    <xf numFmtId="0" fontId="37" fillId="2" borderId="22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abSelected="1" topLeftCell="A172" zoomScale="80" zoomScaleNormal="80" workbookViewId="0">
      <selection activeCell="H87" sqref="H87"/>
    </sheetView>
  </sheetViews>
  <sheetFormatPr baseColWidth="10" defaultColWidth="23.42578125" defaultRowHeight="15" x14ac:dyDescent="0.25"/>
  <cols>
    <col min="1" max="1" width="27.140625" customWidth="1"/>
    <col min="2" max="2" width="18.28515625" style="4" bestFit="1" customWidth="1"/>
    <col min="3" max="3" width="78.85546875" bestFit="1" customWidth="1"/>
    <col min="4" max="4" width="38.42578125" bestFit="1" customWidth="1"/>
    <col min="5" max="5" width="15.28515625" style="3" bestFit="1" customWidth="1"/>
  </cols>
  <sheetData>
    <row r="1" spans="1:6" ht="25.5" customHeight="1" x14ac:dyDescent="0.25">
      <c r="A1" s="72" t="s">
        <v>0</v>
      </c>
      <c r="B1" s="73"/>
      <c r="C1" s="73"/>
      <c r="D1" s="73"/>
      <c r="E1" s="74"/>
    </row>
    <row r="2" spans="1:6" ht="25.5" customHeight="1" x14ac:dyDescent="0.25">
      <c r="A2" s="75" t="s">
        <v>24</v>
      </c>
      <c r="B2" s="76"/>
      <c r="C2" s="76"/>
      <c r="D2" s="76"/>
      <c r="E2" s="77"/>
    </row>
    <row r="3" spans="1:6" ht="18" customHeight="1" x14ac:dyDescent="0.25">
      <c r="A3" s="64"/>
      <c r="B3" s="65"/>
      <c r="C3" s="66"/>
      <c r="D3" s="66"/>
      <c r="E3" s="67"/>
    </row>
    <row r="4" spans="1:6" ht="18.75" thickBot="1" x14ac:dyDescent="0.3">
      <c r="A4" s="6" t="s">
        <v>1</v>
      </c>
      <c r="B4" s="15">
        <v>44436.25</v>
      </c>
      <c r="C4" s="68"/>
      <c r="D4" s="68"/>
      <c r="E4" s="69"/>
    </row>
    <row r="5" spans="1:6" ht="18.75" thickBot="1" x14ac:dyDescent="0.3">
      <c r="A5" s="6" t="s">
        <v>2</v>
      </c>
      <c r="B5" s="15">
        <v>44436.708333333336</v>
      </c>
      <c r="C5" s="68"/>
      <c r="D5" s="68"/>
      <c r="E5" s="69"/>
    </row>
    <row r="6" spans="1:6" ht="18" customHeight="1" x14ac:dyDescent="0.25">
      <c r="A6" s="61"/>
      <c r="B6" s="62"/>
      <c r="C6" s="70"/>
      <c r="D6" s="70"/>
      <c r="E6" s="71"/>
    </row>
    <row r="7" spans="1:6" ht="18" customHeight="1" thickBot="1" x14ac:dyDescent="0.3">
      <c r="A7" s="58" t="s">
        <v>3</v>
      </c>
      <c r="B7" s="59"/>
      <c r="C7" s="59"/>
      <c r="D7" s="59"/>
      <c r="E7" s="60"/>
    </row>
    <row r="8" spans="1:6" ht="18" x14ac:dyDescent="0.25">
      <c r="A8" s="10" t="s">
        <v>4</v>
      </c>
      <c r="B8" s="10" t="s">
        <v>5</v>
      </c>
      <c r="C8" s="17" t="s">
        <v>6</v>
      </c>
      <c r="D8" s="53" t="s">
        <v>7</v>
      </c>
      <c r="E8" s="54" t="s">
        <v>8</v>
      </c>
    </row>
    <row r="9" spans="1:6" ht="19.5" customHeight="1" x14ac:dyDescent="0.25">
      <c r="A9" s="26" t="str">
        <f>VLOOKUP(B9,'[1]LISTADO ATM'!$A$2:$C$922,3,0)</f>
        <v>DISTRITO NACIONAL</v>
      </c>
      <c r="B9" s="21">
        <v>237</v>
      </c>
      <c r="C9" s="25" t="str">
        <f>VLOOKUP(B9,'[1]LISTADO ATM'!$A$2:$B$922,2,0)</f>
        <v xml:space="preserve">ATM UNP Plaza Vásquez </v>
      </c>
      <c r="D9" s="24" t="s">
        <v>19</v>
      </c>
      <c r="E9" s="12" t="s">
        <v>36</v>
      </c>
    </row>
    <row r="10" spans="1:6" ht="19.5" customHeight="1" x14ac:dyDescent="0.25">
      <c r="A10" s="22" t="str">
        <f>VLOOKUP(B10,'[1]LISTADO ATM'!$A$2:$C$922,3,0)</f>
        <v>DISTRITO NACIONAL</v>
      </c>
      <c r="B10" s="21">
        <v>955</v>
      </c>
      <c r="C10" s="22" t="str">
        <f>VLOOKUP(B10,'[1]LISTADO ATM'!$A$2:$B$922,2,0)</f>
        <v xml:space="preserve">ATM Oficina Americana Independencia II </v>
      </c>
      <c r="D10" s="24" t="s">
        <v>19</v>
      </c>
      <c r="E10" s="12" t="s">
        <v>46</v>
      </c>
    </row>
    <row r="11" spans="1:6" ht="19.5" customHeight="1" x14ac:dyDescent="0.25">
      <c r="A11" s="22" t="str">
        <f>VLOOKUP(B11,'[1]LISTADO ATM'!$A$2:$C$922,3,0)</f>
        <v>DISTRITO NACIONAL</v>
      </c>
      <c r="B11" s="21">
        <v>461</v>
      </c>
      <c r="C11" s="22" t="str">
        <f>VLOOKUP(B11,'[1]LISTADO ATM'!$A$2:$B$922,2,0)</f>
        <v xml:space="preserve">ATM Autobanco Sarasota I </v>
      </c>
      <c r="D11" s="24" t="s">
        <v>19</v>
      </c>
      <c r="E11" s="12">
        <v>3336005131</v>
      </c>
    </row>
    <row r="12" spans="1:6" ht="19.5" customHeight="1" x14ac:dyDescent="0.25">
      <c r="A12" s="9" t="str">
        <f>VLOOKUP(B12,'[1]LISTADO ATM'!$A$2:$C$922,3,0)</f>
        <v>ESTE</v>
      </c>
      <c r="B12" s="21">
        <v>963</v>
      </c>
      <c r="C12" s="13" t="str">
        <f>VLOOKUP(B12,'[1]LISTADO ATM'!$A$2:$B$922,2,0)</f>
        <v xml:space="preserve">ATM Multiplaza La Romana </v>
      </c>
      <c r="D12" s="24" t="s">
        <v>19</v>
      </c>
      <c r="E12" s="12" t="s">
        <v>43</v>
      </c>
    </row>
    <row r="13" spans="1:6" ht="19.5" customHeight="1" x14ac:dyDescent="0.25">
      <c r="A13" s="9" t="str">
        <f>VLOOKUP(B13,'[1]LISTADO ATM'!$A$2:$C$922,3,0)</f>
        <v>DISTRITO NACIONAL</v>
      </c>
      <c r="B13" s="27">
        <v>815</v>
      </c>
      <c r="C13" s="13" t="str">
        <f>VLOOKUP(B13,'[1]LISTADO ATM'!$A$2:$B$922,2,0)</f>
        <v xml:space="preserve">ATM Oficina Atalaya del Mar </v>
      </c>
      <c r="D13" s="24" t="s">
        <v>19</v>
      </c>
      <c r="E13" s="12">
        <v>3336005101</v>
      </c>
      <c r="F13" t="s">
        <v>58</v>
      </c>
    </row>
    <row r="14" spans="1:6" ht="19.5" customHeight="1" x14ac:dyDescent="0.25">
      <c r="A14" s="9" t="str">
        <f>VLOOKUP(B14,'[1]LISTADO ATM'!$A$2:$C$922,3,0)</f>
        <v>SUR</v>
      </c>
      <c r="B14" s="21">
        <v>182</v>
      </c>
      <c r="C14" s="13" t="str">
        <f>VLOOKUP(B14,'[1]LISTADO ATM'!$A$2:$B$922,2,0)</f>
        <v xml:space="preserve">ATM Barahona Comb </v>
      </c>
      <c r="D14" s="24" t="s">
        <v>19</v>
      </c>
      <c r="E14" s="12" t="s">
        <v>34</v>
      </c>
    </row>
    <row r="15" spans="1:6" ht="19.5" customHeight="1" x14ac:dyDescent="0.25">
      <c r="A15" s="9" t="str">
        <f>VLOOKUP(B15,'[1]LISTADO ATM'!$A$2:$C$922,3,0)</f>
        <v>DISTRITO NACIONAL</v>
      </c>
      <c r="B15" s="21">
        <v>629</v>
      </c>
      <c r="C15" s="13" t="str">
        <f>VLOOKUP(B15,'[1]LISTADO ATM'!$A$2:$B$922,2,0)</f>
        <v xml:space="preserve">ATM Oficina Americana Independencia I </v>
      </c>
      <c r="D15" s="24" t="s">
        <v>19</v>
      </c>
      <c r="E15" s="12" t="s">
        <v>40</v>
      </c>
    </row>
    <row r="16" spans="1:6" ht="19.5" customHeight="1" x14ac:dyDescent="0.25">
      <c r="A16" s="9" t="str">
        <f>VLOOKUP(B16,'[1]LISTADO ATM'!$A$2:$C$922,3,0)</f>
        <v>ESTE</v>
      </c>
      <c r="B16" s="21">
        <v>121</v>
      </c>
      <c r="C16" s="13" t="str">
        <f>VLOOKUP(B16,'[1]LISTADO ATM'!$A$2:$B$922,2,0)</f>
        <v xml:space="preserve">ATM Oficina Bayaguana </v>
      </c>
      <c r="D16" s="24" t="s">
        <v>19</v>
      </c>
      <c r="E16" s="12">
        <v>3336005097</v>
      </c>
      <c r="F16" t="s">
        <v>58</v>
      </c>
    </row>
    <row r="17" spans="1:6" ht="19.5" customHeight="1" x14ac:dyDescent="0.25">
      <c r="A17" s="9" t="str">
        <f>VLOOKUP(B17,'[1]LISTADO ATM'!$A$2:$C$922,3,0)</f>
        <v>DISTRITO NACIONAL</v>
      </c>
      <c r="B17" s="21">
        <v>755</v>
      </c>
      <c r="C17" s="13" t="str">
        <f>VLOOKUP(B17,'[1]LISTADO ATM'!$A$2:$B$922,2,0)</f>
        <v xml:space="preserve">ATM Oficina Galería del Este (Plaza) </v>
      </c>
      <c r="D17" s="24" t="s">
        <v>19</v>
      </c>
      <c r="E17" s="12">
        <v>3336004801</v>
      </c>
    </row>
    <row r="18" spans="1:6" ht="19.5" customHeight="1" x14ac:dyDescent="0.25">
      <c r="A18" s="9" t="str">
        <f>VLOOKUP(B18,'[1]LISTADO ATM'!$A$2:$C$922,3,0)</f>
        <v>ESTE</v>
      </c>
      <c r="B18" s="21">
        <v>651</v>
      </c>
      <c r="C18" s="13" t="str">
        <f>VLOOKUP(B18,'[1]LISTADO ATM'!$A$2:$B$922,2,0)</f>
        <v>ATM Eco Petroleo Romana</v>
      </c>
      <c r="D18" s="24" t="s">
        <v>19</v>
      </c>
      <c r="E18" s="12">
        <v>3336005090</v>
      </c>
      <c r="F18" t="s">
        <v>58</v>
      </c>
    </row>
    <row r="19" spans="1:6" ht="19.5" customHeight="1" x14ac:dyDescent="0.25">
      <c r="A19" s="9" t="str">
        <f>VLOOKUP(B19,'[1]LISTADO ATM'!$A$2:$C$922,3,0)</f>
        <v>NORTE</v>
      </c>
      <c r="B19" s="21">
        <v>903</v>
      </c>
      <c r="C19" s="13" t="str">
        <f>VLOOKUP(B19,'[1]LISTADO ATM'!$A$2:$B$922,2,0)</f>
        <v xml:space="preserve">ATM Oficina La Vega Real I </v>
      </c>
      <c r="D19" s="24" t="s">
        <v>19</v>
      </c>
      <c r="E19" s="12">
        <v>3336003581</v>
      </c>
    </row>
    <row r="20" spans="1:6" ht="19.5" customHeight="1" x14ac:dyDescent="0.25">
      <c r="A20" s="9" t="str">
        <f>VLOOKUP(B20,'[1]LISTADO ATM'!$A$2:$C$922,3,0)</f>
        <v>ESTE</v>
      </c>
      <c r="B20" s="21">
        <v>114</v>
      </c>
      <c r="C20" s="13" t="str">
        <f>VLOOKUP(B20,'[1]LISTADO ATM'!$A$2:$B$922,2,0)</f>
        <v xml:space="preserve">ATM Oficina Hato Mayor </v>
      </c>
      <c r="D20" s="24" t="s">
        <v>19</v>
      </c>
      <c r="E20" s="12">
        <v>3336005098</v>
      </c>
      <c r="F20" t="s">
        <v>58</v>
      </c>
    </row>
    <row r="21" spans="1:6" ht="19.5" customHeight="1" x14ac:dyDescent="0.25">
      <c r="A21" s="9" t="str">
        <f>VLOOKUP(B21,'[1]LISTADO ATM'!$A$2:$C$922,3,0)</f>
        <v>DISTRITO NACIONAL</v>
      </c>
      <c r="B21" s="21">
        <v>409</v>
      </c>
      <c r="C21" s="13" t="str">
        <f>VLOOKUP(B21,'[1]LISTADO ATM'!$A$2:$B$922,2,0)</f>
        <v xml:space="preserve">ATM Oficina Las Palmas de Herrera I </v>
      </c>
      <c r="D21" s="24" t="s">
        <v>19</v>
      </c>
      <c r="E21" s="12">
        <v>3336005099</v>
      </c>
      <c r="F21" t="s">
        <v>58</v>
      </c>
    </row>
    <row r="22" spans="1:6" ht="19.5" customHeight="1" x14ac:dyDescent="0.25">
      <c r="A22" s="9" t="str">
        <f>VLOOKUP(B22,'[1]LISTADO ATM'!$A$2:$C$922,3,0)</f>
        <v>NORTE</v>
      </c>
      <c r="B22" s="21">
        <v>3</v>
      </c>
      <c r="C22" s="13" t="str">
        <f>VLOOKUP(B22,'[1]LISTADO ATM'!$A$2:$B$922,2,0)</f>
        <v>ATM Autoservicio La Vega Real</v>
      </c>
      <c r="D22" s="24" t="s">
        <v>19</v>
      </c>
      <c r="E22" s="12" t="s">
        <v>33</v>
      </c>
    </row>
    <row r="23" spans="1:6" ht="19.5" customHeight="1" x14ac:dyDescent="0.25">
      <c r="A23" s="22" t="str">
        <f>VLOOKUP(B23,'[1]LISTADO ATM'!$A$2:$C$922,3,0)</f>
        <v>ESTE</v>
      </c>
      <c r="B23" s="21">
        <v>345</v>
      </c>
      <c r="C23" s="22" t="str">
        <f>VLOOKUP(B23,'[1]LISTADO ATM'!$A$2:$B$922,2,0)</f>
        <v>ATM Ofic. Yamasa II</v>
      </c>
      <c r="D23" s="24" t="s">
        <v>19</v>
      </c>
      <c r="E23" s="12">
        <v>3336005127</v>
      </c>
      <c r="F23" t="s">
        <v>58</v>
      </c>
    </row>
    <row r="24" spans="1:6" ht="19.5" customHeight="1" x14ac:dyDescent="0.25">
      <c r="A24" s="22" t="str">
        <f>VLOOKUP(B24,'[1]LISTADO ATM'!$A$2:$C$922,3,0)</f>
        <v>NORTE</v>
      </c>
      <c r="B24" s="21">
        <v>93</v>
      </c>
      <c r="C24" s="22" t="str">
        <f>VLOOKUP(B24,'[1]LISTADO ATM'!$A$2:$B$922,2,0)</f>
        <v xml:space="preserve">ATM Oficina Cotuí </v>
      </c>
      <c r="D24" s="24" t="s">
        <v>19</v>
      </c>
      <c r="E24" s="12">
        <v>3336005159</v>
      </c>
      <c r="F24" t="s">
        <v>58</v>
      </c>
    </row>
    <row r="25" spans="1:6" ht="19.5" customHeight="1" x14ac:dyDescent="0.25">
      <c r="A25" s="22" t="str">
        <f>VLOOKUP(B25,'[1]LISTADO ATM'!$A$2:$C$922,3,0)</f>
        <v>ESTE</v>
      </c>
      <c r="B25" s="21">
        <v>843</v>
      </c>
      <c r="C25" s="22" t="str">
        <f>VLOOKUP(B25,'[1]LISTADO ATM'!$A$2:$B$922,2,0)</f>
        <v xml:space="preserve">ATM Oficina Romana Centro </v>
      </c>
      <c r="D25" s="24" t="s">
        <v>19</v>
      </c>
      <c r="E25" s="12">
        <v>3336005178</v>
      </c>
      <c r="F25" t="s">
        <v>58</v>
      </c>
    </row>
    <row r="26" spans="1:6" ht="19.5" customHeight="1" x14ac:dyDescent="0.25">
      <c r="A26" s="22" t="str">
        <f>VLOOKUP(B26,'[1]LISTADO ATM'!$A$2:$C$922,3,0)</f>
        <v>ESTE</v>
      </c>
      <c r="B26" s="21">
        <v>219</v>
      </c>
      <c r="C26" s="22" t="str">
        <f>VLOOKUP(B26,'[1]LISTADO ATM'!$A$2:$B$922,2,0)</f>
        <v xml:space="preserve">ATM Oficina La Altagracia (Higuey) </v>
      </c>
      <c r="D26" s="24" t="s">
        <v>19</v>
      </c>
      <c r="E26" s="12">
        <v>3336005350</v>
      </c>
      <c r="F26" t="s">
        <v>58</v>
      </c>
    </row>
    <row r="27" spans="1:6" ht="19.5" customHeight="1" x14ac:dyDescent="0.25">
      <c r="A27" s="22" t="str">
        <f>VLOOKUP(B27,'[1]LISTADO ATM'!$A$2:$C$922,3,0)</f>
        <v>DISTRITO NACIONAL</v>
      </c>
      <c r="B27" s="21">
        <v>169</v>
      </c>
      <c r="C27" s="22" t="str">
        <f>VLOOKUP(B27,'[1]LISTADO ATM'!$A$2:$B$922,2,0)</f>
        <v xml:space="preserve">ATM Oficina Caonabo </v>
      </c>
      <c r="D27" s="24" t="s">
        <v>19</v>
      </c>
      <c r="E27" s="12" t="s">
        <v>49</v>
      </c>
    </row>
    <row r="28" spans="1:6" ht="19.5" customHeight="1" x14ac:dyDescent="0.25">
      <c r="A28" s="22" t="str">
        <f>VLOOKUP(B28,'[1]LISTADO ATM'!$A$2:$C$922,3,0)</f>
        <v>NORTE</v>
      </c>
      <c r="B28" s="21">
        <v>97</v>
      </c>
      <c r="C28" s="22" t="str">
        <f>VLOOKUP(B28,'[1]LISTADO ATM'!$A$2:$B$922,2,0)</f>
        <v xml:space="preserve">ATM Oficina Villa Riva </v>
      </c>
      <c r="D28" s="24" t="s">
        <v>19</v>
      </c>
      <c r="E28" s="12" t="s">
        <v>50</v>
      </c>
    </row>
    <row r="29" spans="1:6" ht="19.5" customHeight="1" x14ac:dyDescent="0.25">
      <c r="A29" s="22" t="str">
        <f>VLOOKUP(B29,'[1]LISTADO ATM'!$A$2:$C$922,3,0)</f>
        <v>NORTE</v>
      </c>
      <c r="B29" s="21">
        <v>138</v>
      </c>
      <c r="C29" s="22" t="str">
        <f>VLOOKUP(B29,'[1]LISTADO ATM'!$A$2:$B$922,2,0)</f>
        <v xml:space="preserve">ATM UNP Fantino </v>
      </c>
      <c r="D29" s="24" t="s">
        <v>19</v>
      </c>
      <c r="E29" s="12">
        <v>3336005284</v>
      </c>
      <c r="F29" t="s">
        <v>58</v>
      </c>
    </row>
    <row r="30" spans="1:6" ht="19.5" customHeight="1" x14ac:dyDescent="0.25">
      <c r="A30" s="22" t="str">
        <f>VLOOKUP(B30,'[1]LISTADO ATM'!$A$2:$C$922,3,0)</f>
        <v>SUR</v>
      </c>
      <c r="B30" s="21">
        <v>764</v>
      </c>
      <c r="C30" s="22" t="str">
        <f>VLOOKUP(B30,'[1]LISTADO ATM'!$A$2:$B$922,2,0)</f>
        <v xml:space="preserve">ATM Oficina Elías Piña </v>
      </c>
      <c r="D30" s="24" t="s">
        <v>19</v>
      </c>
      <c r="E30" s="12">
        <v>3336005261</v>
      </c>
      <c r="F30" t="s">
        <v>58</v>
      </c>
    </row>
    <row r="31" spans="1:6" ht="19.5" customHeight="1" x14ac:dyDescent="0.25">
      <c r="A31" s="22" t="str">
        <f>VLOOKUP(B31,'[1]LISTADO ATM'!$A$2:$C$922,3,0)</f>
        <v>DISTRITO NACIONAL</v>
      </c>
      <c r="B31" s="21">
        <v>355</v>
      </c>
      <c r="C31" s="22" t="str">
        <f>VLOOKUP(B31,'[1]LISTADO ATM'!$A$2:$B$922,2,0)</f>
        <v xml:space="preserve">ATM UNP Metro II </v>
      </c>
      <c r="D31" s="24" t="s">
        <v>19</v>
      </c>
      <c r="E31" s="12">
        <v>3336005262</v>
      </c>
    </row>
    <row r="32" spans="1:6" ht="19.5" customHeight="1" x14ac:dyDescent="0.25">
      <c r="A32" s="9" t="str">
        <f>VLOOKUP(B32,'[1]LISTADO ATM'!$A$2:$C$922,3,0)</f>
        <v>NORTE</v>
      </c>
      <c r="B32" s="21">
        <v>728</v>
      </c>
      <c r="C32" s="13" t="str">
        <f>VLOOKUP(B32,'[1]LISTADO ATM'!$A$2:$B$922,2,0)</f>
        <v xml:space="preserve">ATM UNP La Vega Oficina Regional Norcentral </v>
      </c>
      <c r="D32" s="24" t="s">
        <v>19</v>
      </c>
      <c r="E32" s="12" t="s">
        <v>41</v>
      </c>
    </row>
    <row r="33" spans="1:6" ht="19.5" customHeight="1" x14ac:dyDescent="0.25">
      <c r="A33" s="22" t="str">
        <f>VLOOKUP(B33,'[1]LISTADO ATM'!$A$2:$C$922,3,0)</f>
        <v>DISTRITO NACIONAL</v>
      </c>
      <c r="B33" s="21">
        <v>227</v>
      </c>
      <c r="C33" s="22" t="str">
        <f>VLOOKUP(B33,'[1]LISTADO ATM'!$A$2:$B$922,2,0)</f>
        <v xml:space="preserve">ATM S/M Bravo Av. Enriquillo </v>
      </c>
      <c r="D33" s="24" t="s">
        <v>19</v>
      </c>
      <c r="E33" s="12">
        <v>3336004830</v>
      </c>
    </row>
    <row r="34" spans="1:6" ht="19.5" customHeight="1" x14ac:dyDescent="0.25">
      <c r="A34" s="22" t="str">
        <f>VLOOKUP(B34,'[1]LISTADO ATM'!$A$2:$C$922,3,0)</f>
        <v>NORTE</v>
      </c>
      <c r="B34" s="21">
        <v>604</v>
      </c>
      <c r="C34" s="22" t="str">
        <f>VLOOKUP(B34,'[1]LISTADO ATM'!$A$2:$B$922,2,0)</f>
        <v xml:space="preserve">ATM Oficina Estancia Nueva (Moca) </v>
      </c>
      <c r="D34" s="24" t="s">
        <v>19</v>
      </c>
      <c r="E34" s="12">
        <v>3336005126</v>
      </c>
      <c r="F34" t="s">
        <v>58</v>
      </c>
    </row>
    <row r="35" spans="1:6" ht="19.5" customHeight="1" x14ac:dyDescent="0.25">
      <c r="A35" s="22" t="str">
        <f>VLOOKUP(B35,'[1]LISTADO ATM'!$A$2:$C$922,3,0)</f>
        <v>DISTRITO NACIONAL</v>
      </c>
      <c r="B35" s="21">
        <v>391</v>
      </c>
      <c r="C35" s="22" t="str">
        <f>VLOOKUP(B35,'[1]LISTADO ATM'!$A$2:$B$922,2,0)</f>
        <v xml:space="preserve">ATM S/M Jumbo Luperón </v>
      </c>
      <c r="D35" s="24" t="s">
        <v>19</v>
      </c>
      <c r="E35" s="12">
        <v>3336005128</v>
      </c>
    </row>
    <row r="36" spans="1:6" ht="19.5" customHeight="1" x14ac:dyDescent="0.25">
      <c r="A36" s="22" t="str">
        <f>VLOOKUP(B36,'[1]LISTADO ATM'!$A$2:$C$922,3,0)</f>
        <v>DISTRITO NACIONAL</v>
      </c>
      <c r="B36" s="21">
        <v>967</v>
      </c>
      <c r="C36" s="22" t="str">
        <f>VLOOKUP(B36,'[1]LISTADO ATM'!$A$2:$B$922,2,0)</f>
        <v xml:space="preserve">ATM UNP Hiper Olé Autopista Duarte </v>
      </c>
      <c r="D36" s="24" t="s">
        <v>19</v>
      </c>
      <c r="E36" s="12">
        <v>3336005192</v>
      </c>
    </row>
    <row r="37" spans="1:6" ht="19.5" customHeight="1" x14ac:dyDescent="0.25">
      <c r="A37" s="22" t="str">
        <f>VLOOKUP(B37,'[1]LISTADO ATM'!$A$2:$C$922,3,0)</f>
        <v>DISTRITO NACIONAL</v>
      </c>
      <c r="B37" s="21">
        <v>900</v>
      </c>
      <c r="C37" s="22" t="str">
        <f>VLOOKUP(B37,'[1]LISTADO ATM'!$A$2:$B$922,2,0)</f>
        <v xml:space="preserve">ATM UNP Merca Santo Domingo </v>
      </c>
      <c r="D37" s="24" t="s">
        <v>19</v>
      </c>
      <c r="E37" s="12">
        <v>3336005194</v>
      </c>
    </row>
    <row r="38" spans="1:6" ht="19.5" customHeight="1" x14ac:dyDescent="0.25">
      <c r="A38" s="22" t="str">
        <f>VLOOKUP(B38,'[1]LISTADO ATM'!$A$2:$C$922,3,0)</f>
        <v>NORTE</v>
      </c>
      <c r="B38" s="21">
        <v>500</v>
      </c>
      <c r="C38" s="22" t="str">
        <f>VLOOKUP(B38,'[1]LISTADO ATM'!$A$2:$B$922,2,0)</f>
        <v xml:space="preserve">ATM UNP Cutupú </v>
      </c>
      <c r="D38" s="24" t="s">
        <v>19</v>
      </c>
      <c r="E38" s="12" t="s">
        <v>47</v>
      </c>
    </row>
    <row r="39" spans="1:6" ht="19.5" customHeight="1" x14ac:dyDescent="0.25">
      <c r="A39" s="22" t="str">
        <f>VLOOKUP(B39,'[1]LISTADO ATM'!$A$2:$C$922,3,0)</f>
        <v>SUR</v>
      </c>
      <c r="B39" s="21">
        <v>537</v>
      </c>
      <c r="C39" s="22" t="str">
        <f>VLOOKUP(B39,'[1]LISTADO ATM'!$A$2:$B$922,2,0)</f>
        <v xml:space="preserve">ATM Estación Texaco Enriquillo (Barahona) </v>
      </c>
      <c r="D39" s="24" t="s">
        <v>19</v>
      </c>
      <c r="E39" s="12">
        <v>3336005246</v>
      </c>
      <c r="F39" t="s">
        <v>58</v>
      </c>
    </row>
    <row r="40" spans="1:6" ht="19.5" customHeight="1" x14ac:dyDescent="0.25">
      <c r="A40" s="22" t="str">
        <f>VLOOKUP(B40,'[1]LISTADO ATM'!$A$2:$C$922,3,0)</f>
        <v>NORTE</v>
      </c>
      <c r="B40" s="21">
        <v>333</v>
      </c>
      <c r="C40" s="22" t="str">
        <f>VLOOKUP(B40,'[1]LISTADO ATM'!$A$2:$B$922,2,0)</f>
        <v>ATM Oficina Turey Maimón</v>
      </c>
      <c r="D40" s="24" t="s">
        <v>19</v>
      </c>
      <c r="E40" s="12">
        <v>3336005254</v>
      </c>
      <c r="F40" t="s">
        <v>58</v>
      </c>
    </row>
    <row r="41" spans="1:6" ht="19.5" customHeight="1" x14ac:dyDescent="0.25">
      <c r="A41" s="9" t="str">
        <f>VLOOKUP(B41,'[1]LISTADO ATM'!$A$2:$C$922,3,0)</f>
        <v>DISTRITO NACIONAL</v>
      </c>
      <c r="B41" s="21">
        <v>697</v>
      </c>
      <c r="C41" s="13" t="str">
        <f>VLOOKUP(B41,'[1]LISTADO ATM'!$A$2:$B$922,2,0)</f>
        <v>ATM Hipermercado Olé Ciudad Juan Bosch</v>
      </c>
      <c r="D41" s="24" t="s">
        <v>19</v>
      </c>
      <c r="E41" s="12">
        <v>3336005096</v>
      </c>
    </row>
    <row r="42" spans="1:6" ht="19.5" customHeight="1" x14ac:dyDescent="0.25">
      <c r="A42" s="9" t="str">
        <f>VLOOKUP(B42,'[1]LISTADO ATM'!$A$2:$C$922,3,0)</f>
        <v>SUR</v>
      </c>
      <c r="B42" s="21">
        <v>44</v>
      </c>
      <c r="C42" s="13" t="str">
        <f>VLOOKUP(B42,'[1]LISTADO ATM'!$A$2:$B$922,2,0)</f>
        <v xml:space="preserve">ATM Oficina Pedernales </v>
      </c>
      <c r="D42" s="24" t="s">
        <v>19</v>
      </c>
      <c r="E42" s="12">
        <v>3336005100</v>
      </c>
      <c r="F42" t="s">
        <v>58</v>
      </c>
    </row>
    <row r="43" spans="1:6" ht="19.5" customHeight="1" x14ac:dyDescent="0.25">
      <c r="A43" s="9" t="str">
        <f>VLOOKUP(B43,'[1]LISTADO ATM'!$A$2:$C$922,3,0)</f>
        <v>DISTRITO NACIONAL</v>
      </c>
      <c r="B43" s="21">
        <v>183</v>
      </c>
      <c r="C43" s="13" t="str">
        <f>VLOOKUP(B43,'[1]LISTADO ATM'!$A$2:$B$922,2,0)</f>
        <v>ATM Estación Nativa Km. 22 Aut. Duarte.</v>
      </c>
      <c r="D43" s="24" t="s">
        <v>19</v>
      </c>
      <c r="E43" s="12" t="s">
        <v>35</v>
      </c>
    </row>
    <row r="44" spans="1:6" ht="19.5" customHeight="1" x14ac:dyDescent="0.25">
      <c r="A44" s="9" t="str">
        <f>VLOOKUP(B44,'[1]LISTADO ATM'!$A$2:$C$922,3,0)</f>
        <v>NORTE</v>
      </c>
      <c r="B44" s="21">
        <v>154</v>
      </c>
      <c r="C44" s="13" t="str">
        <f>VLOOKUP(B44,'[1]LISTADO ATM'!$A$2:$B$922,2,0)</f>
        <v xml:space="preserve">ATM Oficina Sánchez </v>
      </c>
      <c r="D44" s="24" t="s">
        <v>19</v>
      </c>
      <c r="E44" s="12">
        <v>3336005060</v>
      </c>
    </row>
    <row r="45" spans="1:6" ht="19.5" customHeight="1" x14ac:dyDescent="0.25">
      <c r="A45" s="9" t="str">
        <f>VLOOKUP(B45,'[1]LISTADO ATM'!$A$2:$C$922,3,0)</f>
        <v>DISTRITO NACIONAL</v>
      </c>
      <c r="B45" s="21">
        <v>671</v>
      </c>
      <c r="C45" s="13" t="str">
        <f>VLOOKUP(B45,'[1]LISTADO ATM'!$A$2:$B$922,2,0)</f>
        <v>ATM Ayuntamiento Sto. Dgo. Norte</v>
      </c>
      <c r="D45" s="24" t="s">
        <v>19</v>
      </c>
      <c r="E45" s="12">
        <v>3336004846</v>
      </c>
    </row>
    <row r="46" spans="1:6" ht="19.5" customHeight="1" x14ac:dyDescent="0.25">
      <c r="A46" s="9" t="str">
        <f>VLOOKUP(B46,'[1]LISTADO ATM'!$A$2:$C$922,3,0)</f>
        <v>NORTE</v>
      </c>
      <c r="B46" s="21">
        <v>129</v>
      </c>
      <c r="C46" s="13" t="str">
        <f>VLOOKUP(B46,'[1]LISTADO ATM'!$A$2:$B$922,2,0)</f>
        <v xml:space="preserve">ATM Multicentro La Sirena (Santiago) </v>
      </c>
      <c r="D46" s="24" t="s">
        <v>19</v>
      </c>
      <c r="E46" s="12">
        <v>3336005051</v>
      </c>
    </row>
    <row r="47" spans="1:6" ht="19.5" customHeight="1" x14ac:dyDescent="0.25">
      <c r="A47" s="9" t="str">
        <f>VLOOKUP(B47,'[1]LISTADO ATM'!$A$2:$C$922,3,0)</f>
        <v>ESTE</v>
      </c>
      <c r="B47" s="21">
        <v>16</v>
      </c>
      <c r="C47" s="13" t="str">
        <f>VLOOKUP(B47,'[1]LISTADO ATM'!$A$2:$B$922,2,0)</f>
        <v>ATM Estación Texaco Sabana de la Mar</v>
      </c>
      <c r="D47" s="24" t="s">
        <v>19</v>
      </c>
      <c r="E47" s="12">
        <v>3336005054</v>
      </c>
      <c r="F47" t="s">
        <v>58</v>
      </c>
    </row>
    <row r="48" spans="1:6" ht="19.5" customHeight="1" x14ac:dyDescent="0.25">
      <c r="A48" s="9" t="str">
        <f>VLOOKUP(B48,'[1]LISTADO ATM'!$A$2:$C$922,3,0)</f>
        <v>ESTE</v>
      </c>
      <c r="B48" s="21">
        <v>660</v>
      </c>
      <c r="C48" s="13" t="str">
        <f>VLOOKUP(B48,'[1]LISTADO ATM'!$A$2:$B$922,2,0)</f>
        <v>ATM Oficina Romana Norte II</v>
      </c>
      <c r="D48" s="24" t="s">
        <v>19</v>
      </c>
      <c r="E48" s="12">
        <v>3336003572</v>
      </c>
    </row>
    <row r="49" spans="1:6" ht="19.5" customHeight="1" x14ac:dyDescent="0.25">
      <c r="A49" s="9" t="str">
        <f>VLOOKUP(B49,'[1]LISTADO ATM'!$A$2:$C$922,3,0)</f>
        <v>DISTRITO NACIONAL</v>
      </c>
      <c r="B49" s="21">
        <v>441</v>
      </c>
      <c r="C49" s="13" t="str">
        <f>VLOOKUP(B49,'[1]LISTADO ATM'!$A$2:$B$922,2,0)</f>
        <v>ATM Estacion de Servicio Romulo Betancour</v>
      </c>
      <c r="D49" s="24" t="s">
        <v>19</v>
      </c>
      <c r="E49" s="12" t="s">
        <v>27</v>
      </c>
    </row>
    <row r="50" spans="1:6" ht="19.5" customHeight="1" x14ac:dyDescent="0.25">
      <c r="A50" s="9" t="str">
        <f>VLOOKUP(B50,'[1]LISTADO ATM'!$A$2:$C$922,3,0)</f>
        <v>NORTE</v>
      </c>
      <c r="B50" s="21">
        <v>635</v>
      </c>
      <c r="C50" s="13" t="str">
        <f>VLOOKUP(B50,'[1]LISTADO ATM'!$A$2:$B$922,2,0)</f>
        <v xml:space="preserve">ATM Zona Franca Tamboril </v>
      </c>
      <c r="D50" s="24" t="s">
        <v>19</v>
      </c>
      <c r="E50" s="12">
        <v>3336004130</v>
      </c>
    </row>
    <row r="51" spans="1:6" ht="19.5" customHeight="1" x14ac:dyDescent="0.25">
      <c r="A51" s="9" t="str">
        <f>VLOOKUP(B51,'[1]LISTADO ATM'!$A$2:$C$922,3,0)</f>
        <v>ESTE</v>
      </c>
      <c r="B51" s="21">
        <v>742</v>
      </c>
      <c r="C51" s="13" t="str">
        <f>VLOOKUP(B51,'[1]LISTADO ATM'!$A$2:$B$922,2,0)</f>
        <v xml:space="preserve">ATM Oficina Plaza del Rey (La Romana) </v>
      </c>
      <c r="D51" s="24" t="s">
        <v>19</v>
      </c>
      <c r="E51" s="12">
        <v>3336004183</v>
      </c>
    </row>
    <row r="52" spans="1:6" ht="19.5" customHeight="1" x14ac:dyDescent="0.25">
      <c r="A52" s="9" t="str">
        <f>VLOOKUP(B52,'[1]LISTADO ATM'!$A$2:$C$922,3,0)</f>
        <v>ESTE</v>
      </c>
      <c r="B52" s="21">
        <v>158</v>
      </c>
      <c r="C52" s="13" t="str">
        <f>VLOOKUP(B52,'[1]LISTADO ATM'!$A$2:$B$922,2,0)</f>
        <v xml:space="preserve">ATM Oficina Romana Norte </v>
      </c>
      <c r="D52" s="24" t="s">
        <v>19</v>
      </c>
      <c r="E52" s="12">
        <v>3336004487</v>
      </c>
      <c r="F52" t="s">
        <v>58</v>
      </c>
    </row>
    <row r="53" spans="1:6" ht="19.5" customHeight="1" x14ac:dyDescent="0.25">
      <c r="A53" s="22" t="str">
        <f>VLOOKUP(B53,'[1]LISTADO ATM'!$A$2:$C$922,3,0)</f>
        <v>SUR</v>
      </c>
      <c r="B53" s="21">
        <v>356</v>
      </c>
      <c r="C53" s="22" t="str">
        <f>VLOOKUP(B53,'[1]LISTADO ATM'!$A$2:$B$922,2,0)</f>
        <v xml:space="preserve">ATM Estación Sigma (San Cristóbal) </v>
      </c>
      <c r="D53" s="24" t="s">
        <v>19</v>
      </c>
      <c r="E53" s="12">
        <v>3336002585</v>
      </c>
    </row>
    <row r="54" spans="1:6" ht="19.5" customHeight="1" x14ac:dyDescent="0.25">
      <c r="A54" s="26" t="str">
        <f>VLOOKUP(B54,'[1]LISTADO ATM'!$A$2:$C$922,3,0)</f>
        <v>DISTRITO NACIONAL</v>
      </c>
      <c r="B54" s="21">
        <v>931</v>
      </c>
      <c r="C54" s="25" t="str">
        <f>VLOOKUP(B54,'[1]LISTADO ATM'!$A$2:$B$922,2,0)</f>
        <v xml:space="preserve">ATM Autobanco Luperón I </v>
      </c>
      <c r="D54" s="24" t="s">
        <v>19</v>
      </c>
      <c r="E54" s="12">
        <v>3336004704</v>
      </c>
    </row>
    <row r="55" spans="1:6" ht="19.5" customHeight="1" x14ac:dyDescent="0.25">
      <c r="A55" s="26" t="str">
        <f>VLOOKUP(B55,'[1]LISTADO ATM'!$A$2:$C$922,3,0)</f>
        <v>DISTRITO NACIONAL</v>
      </c>
      <c r="B55" s="21">
        <v>717</v>
      </c>
      <c r="C55" s="25" t="str">
        <f>VLOOKUP(B55,'[1]LISTADO ATM'!$A$2:$B$922,2,0)</f>
        <v xml:space="preserve">ATM Oficina Los Alcarrizos </v>
      </c>
      <c r="D55" s="24" t="s">
        <v>19</v>
      </c>
      <c r="E55" s="12">
        <v>3336004719</v>
      </c>
    </row>
    <row r="56" spans="1:6" ht="19.5" customHeight="1" x14ac:dyDescent="0.25">
      <c r="A56" s="26" t="str">
        <f>VLOOKUP(B56,'[1]LISTADO ATM'!$A$2:$C$922,3,0)</f>
        <v>DISTRITO NACIONAL</v>
      </c>
      <c r="B56" s="21">
        <v>566</v>
      </c>
      <c r="C56" s="25" t="str">
        <f>VLOOKUP(B56,'[1]LISTADO ATM'!$A$2:$B$922,2,0)</f>
        <v xml:space="preserve">ATM Hiper Olé Aut. Duarte </v>
      </c>
      <c r="D56" s="24" t="s">
        <v>19</v>
      </c>
      <c r="E56" s="12" t="s">
        <v>30</v>
      </c>
    </row>
    <row r="57" spans="1:6" ht="19.5" customHeight="1" x14ac:dyDescent="0.25">
      <c r="A57" s="22" t="str">
        <f>VLOOKUP(B57,'[1]LISTADO ATM'!$A$2:$C$922,3,0)</f>
        <v>DISTRITO NACIONAL</v>
      </c>
      <c r="B57" s="21">
        <v>769</v>
      </c>
      <c r="C57" s="22" t="str">
        <f>VLOOKUP(B57,'[1]LISTADO ATM'!$A$2:$B$922,2,0)</f>
        <v>ATM UNP Pablo Mella Morales</v>
      </c>
      <c r="D57" s="24" t="s">
        <v>19</v>
      </c>
      <c r="E57" s="12">
        <v>3336005357</v>
      </c>
    </row>
    <row r="58" spans="1:6" ht="19.5" customHeight="1" x14ac:dyDescent="0.25">
      <c r="A58" s="22" t="str">
        <f>VLOOKUP(B58,'[1]LISTADO ATM'!$A$2:$C$922,3,0)</f>
        <v>NORTE</v>
      </c>
      <c r="B58" s="21">
        <v>633</v>
      </c>
      <c r="C58" s="22" t="str">
        <f>VLOOKUP(B58,'[1]LISTADO ATM'!$A$2:$B$922,2,0)</f>
        <v xml:space="preserve">ATM Autobanco Las Colinas </v>
      </c>
      <c r="D58" s="24" t="s">
        <v>19</v>
      </c>
      <c r="E58" s="12" t="s">
        <v>52</v>
      </c>
    </row>
    <row r="59" spans="1:6" ht="19.5" customHeight="1" x14ac:dyDescent="0.25">
      <c r="A59" s="22" t="str">
        <f>VLOOKUP(B59,'[1]LISTADO ATM'!$A$2:$C$922,3,0)</f>
        <v>DISTRITO NACIONAL</v>
      </c>
      <c r="B59" s="21">
        <v>499</v>
      </c>
      <c r="C59" s="22" t="str">
        <f>VLOOKUP(B59,'[1]LISTADO ATM'!$A$2:$B$922,2,0)</f>
        <v xml:space="preserve">ATM Estación Sunix Tiradentes </v>
      </c>
      <c r="D59" s="24" t="s">
        <v>19</v>
      </c>
      <c r="E59" s="12">
        <v>3336005363</v>
      </c>
    </row>
    <row r="60" spans="1:6" ht="19.5" customHeight="1" x14ac:dyDescent="0.25">
      <c r="A60" s="9" t="str">
        <f>VLOOKUP(B60,'[1]LISTADO ATM'!$A$2:$C$922,3,0)</f>
        <v>NORTE</v>
      </c>
      <c r="B60" s="21">
        <v>594</v>
      </c>
      <c r="C60" s="13" t="str">
        <f>VLOOKUP(B60,'[1]LISTADO ATM'!$A$2:$B$922,2,0)</f>
        <v xml:space="preserve">ATM Plaza Venezuela II (Santiago) </v>
      </c>
      <c r="D60" s="24" t="s">
        <v>19</v>
      </c>
      <c r="E60" s="12" t="s">
        <v>39</v>
      </c>
    </row>
    <row r="61" spans="1:6" ht="19.5" customHeight="1" x14ac:dyDescent="0.25">
      <c r="A61" s="22" t="str">
        <f>VLOOKUP(B61,'[1]LISTADO ATM'!$A$2:$C$922,3,0)</f>
        <v>SUR</v>
      </c>
      <c r="B61" s="21">
        <v>592</v>
      </c>
      <c r="C61" s="22" t="str">
        <f>VLOOKUP(B61,'[1]LISTADO ATM'!$A$2:$B$922,2,0)</f>
        <v xml:space="preserve">ATM Centro de Caja San Cristóbal I </v>
      </c>
      <c r="D61" s="24" t="s">
        <v>19</v>
      </c>
      <c r="E61" s="12">
        <v>3336005388</v>
      </c>
    </row>
    <row r="62" spans="1:6" ht="19.5" customHeight="1" x14ac:dyDescent="0.25">
      <c r="A62" s="26" t="str">
        <f>VLOOKUP(B62,'[1]LISTADO ATM'!$A$2:$C$922,3,0)</f>
        <v>DISTRITO NACIONAL</v>
      </c>
      <c r="B62" s="21">
        <v>823</v>
      </c>
      <c r="C62" s="25" t="str">
        <f>VLOOKUP(B62,'[1]LISTADO ATM'!$A$2:$B$922,2,0)</f>
        <v xml:space="preserve">ATM UNP El Carril (Haina) </v>
      </c>
      <c r="D62" s="24" t="s">
        <v>19</v>
      </c>
      <c r="E62" s="12" t="s">
        <v>42</v>
      </c>
    </row>
    <row r="63" spans="1:6" ht="19.5" customHeight="1" x14ac:dyDescent="0.25">
      <c r="A63" s="22" t="str">
        <f>VLOOKUP(B63,'[1]LISTADO ATM'!$A$2:$C$922,3,0)</f>
        <v>ESTE</v>
      </c>
      <c r="B63" s="28">
        <v>293</v>
      </c>
      <c r="C63" s="22" t="str">
        <f>VLOOKUP(B63,'[1]LISTADO ATM'!$A$2:$B$922,2,0)</f>
        <v xml:space="preserve">ATM S/M Nueva Visión (San Pedro) </v>
      </c>
      <c r="D63" s="24" t="s">
        <v>19</v>
      </c>
      <c r="E63" s="12" t="s">
        <v>37</v>
      </c>
    </row>
    <row r="64" spans="1:6" ht="19.5" customHeight="1" x14ac:dyDescent="0.25">
      <c r="A64" s="22" t="str">
        <f>VLOOKUP(B64,'[1]LISTADO ATM'!$A$2:$C$922,3,0)</f>
        <v>DISTRITO NACIONAL</v>
      </c>
      <c r="B64" s="28">
        <v>904</v>
      </c>
      <c r="C64" s="22" t="str">
        <f>VLOOKUP(B64,'[1]LISTADO ATM'!$A$2:$B$922,2,0)</f>
        <v xml:space="preserve">ATM Oficina Multicentro La Sirena Churchill </v>
      </c>
      <c r="D64" s="24" t="s">
        <v>19</v>
      </c>
      <c r="E64" s="12">
        <v>3336005088</v>
      </c>
      <c r="F64" t="s">
        <v>58</v>
      </c>
    </row>
    <row r="65" spans="1:5" ht="19.5" customHeight="1" x14ac:dyDescent="0.25">
      <c r="A65" s="22" t="str">
        <f>VLOOKUP(B65,'[1]LISTADO ATM'!$A$2:$C$922,3,0)</f>
        <v>SUR</v>
      </c>
      <c r="B65" s="28">
        <v>84</v>
      </c>
      <c r="C65" s="22" t="str">
        <f>VLOOKUP(B65,'[1]LISTADO ATM'!$A$2:$B$922,2,0)</f>
        <v xml:space="preserve">ATM Oficina Multicentro Sirena San Cristóbal </v>
      </c>
      <c r="D65" s="24" t="s">
        <v>19</v>
      </c>
      <c r="E65" s="12" t="s">
        <v>54</v>
      </c>
    </row>
    <row r="66" spans="1:5" ht="19.5" customHeight="1" x14ac:dyDescent="0.25">
      <c r="A66" s="22" t="str">
        <f>VLOOKUP(B66,'[1]LISTADO ATM'!$A$2:$C$922,3,0)</f>
        <v>ESTE</v>
      </c>
      <c r="B66" s="35">
        <v>521</v>
      </c>
      <c r="C66" s="22" t="str">
        <f>VLOOKUP(B66,'[1]LISTADO ATM'!$A$2:$B$922,2,0)</f>
        <v xml:space="preserve">ATM UNP Bayahibe (La Romana) </v>
      </c>
      <c r="D66" s="24" t="s">
        <v>19</v>
      </c>
      <c r="E66" s="12">
        <v>3336005258</v>
      </c>
    </row>
    <row r="67" spans="1:5" ht="19.5" customHeight="1" x14ac:dyDescent="0.25">
      <c r="A67" s="22" t="str">
        <f>VLOOKUP(B67,'[1]LISTADO ATM'!$A$2:$C$922,3,0)</f>
        <v>NORTE</v>
      </c>
      <c r="B67" s="35">
        <v>337</v>
      </c>
      <c r="C67" s="22" t="str">
        <f>VLOOKUP(B67,'[1]LISTADO ATM'!$A$2:$B$922,2,0)</f>
        <v>ATM S/M Cooperativa Moca</v>
      </c>
      <c r="D67" s="24" t="s">
        <v>19</v>
      </c>
      <c r="E67" s="12" t="s">
        <v>51</v>
      </c>
    </row>
    <row r="68" spans="1:5" ht="19.5" customHeight="1" x14ac:dyDescent="0.25">
      <c r="A68" s="22" t="e">
        <f>VLOOKUP(B68,'[1]LISTADO ATM'!$A$2:$C$922,3,0)</f>
        <v>#N/A</v>
      </c>
      <c r="B68" s="28"/>
      <c r="C68" s="22" t="e">
        <f>VLOOKUP(B68,'[1]LISTADO ATM'!$A$2:$B$922,2,0)</f>
        <v>#N/A</v>
      </c>
      <c r="D68" s="24"/>
      <c r="E68" s="22"/>
    </row>
    <row r="69" spans="1:5" ht="18.75" thickBot="1" x14ac:dyDescent="0.3">
      <c r="A69" s="18" t="s">
        <v>10</v>
      </c>
      <c r="B69" s="20">
        <f>COUNT(B9:B68)</f>
        <v>59</v>
      </c>
      <c r="C69" s="41"/>
      <c r="D69" s="42"/>
      <c r="E69" s="43"/>
    </row>
    <row r="70" spans="1:5" ht="18" customHeight="1" x14ac:dyDescent="0.25">
      <c r="A70" s="61"/>
      <c r="B70" s="62"/>
      <c r="C70" s="62"/>
      <c r="D70" s="62"/>
      <c r="E70" s="63"/>
    </row>
    <row r="71" spans="1:5" ht="18" customHeight="1" thickBot="1" x14ac:dyDescent="0.3">
      <c r="A71" s="58" t="s">
        <v>14</v>
      </c>
      <c r="B71" s="59"/>
      <c r="C71" s="59"/>
      <c r="D71" s="59"/>
      <c r="E71" s="60"/>
    </row>
    <row r="72" spans="1:5" ht="18" x14ac:dyDescent="0.25">
      <c r="A72" s="10" t="s">
        <v>4</v>
      </c>
      <c r="B72" s="10" t="s">
        <v>5</v>
      </c>
      <c r="C72" s="17" t="s">
        <v>6</v>
      </c>
      <c r="D72" s="53" t="s">
        <v>7</v>
      </c>
      <c r="E72" s="54" t="s">
        <v>8</v>
      </c>
    </row>
    <row r="73" spans="1:5" ht="18" x14ac:dyDescent="0.25">
      <c r="A73" s="7" t="str">
        <f>VLOOKUP(B73,'[1]LISTADO ATM'!$A$2:$C$822,3,0)</f>
        <v>DISTRITO NACIONAL</v>
      </c>
      <c r="B73" s="21">
        <v>192</v>
      </c>
      <c r="C73" s="13" t="str">
        <f>VLOOKUP(B73,'[1]LISTADO ATM'!$A$2:$B$822,2,0)</f>
        <v xml:space="preserve">ATM Autobanco Luperón II </v>
      </c>
      <c r="D73" s="14" t="s">
        <v>23</v>
      </c>
      <c r="E73" s="8" t="s">
        <v>44</v>
      </c>
    </row>
    <row r="74" spans="1:5" ht="18" x14ac:dyDescent="0.25">
      <c r="A74" s="7" t="str">
        <f>VLOOKUP(B74,'[2]LISTADO ATM'!$A$2:$C$822,3,0)</f>
        <v>DISTRITO NACIONAL</v>
      </c>
      <c r="B74" s="21">
        <v>374</v>
      </c>
      <c r="C74" s="13" t="str">
        <f>VLOOKUP(B74,'[2]LISTADO ATM'!$A$2:$B$922,2,0)</f>
        <v>Ofic. Dual Blue Mall #2</v>
      </c>
      <c r="D74" s="14" t="s">
        <v>23</v>
      </c>
      <c r="E74" s="8">
        <v>3336003648</v>
      </c>
    </row>
    <row r="75" spans="1:5" ht="18" x14ac:dyDescent="0.25">
      <c r="A75" s="7" t="str">
        <f>VLOOKUP(B75,'[1]LISTADO ATM'!$A$2:$C$822,3,0)</f>
        <v>DISTRITO NACIONAL</v>
      </c>
      <c r="B75" s="28">
        <v>971</v>
      </c>
      <c r="C75" s="13" t="str">
        <f>VLOOKUP(B75,'[1]LISTADO ATM'!$A$2:$B$822,2,0)</f>
        <v xml:space="preserve">ATM Club Banreservas I </v>
      </c>
      <c r="D75" s="14" t="s">
        <v>23</v>
      </c>
      <c r="E75" s="8" t="s">
        <v>45</v>
      </c>
    </row>
    <row r="76" spans="1:5" ht="18" x14ac:dyDescent="0.25">
      <c r="A76" s="7" t="e">
        <f>VLOOKUP(B76,'[1]LISTADO ATM'!$A$2:$C$822,3,0)</f>
        <v>#N/A</v>
      </c>
      <c r="B76" s="28"/>
      <c r="C76" s="13" t="e">
        <f>VLOOKUP(B76,'[1]LISTADO ATM'!$A$2:$B$822,2,0)</f>
        <v>#N/A</v>
      </c>
      <c r="D76" s="24"/>
      <c r="E76" s="8"/>
    </row>
    <row r="77" spans="1:5" ht="18" x14ac:dyDescent="0.25">
      <c r="A77" s="7" t="e">
        <f>VLOOKUP(B77,'[1]LISTADO ATM'!$A$2:$C$822,3,0)</f>
        <v>#N/A</v>
      </c>
      <c r="B77" s="28"/>
      <c r="C77" s="13" t="e">
        <f>VLOOKUP(B77,'[1]LISTADO ATM'!$A$2:$B$822,2,0)</f>
        <v>#N/A</v>
      </c>
      <c r="D77" s="24"/>
      <c r="E77" s="8"/>
    </row>
    <row r="78" spans="1:5" ht="18" x14ac:dyDescent="0.25">
      <c r="A78" s="7" t="e">
        <f>VLOOKUP(B78,'[1]LISTADO ATM'!$A$2:$C$822,3,0)</f>
        <v>#N/A</v>
      </c>
      <c r="B78" s="28"/>
      <c r="C78" s="13" t="e">
        <f>VLOOKUP(B78,'[1]LISTADO ATM'!$A$2:$B$822,2,0)</f>
        <v>#N/A</v>
      </c>
      <c r="D78" s="24"/>
      <c r="E78" s="8"/>
    </row>
    <row r="79" spans="1:5" ht="18.75" thickBot="1" x14ac:dyDescent="0.3">
      <c r="A79" s="18" t="s">
        <v>10</v>
      </c>
      <c r="B79" s="20">
        <f>COUNT(B73:B75)</f>
        <v>3</v>
      </c>
      <c r="C79" s="41"/>
      <c r="D79" s="42"/>
      <c r="E79" s="43"/>
    </row>
    <row r="80" spans="1:5" ht="15.75" thickBot="1" x14ac:dyDescent="0.3">
      <c r="A80" s="38"/>
      <c r="B80" s="39"/>
      <c r="C80" s="39"/>
      <c r="D80" s="39"/>
      <c r="E80" s="40"/>
    </row>
    <row r="81" spans="1:6" ht="22.5" customHeight="1" thickBot="1" x14ac:dyDescent="0.3">
      <c r="A81" s="46" t="s">
        <v>12</v>
      </c>
      <c r="B81" s="47"/>
      <c r="C81" s="47"/>
      <c r="D81" s="47"/>
      <c r="E81" s="48"/>
    </row>
    <row r="82" spans="1:6" ht="18" x14ac:dyDescent="0.25">
      <c r="A82" s="10" t="s">
        <v>4</v>
      </c>
      <c r="B82" s="10" t="s">
        <v>5</v>
      </c>
      <c r="C82" s="17" t="s">
        <v>6</v>
      </c>
      <c r="D82" s="53" t="s">
        <v>7</v>
      </c>
      <c r="E82" s="54" t="s">
        <v>8</v>
      </c>
    </row>
    <row r="83" spans="1:6" ht="19.5" customHeight="1" x14ac:dyDescent="0.25">
      <c r="A83" s="9" t="str">
        <f>VLOOKUP(B83,'[1]LISTADO ATM'!$A$2:$C$922,3,0)</f>
        <v>ESTE</v>
      </c>
      <c r="B83" s="21">
        <v>429</v>
      </c>
      <c r="C83" s="13" t="str">
        <f>VLOOKUP(B83,'[1]LISTADO ATM'!$A$2:$B$922,2,0)</f>
        <v xml:space="preserve">ATM Oficina Jumbo La Romana </v>
      </c>
      <c r="D83" s="16" t="s">
        <v>9</v>
      </c>
      <c r="E83" s="12">
        <v>3336004588</v>
      </c>
      <c r="F83" t="s">
        <v>58</v>
      </c>
    </row>
    <row r="84" spans="1:6" ht="19.5" customHeight="1" x14ac:dyDescent="0.25">
      <c r="A84" s="9" t="str">
        <f>VLOOKUP(B84,'[1]LISTADO ATM'!$A$2:$C$922,3,0)</f>
        <v>DISTRITO NACIONAL</v>
      </c>
      <c r="B84" s="21">
        <v>331</v>
      </c>
      <c r="C84" s="13" t="str">
        <f>VLOOKUP(B84,'[1]LISTADO ATM'!$A$2:$B$922,2,0)</f>
        <v>ATM Ayuntamiento Sto. Dgo. Este</v>
      </c>
      <c r="D84" s="16" t="s">
        <v>9</v>
      </c>
      <c r="E84" s="12">
        <v>3336005057</v>
      </c>
    </row>
    <row r="85" spans="1:6" ht="19.5" customHeight="1" x14ac:dyDescent="0.25">
      <c r="A85" s="9" t="str">
        <f>VLOOKUP(B85,'[1]LISTADO ATM'!$A$2:$C$922,3,0)</f>
        <v>DISTRITO NACIONAL</v>
      </c>
      <c r="B85" s="21">
        <v>884</v>
      </c>
      <c r="C85" s="13" t="str">
        <f>VLOOKUP(B85,'[1]LISTADO ATM'!$A$2:$B$922,2,0)</f>
        <v xml:space="preserve">ATM UNP Olé Sabana Perdida </v>
      </c>
      <c r="D85" s="16" t="s">
        <v>9</v>
      </c>
      <c r="E85" s="12" t="s">
        <v>32</v>
      </c>
    </row>
    <row r="86" spans="1:6" ht="19.5" customHeight="1" x14ac:dyDescent="0.25">
      <c r="A86" s="22" t="str">
        <f>VLOOKUP(B86,'[1]LISTADO ATM'!$A$2:$C$922,3,0)</f>
        <v>DISTRITO NACIONAL</v>
      </c>
      <c r="B86" s="21">
        <v>563</v>
      </c>
      <c r="C86" s="22" t="str">
        <f>VLOOKUP(B86,'[1]LISTADO ATM'!$A$2:$B$922,2,0)</f>
        <v xml:space="preserve">ATM Base Aérea San Isidro </v>
      </c>
      <c r="D86" s="16" t="s">
        <v>9</v>
      </c>
      <c r="E86" s="12" t="s">
        <v>48</v>
      </c>
    </row>
    <row r="87" spans="1:6" ht="19.5" customHeight="1" x14ac:dyDescent="0.25">
      <c r="A87" s="22" t="str">
        <f>VLOOKUP(B87,'[1]LISTADO ATM'!$A$2:$C$922,3,0)</f>
        <v>SUR</v>
      </c>
      <c r="B87" s="21">
        <v>817</v>
      </c>
      <c r="C87" s="22" t="str">
        <f>VLOOKUP(B87,'[1]LISTADO ATM'!$A$2:$B$922,2,0)</f>
        <v xml:space="preserve">ATM Ayuntamiento Sabana Larga (San José de Ocoa) </v>
      </c>
      <c r="D87" s="16" t="s">
        <v>9</v>
      </c>
      <c r="E87" s="12">
        <v>3336005268</v>
      </c>
      <c r="F87" t="s">
        <v>58</v>
      </c>
    </row>
    <row r="88" spans="1:6" ht="19.5" customHeight="1" x14ac:dyDescent="0.25">
      <c r="A88" s="22" t="str">
        <f>VLOOKUP(B88,'[1]LISTADO ATM'!$A$2:$C$922,3,0)</f>
        <v>ESTE</v>
      </c>
      <c r="B88" s="21">
        <v>608</v>
      </c>
      <c r="C88" s="22" t="str">
        <f>VLOOKUP(B88,'[1]LISTADO ATM'!$A$2:$B$922,2,0)</f>
        <v xml:space="preserve">ATM Oficina Jumbo (San Pedro) </v>
      </c>
      <c r="D88" s="16" t="s">
        <v>9</v>
      </c>
      <c r="E88" s="12" t="s">
        <v>53</v>
      </c>
      <c r="F88" t="s">
        <v>58</v>
      </c>
    </row>
    <row r="89" spans="1:6" ht="19.5" customHeight="1" x14ac:dyDescent="0.25">
      <c r="A89" s="22" t="str">
        <f>VLOOKUP(B89,'[1]LISTADO ATM'!$A$2:$C$922,3,0)</f>
        <v>ESTE</v>
      </c>
      <c r="B89" s="21">
        <v>912</v>
      </c>
      <c r="C89" s="22" t="str">
        <f>VLOOKUP(B89,'[1]LISTADO ATM'!$A$2:$B$922,2,0)</f>
        <v xml:space="preserve">ATM Oficina San Pedro II </v>
      </c>
      <c r="D89" s="16" t="s">
        <v>9</v>
      </c>
      <c r="E89" s="12">
        <v>3336005353</v>
      </c>
      <c r="F89" t="s">
        <v>58</v>
      </c>
    </row>
    <row r="90" spans="1:6" ht="19.5" customHeight="1" x14ac:dyDescent="0.25">
      <c r="A90" s="22" t="str">
        <f>VLOOKUP(B90,'[1]LISTADO ATM'!$A$2:$C$922,3,0)</f>
        <v>SUR</v>
      </c>
      <c r="B90" s="21">
        <v>249</v>
      </c>
      <c r="C90" s="22" t="str">
        <f>VLOOKUP(B90,'[1]LISTADO ATM'!$A$2:$B$922,2,0)</f>
        <v xml:space="preserve">ATM Banco Agrícola Neiba </v>
      </c>
      <c r="D90" s="16" t="s">
        <v>9</v>
      </c>
      <c r="E90" s="12">
        <v>3336005359</v>
      </c>
      <c r="F90" t="s">
        <v>58</v>
      </c>
    </row>
    <row r="91" spans="1:6" ht="19.5" customHeight="1" x14ac:dyDescent="0.25">
      <c r="A91" s="22" t="str">
        <f>VLOOKUP(B91,'[1]LISTADO ATM'!$A$2:$C$922,3,0)</f>
        <v>DISTRITO NACIONAL</v>
      </c>
      <c r="B91" s="21">
        <v>493</v>
      </c>
      <c r="C91" s="22" t="str">
        <f>VLOOKUP(B91,'[1]LISTADO ATM'!$A$2:$B$922,2,0)</f>
        <v xml:space="preserve">ATM Oficina Haina Occidental II </v>
      </c>
      <c r="D91" s="16" t="s">
        <v>9</v>
      </c>
      <c r="E91" s="12" t="s">
        <v>55</v>
      </c>
    </row>
    <row r="92" spans="1:6" ht="19.5" customHeight="1" x14ac:dyDescent="0.25">
      <c r="A92" s="22" t="str">
        <f>VLOOKUP(B92,'[1]LISTADO ATM'!$A$2:$C$922,3,0)</f>
        <v>DISTRITO NACIONAL</v>
      </c>
      <c r="B92" s="21">
        <v>561</v>
      </c>
      <c r="C92" s="22" t="str">
        <f>VLOOKUP(B92,'[1]LISTADO ATM'!$A$2:$B$922,2,0)</f>
        <v xml:space="preserve">ATM Comando Regional P.N. S.D. Este </v>
      </c>
      <c r="D92" s="16" t="s">
        <v>9</v>
      </c>
      <c r="E92" s="12">
        <v>3336000451</v>
      </c>
    </row>
    <row r="93" spans="1:6" ht="19.5" customHeight="1" x14ac:dyDescent="0.25">
      <c r="A93" s="22" t="str">
        <f>VLOOKUP(B93,'[1]LISTADO ATM'!$A$2:$C$922,3,0)</f>
        <v>DISTRITO NACIONAL</v>
      </c>
      <c r="B93" s="21">
        <v>721</v>
      </c>
      <c r="C93" s="22" t="str">
        <f>VLOOKUP(B93,'[1]LISTADO ATM'!$A$2:$B$922,2,0)</f>
        <v xml:space="preserve">ATM Oficina Charles de Gaulle II </v>
      </c>
      <c r="D93" s="16" t="s">
        <v>9</v>
      </c>
      <c r="E93" s="12" t="s">
        <v>56</v>
      </c>
      <c r="F93" t="s">
        <v>58</v>
      </c>
    </row>
    <row r="94" spans="1:6" ht="19.5" customHeight="1" x14ac:dyDescent="0.25">
      <c r="A94" s="22" t="str">
        <f>VLOOKUP(B94,'[1]LISTADO ATM'!$A$2:$C$922,3,0)</f>
        <v>ESTE</v>
      </c>
      <c r="B94" s="21">
        <v>824</v>
      </c>
      <c r="C94" s="22" t="str">
        <f>VLOOKUP(B94,'[1]LISTADO ATM'!$A$2:$B$922,2,0)</f>
        <v xml:space="preserve">ATM Multiplaza (Higuey) </v>
      </c>
      <c r="D94" s="16" t="s">
        <v>9</v>
      </c>
      <c r="E94" s="12">
        <v>3336005384</v>
      </c>
      <c r="F94" t="s">
        <v>58</v>
      </c>
    </row>
    <row r="95" spans="1:6" ht="19.5" customHeight="1" x14ac:dyDescent="0.25">
      <c r="A95" s="22" t="str">
        <f>VLOOKUP(B95,'[1]LISTADO ATM'!$A$2:$C$922,3,0)</f>
        <v>ESTE</v>
      </c>
      <c r="B95" s="21">
        <v>353</v>
      </c>
      <c r="C95" s="22" t="str">
        <f>VLOOKUP(B95,'[1]LISTADO ATM'!$A$2:$B$922,2,0)</f>
        <v xml:space="preserve">ATM Estación Boulevard Juan Dolio </v>
      </c>
      <c r="D95" s="16" t="s">
        <v>9</v>
      </c>
      <c r="E95" s="12">
        <v>3336005385</v>
      </c>
      <c r="F95" t="s">
        <v>58</v>
      </c>
    </row>
    <row r="96" spans="1:6" ht="19.5" customHeight="1" x14ac:dyDescent="0.25">
      <c r="A96" s="22" t="str">
        <f>VLOOKUP(B96,'[1]LISTADO ATM'!$A$2:$C$922,3,0)</f>
        <v>DISTRITO NACIONAL</v>
      </c>
      <c r="B96" s="21">
        <v>600</v>
      </c>
      <c r="C96" s="22" t="str">
        <f>VLOOKUP(B96,'[1]LISTADO ATM'!$A$2:$B$922,2,0)</f>
        <v>ATM S/M Bravo Hipica</v>
      </c>
      <c r="D96" s="16" t="s">
        <v>9</v>
      </c>
      <c r="E96" s="12">
        <v>3336002037</v>
      </c>
    </row>
    <row r="97" spans="1:6" ht="19.5" customHeight="1" x14ac:dyDescent="0.25">
      <c r="A97" s="22" t="str">
        <f>VLOOKUP(B97,'[1]LISTADO ATM'!$A$2:$C$922,3,0)</f>
        <v>SUR</v>
      </c>
      <c r="B97" s="21">
        <v>296</v>
      </c>
      <c r="C97" s="22" t="str">
        <f>VLOOKUP(B97,'[1]LISTADO ATM'!$A$2:$B$922,2,0)</f>
        <v>ATM Estación BANICOMB (Baní)  ECO Petroleo</v>
      </c>
      <c r="D97" s="16" t="s">
        <v>9</v>
      </c>
      <c r="E97" s="12">
        <v>3336005390</v>
      </c>
      <c r="F97" t="s">
        <v>58</v>
      </c>
    </row>
    <row r="98" spans="1:6" ht="19.5" customHeight="1" x14ac:dyDescent="0.25">
      <c r="A98" s="22" t="str">
        <f>VLOOKUP(B98,'[1]LISTADO ATM'!$A$2:$C$922,3,0)</f>
        <v>DISTRITO NACIONAL</v>
      </c>
      <c r="B98" s="28">
        <v>562</v>
      </c>
      <c r="C98" s="22" t="str">
        <f>VLOOKUP(B98,'[1]LISTADO ATM'!$A$2:$B$922,2,0)</f>
        <v xml:space="preserve">ATM S/M Jumbo Carretera Mella </v>
      </c>
      <c r="D98" s="16" t="s">
        <v>9</v>
      </c>
      <c r="E98" s="12">
        <v>3336005449</v>
      </c>
    </row>
    <row r="99" spans="1:6" ht="19.5" customHeight="1" x14ac:dyDescent="0.25">
      <c r="A99" s="22" t="str">
        <f>VLOOKUP(B99,'[1]LISTADO ATM'!$A$2:$C$922,3,0)</f>
        <v>DISTRITO NACIONAL</v>
      </c>
      <c r="B99" s="28">
        <v>238</v>
      </c>
      <c r="C99" s="22" t="str">
        <f>VLOOKUP(B99,'[1]LISTADO ATM'!$A$2:$B$922,2,0)</f>
        <v xml:space="preserve">ATM Multicentro La Sirena Charles de Gaulle </v>
      </c>
      <c r="D99" s="16" t="s">
        <v>9</v>
      </c>
      <c r="E99" s="12">
        <v>3336005450</v>
      </c>
    </row>
    <row r="100" spans="1:6" ht="19.5" customHeight="1" x14ac:dyDescent="0.25">
      <c r="A100" s="22" t="str">
        <f>VLOOKUP(B100,'[1]LISTADO ATM'!$A$2:$C$922,3,0)</f>
        <v>DISTRITO NACIONAL</v>
      </c>
      <c r="B100" s="28">
        <v>516</v>
      </c>
      <c r="C100" s="22" t="str">
        <f>VLOOKUP(B100,'[1]LISTADO ATM'!$A$2:$B$922,2,0)</f>
        <v xml:space="preserve">ATM Oficina Gascue </v>
      </c>
      <c r="D100" s="16" t="s">
        <v>9</v>
      </c>
      <c r="E100" s="12">
        <v>3336005452</v>
      </c>
      <c r="F100" t="s">
        <v>58</v>
      </c>
    </row>
    <row r="101" spans="1:6" ht="19.5" customHeight="1" x14ac:dyDescent="0.25">
      <c r="A101" s="22" t="str">
        <f>VLOOKUP(B101,'[1]LISTADO ATM'!$A$2:$C$922,3,0)</f>
        <v>DISTRITO NACIONAL</v>
      </c>
      <c r="B101" s="36">
        <v>416</v>
      </c>
      <c r="C101" s="22" t="str">
        <f>VLOOKUP(B101,'[1]LISTADO ATM'!$A$2:$B$922,2,0)</f>
        <v xml:space="preserve">ATM Autobanco San Martín II </v>
      </c>
      <c r="D101" s="16" t="s">
        <v>9</v>
      </c>
      <c r="E101" s="12">
        <v>3336005457</v>
      </c>
    </row>
    <row r="102" spans="1:6" ht="19.5" customHeight="1" x14ac:dyDescent="0.25">
      <c r="A102" s="22" t="str">
        <f>VLOOKUP(B102,'[1]LISTADO ATM'!$A$2:$C$922,3,0)</f>
        <v>DISTRITO NACIONAL</v>
      </c>
      <c r="B102" s="36">
        <v>165</v>
      </c>
      <c r="C102" s="22" t="str">
        <f>VLOOKUP(B102,'[1]LISTADO ATM'!$A$2:$B$922,2,0)</f>
        <v>ATM Autoservicio Megacentro</v>
      </c>
      <c r="D102" s="16" t="s">
        <v>9</v>
      </c>
      <c r="E102" s="12">
        <v>3336005460</v>
      </c>
    </row>
    <row r="103" spans="1:6" ht="19.5" customHeight="1" x14ac:dyDescent="0.25">
      <c r="A103" s="22" t="str">
        <f>VLOOKUP(B103,'[1]LISTADO ATM'!$A$2:$C$922,3,0)</f>
        <v>DISTRITO NACIONAL</v>
      </c>
      <c r="B103" s="28">
        <v>377</v>
      </c>
      <c r="C103" s="22" t="str">
        <f>VLOOKUP(B103,'[1]LISTADO ATM'!$A$2:$B$922,2,0)</f>
        <v>ATM Estación del Metro Eduardo Brito</v>
      </c>
      <c r="D103" s="16" t="s">
        <v>9</v>
      </c>
      <c r="E103" s="12">
        <v>3336005464</v>
      </c>
    </row>
    <row r="104" spans="1:6" ht="19.5" customHeight="1" x14ac:dyDescent="0.25">
      <c r="A104" s="22" t="str">
        <f>VLOOKUP(B104,'[1]LISTADO ATM'!$A$2:$C$922,3,0)</f>
        <v>ESTE</v>
      </c>
      <c r="B104" s="36">
        <v>480</v>
      </c>
      <c r="C104" s="22" t="str">
        <f>VLOOKUP(B104,'[1]LISTADO ATM'!$A$2:$B$922,2,0)</f>
        <v>ATM UNP Farmaconal Higuey</v>
      </c>
      <c r="D104" s="16" t="s">
        <v>9</v>
      </c>
      <c r="E104" s="12">
        <v>3336005465</v>
      </c>
    </row>
    <row r="105" spans="1:6" ht="19.5" customHeight="1" x14ac:dyDescent="0.25">
      <c r="A105" s="22" t="str">
        <f>VLOOKUP(B105,'[1]LISTADO ATM'!$A$2:$C$922,3,0)</f>
        <v>NORTE</v>
      </c>
      <c r="B105" s="36">
        <v>965</v>
      </c>
      <c r="C105" s="22" t="str">
        <f>VLOOKUP(B105,'[1]LISTADO ATM'!$A$2:$B$922,2,0)</f>
        <v xml:space="preserve">ATM S/M La Fuente FUN (Santiago) </v>
      </c>
      <c r="D105" s="16" t="s">
        <v>9</v>
      </c>
      <c r="E105" s="12">
        <v>3336005467</v>
      </c>
      <c r="F105" t="s">
        <v>58</v>
      </c>
    </row>
    <row r="106" spans="1:6" ht="19.5" customHeight="1" x14ac:dyDescent="0.25">
      <c r="A106" s="22" t="str">
        <f>VLOOKUP(B106,'[1]LISTADO ATM'!$A$2:$C$922,3,0)</f>
        <v>ESTE</v>
      </c>
      <c r="B106" s="36">
        <v>399</v>
      </c>
      <c r="C106" s="22" t="str">
        <f>VLOOKUP(B106,'[1]LISTADO ATM'!$A$2:$B$922,2,0)</f>
        <v xml:space="preserve">ATM Oficina La Romana II </v>
      </c>
      <c r="D106" s="16" t="s">
        <v>9</v>
      </c>
      <c r="E106" s="12">
        <v>3336005468</v>
      </c>
      <c r="F106" t="s">
        <v>58</v>
      </c>
    </row>
    <row r="107" spans="1:6" ht="19.5" customHeight="1" x14ac:dyDescent="0.25">
      <c r="A107" s="22" t="str">
        <f>VLOOKUP(B107,'[1]LISTADO ATM'!$A$2:$C$922,3,0)</f>
        <v>DISTRITO NACIONAL</v>
      </c>
      <c r="B107" s="28">
        <v>708</v>
      </c>
      <c r="C107" s="22" t="str">
        <f>VLOOKUP(B107,'[1]LISTADO ATM'!$A$2:$B$922,2,0)</f>
        <v xml:space="preserve">ATM El Vestir De Hoy </v>
      </c>
      <c r="D107" s="16" t="s">
        <v>9</v>
      </c>
      <c r="E107" s="12">
        <v>3336005477</v>
      </c>
    </row>
    <row r="108" spans="1:6" ht="19.5" customHeight="1" x14ac:dyDescent="0.25">
      <c r="A108" s="22" t="str">
        <f>VLOOKUP(B108,'[1]LISTADO ATM'!$A$2:$C$922,3,0)</f>
        <v>DISTRITO NACIONAL</v>
      </c>
      <c r="B108" s="28">
        <v>438</v>
      </c>
      <c r="C108" s="22" t="str">
        <f>VLOOKUP(B108,'[1]LISTADO ATM'!$A$2:$B$922,2,0)</f>
        <v xml:space="preserve">ATM Autobanco Torre IV </v>
      </c>
      <c r="D108" s="16" t="s">
        <v>9</v>
      </c>
      <c r="E108" s="12">
        <v>3336005480</v>
      </c>
    </row>
    <row r="109" spans="1:6" ht="19.5" customHeight="1" x14ac:dyDescent="0.25">
      <c r="A109" s="22" t="str">
        <f>VLOOKUP(B109,'[1]LISTADO ATM'!$A$2:$C$922,3,0)</f>
        <v>DISTRITO NACIONAL</v>
      </c>
      <c r="B109" s="36">
        <v>363</v>
      </c>
      <c r="C109" s="22" t="str">
        <f>VLOOKUP(B109,'[1]LISTADO ATM'!$A$2:$B$922,2,0)</f>
        <v>ATM S/M Bravo Villa Mella</v>
      </c>
      <c r="D109" s="16" t="s">
        <v>9</v>
      </c>
      <c r="E109" s="12">
        <v>3336005481</v>
      </c>
    </row>
    <row r="110" spans="1:6" ht="19.5" customHeight="1" x14ac:dyDescent="0.25">
      <c r="A110" s="22" t="e">
        <f>VLOOKUP(B110,'[1]LISTADO ATM'!$A$2:$C$922,3,0)</f>
        <v>#N/A</v>
      </c>
      <c r="B110" s="36"/>
      <c r="C110" s="22" t="e">
        <f>VLOOKUP(B110,'[1]LISTADO ATM'!$A$2:$B$922,2,0)</f>
        <v>#N/A</v>
      </c>
      <c r="D110" s="33"/>
      <c r="E110" s="12"/>
    </row>
    <row r="111" spans="1:6" ht="19.5" customHeight="1" x14ac:dyDescent="0.25">
      <c r="A111" s="22" t="e">
        <f>VLOOKUP(B111,'[1]LISTADO ATM'!$A$2:$C$922,3,0)</f>
        <v>#N/A</v>
      </c>
      <c r="B111" s="28"/>
      <c r="C111" s="22" t="e">
        <f>VLOOKUP(B111,'[1]LISTADO ATM'!$A$2:$B$922,2,0)</f>
        <v>#N/A</v>
      </c>
      <c r="D111" s="33"/>
      <c r="E111" s="12"/>
    </row>
    <row r="112" spans="1:6" ht="18" customHeight="1" thickBot="1" x14ac:dyDescent="0.3">
      <c r="A112" s="18"/>
      <c r="B112" s="32">
        <f>COUNT(B83:B110)</f>
        <v>27</v>
      </c>
      <c r="C112" s="41"/>
      <c r="D112" s="42"/>
      <c r="E112" s="43"/>
    </row>
    <row r="113" spans="1:6" ht="15.75" thickBot="1" x14ac:dyDescent="0.3">
      <c r="A113" s="38"/>
      <c r="B113" s="39"/>
      <c r="C113" s="39"/>
      <c r="D113" s="39"/>
      <c r="E113" s="40"/>
    </row>
    <row r="114" spans="1:6" ht="18" customHeight="1" thickBot="1" x14ac:dyDescent="0.3">
      <c r="A114" s="55" t="s">
        <v>25</v>
      </c>
      <c r="B114" s="56"/>
      <c r="C114" s="56"/>
      <c r="D114" s="56"/>
      <c r="E114" s="57"/>
    </row>
    <row r="115" spans="1:6" ht="18" x14ac:dyDescent="0.25">
      <c r="A115" s="10" t="s">
        <v>4</v>
      </c>
      <c r="B115" s="10" t="s">
        <v>5</v>
      </c>
      <c r="C115" s="17" t="s">
        <v>6</v>
      </c>
      <c r="D115" s="53" t="s">
        <v>7</v>
      </c>
      <c r="E115" s="54" t="s">
        <v>8</v>
      </c>
    </row>
    <row r="116" spans="1:6" ht="19.5" customHeight="1" x14ac:dyDescent="0.25">
      <c r="A116" s="26" t="str">
        <f>VLOOKUP(B116,'[1]LISTADO ATM'!$A$2:$C$922,3,0)</f>
        <v>DISTRITO NACIONAL</v>
      </c>
      <c r="B116" s="21">
        <v>908</v>
      </c>
      <c r="C116" s="25" t="str">
        <f>VLOOKUP(B116,'[1]LISTADO ATM'!$A$2:$B$922,2,0)</f>
        <v xml:space="preserve">ATM Oficina Plaza Botánika </v>
      </c>
      <c r="D116" s="25" t="s">
        <v>16</v>
      </c>
      <c r="E116" s="12" t="s">
        <v>31</v>
      </c>
    </row>
    <row r="117" spans="1:6" ht="19.5" customHeight="1" x14ac:dyDescent="0.25">
      <c r="A117" s="26" t="str">
        <f>VLOOKUP(B117,'[1]LISTADO ATM'!$A$2:$C$922,3,0)</f>
        <v>DISTRITO NACIONAL</v>
      </c>
      <c r="B117" s="21">
        <v>585</v>
      </c>
      <c r="C117" s="25" t="str">
        <f>VLOOKUP(B117,'[1]LISTADO ATM'!$A$2:$B$922,2,0)</f>
        <v xml:space="preserve">ATM Oficina Haina Oriental </v>
      </c>
      <c r="D117" s="25" t="s">
        <v>16</v>
      </c>
      <c r="E117" s="12" t="s">
        <v>38</v>
      </c>
    </row>
    <row r="118" spans="1:6" ht="19.5" customHeight="1" x14ac:dyDescent="0.25">
      <c r="A118" s="26" t="str">
        <f>VLOOKUP(B118,'[1]LISTADO ATM'!$A$2:$C$922,3,0)</f>
        <v>DISTRITO NACIONAL</v>
      </c>
      <c r="B118" s="21">
        <v>821</v>
      </c>
      <c r="C118" s="25" t="str">
        <f>VLOOKUP(B118,'[1]LISTADO ATM'!$A$2:$B$922,2,0)</f>
        <v xml:space="preserve">ATM S/M Bravo Churchill </v>
      </c>
      <c r="D118" s="25" t="s">
        <v>16</v>
      </c>
      <c r="E118" s="12">
        <v>3336005167</v>
      </c>
    </row>
    <row r="119" spans="1:6" ht="19.5" customHeight="1" x14ac:dyDescent="0.25">
      <c r="A119" s="22" t="str">
        <f>VLOOKUP(B119,'[1]LISTADO ATM'!$A$2:$C$922,3,0)</f>
        <v>SUR</v>
      </c>
      <c r="B119" s="21">
        <v>6</v>
      </c>
      <c r="C119" s="25" t="str">
        <f>VLOOKUP(B119,'[1]LISTADO ATM'!$A$2:$B$922,2,0)</f>
        <v xml:space="preserve">ATM Plaza WAO San Juan </v>
      </c>
      <c r="D119" s="25" t="s">
        <v>16</v>
      </c>
      <c r="E119" s="12">
        <v>3336005346</v>
      </c>
      <c r="F119" t="s">
        <v>58</v>
      </c>
    </row>
    <row r="120" spans="1:6" ht="19.5" customHeight="1" x14ac:dyDescent="0.25">
      <c r="A120" s="22" t="str">
        <f>VLOOKUP(B120,'[1]LISTADO ATM'!$A$2:$C$922,3,0)</f>
        <v>DISTRITO NACIONAL</v>
      </c>
      <c r="B120" s="21">
        <v>993</v>
      </c>
      <c r="C120" s="25" t="str">
        <f>VLOOKUP(B120,'[1]LISTADO ATM'!$A$2:$B$922,2,0)</f>
        <v xml:space="preserve">ATM Centro Medico Integral II </v>
      </c>
      <c r="D120" s="25" t="s">
        <v>16</v>
      </c>
      <c r="E120" s="12">
        <v>3336005387</v>
      </c>
    </row>
    <row r="121" spans="1:6" ht="19.5" customHeight="1" x14ac:dyDescent="0.25">
      <c r="A121" s="25" t="str">
        <f>VLOOKUP(B121,'[1]LISTADO ATM'!$A$2:$C$922,3,0)</f>
        <v>DISTRITO NACIONAL</v>
      </c>
      <c r="B121" s="11">
        <v>567</v>
      </c>
      <c r="C121" s="25" t="str">
        <f>VLOOKUP(B121,'[1]LISTADO ATM'!$A$2:$B$922,2,0)</f>
        <v xml:space="preserve">ATM Oficina Máximo Gómez </v>
      </c>
      <c r="D121" s="25" t="s">
        <v>16</v>
      </c>
      <c r="E121" s="12">
        <v>3336005396</v>
      </c>
      <c r="F121" t="s">
        <v>58</v>
      </c>
    </row>
    <row r="122" spans="1:6" ht="19.5" customHeight="1" x14ac:dyDescent="0.25">
      <c r="A122" s="25" t="str">
        <f>VLOOKUP(B122,'[1]LISTADO ATM'!$A$2:$C$922,3,0)</f>
        <v>NORTE</v>
      </c>
      <c r="B122" s="28">
        <v>142</v>
      </c>
      <c r="C122" s="25" t="str">
        <f>VLOOKUP(B122,'[1]LISTADO ATM'!$A$2:$B$922,2,0)</f>
        <v xml:space="preserve">ATM Centro de Caja Galerías Bonao </v>
      </c>
      <c r="D122" s="25" t="s">
        <v>16</v>
      </c>
      <c r="E122" s="12">
        <v>3336005436</v>
      </c>
      <c r="F122" t="s">
        <v>58</v>
      </c>
    </row>
    <row r="123" spans="1:6" ht="19.5" customHeight="1" x14ac:dyDescent="0.25">
      <c r="A123" s="25" t="str">
        <f>VLOOKUP(B123,'[1]LISTADO ATM'!$A$2:$C$922,3,0)</f>
        <v>DISTRITO NACIONAL</v>
      </c>
      <c r="B123" s="28">
        <v>580</v>
      </c>
      <c r="C123" s="25" t="str">
        <f>VLOOKUP(B123,'[1]LISTADO ATM'!$A$2:$B$922,2,0)</f>
        <v xml:space="preserve">ATM Edificio Propagas </v>
      </c>
      <c r="D123" s="25" t="s">
        <v>16</v>
      </c>
      <c r="E123" s="12">
        <v>3336005455</v>
      </c>
    </row>
    <row r="124" spans="1:6" ht="19.5" customHeight="1" x14ac:dyDescent="0.25">
      <c r="A124" s="25" t="str">
        <f>VLOOKUP(B124,'[1]LISTADO ATM'!$A$2:$C$922,3,0)</f>
        <v>NORTE</v>
      </c>
      <c r="B124" s="36">
        <v>752</v>
      </c>
      <c r="C124" s="25" t="str">
        <f>VLOOKUP(B124,'[1]LISTADO ATM'!$A$2:$B$922,2,0)</f>
        <v xml:space="preserve">ATM UNP Las Carolinas (La Vega) </v>
      </c>
      <c r="D124" s="25" t="s">
        <v>16</v>
      </c>
      <c r="E124" s="12">
        <v>3336005462</v>
      </c>
      <c r="F124" t="s">
        <v>58</v>
      </c>
    </row>
    <row r="125" spans="1:6" ht="19.5" customHeight="1" x14ac:dyDescent="0.25">
      <c r="A125" s="25" t="str">
        <f>VLOOKUP(B125,'[1]LISTADO ATM'!$A$2:$C$922,3,0)</f>
        <v>ESTE</v>
      </c>
      <c r="B125" s="36">
        <v>385</v>
      </c>
      <c r="C125" s="25" t="str">
        <f>VLOOKUP(B125,'[1]LISTADO ATM'!$A$2:$B$922,2,0)</f>
        <v xml:space="preserve">ATM Plaza Verón I </v>
      </c>
      <c r="D125" s="25" t="s">
        <v>16</v>
      </c>
      <c r="E125" s="12">
        <v>3336005463</v>
      </c>
      <c r="F125" t="s">
        <v>58</v>
      </c>
    </row>
    <row r="126" spans="1:6" ht="19.5" customHeight="1" x14ac:dyDescent="0.25">
      <c r="A126" s="25" t="str">
        <f>VLOOKUP(B126,'[1]LISTADO ATM'!$A$2:$C$922,3,0)</f>
        <v>SUR</v>
      </c>
      <c r="B126" s="28">
        <v>962</v>
      </c>
      <c r="C126" s="25" t="str">
        <f>VLOOKUP(B126,'[1]LISTADO ATM'!$A$2:$B$922,2,0)</f>
        <v xml:space="preserve">ATM Oficina Villa Ofelia II (San Juan) </v>
      </c>
      <c r="D126" s="25" t="s">
        <v>16</v>
      </c>
      <c r="E126" s="12">
        <v>3336005466</v>
      </c>
      <c r="F126" t="s">
        <v>58</v>
      </c>
    </row>
    <row r="127" spans="1:6" ht="19.5" customHeight="1" x14ac:dyDescent="0.25">
      <c r="A127" s="25" t="str">
        <f>VLOOKUP(B127,'[1]LISTADO ATM'!$A$2:$C$922,3,0)</f>
        <v>NORTE</v>
      </c>
      <c r="B127" s="36">
        <v>380</v>
      </c>
      <c r="C127" s="25" t="str">
        <f>VLOOKUP(B127,'[1]LISTADO ATM'!$A$2:$B$922,2,0)</f>
        <v xml:space="preserve">ATM Oficina Navarrete </v>
      </c>
      <c r="D127" s="25" t="s">
        <v>16</v>
      </c>
      <c r="E127" s="12">
        <v>3336005478</v>
      </c>
      <c r="F127" t="s">
        <v>58</v>
      </c>
    </row>
    <row r="128" spans="1:6" ht="19.5" customHeight="1" x14ac:dyDescent="0.25">
      <c r="A128" s="25" t="str">
        <f>VLOOKUP(B128,'[1]LISTADO ATM'!$A$2:$C$922,3,0)</f>
        <v>ESTE</v>
      </c>
      <c r="B128" s="36">
        <v>386</v>
      </c>
      <c r="C128" s="25" t="str">
        <f>VLOOKUP(B128,'[1]LISTADO ATM'!$A$2:$B$922,2,0)</f>
        <v xml:space="preserve">ATM Plaza Verón II </v>
      </c>
      <c r="D128" s="25" t="s">
        <v>16</v>
      </c>
      <c r="E128" s="12">
        <v>3336005479</v>
      </c>
      <c r="F128" t="s">
        <v>58</v>
      </c>
    </row>
    <row r="129" spans="1:6" ht="19.5" customHeight="1" x14ac:dyDescent="0.25">
      <c r="A129" s="25" t="e">
        <f>VLOOKUP(B129,'[1]LISTADO ATM'!$A$2:$C$922,3,0)</f>
        <v>#N/A</v>
      </c>
      <c r="B129" s="28"/>
      <c r="C129" s="25" t="e">
        <f>VLOOKUP(B129,'[1]LISTADO ATM'!$A$2:$B$922,2,0)</f>
        <v>#N/A</v>
      </c>
      <c r="D129" s="22"/>
      <c r="E129" s="12"/>
    </row>
    <row r="130" spans="1:6" ht="19.5" customHeight="1" x14ac:dyDescent="0.25">
      <c r="A130" s="25" t="e">
        <f>VLOOKUP(B130,'[1]LISTADO ATM'!$A$2:$C$922,3,0)</f>
        <v>#N/A</v>
      </c>
      <c r="B130" s="28"/>
      <c r="C130" s="25" t="e">
        <f>VLOOKUP(B130,'[1]LISTADO ATM'!$A$2:$B$922,2,0)</f>
        <v>#N/A</v>
      </c>
      <c r="D130" s="22"/>
      <c r="E130" s="12"/>
    </row>
    <row r="131" spans="1:6" ht="18.75" thickBot="1" x14ac:dyDescent="0.3">
      <c r="A131" s="18" t="s">
        <v>10</v>
      </c>
      <c r="B131" s="20">
        <f>COUNTA(B116:B130)</f>
        <v>13</v>
      </c>
      <c r="C131" s="41"/>
      <c r="D131" s="42"/>
      <c r="E131" s="43"/>
    </row>
    <row r="132" spans="1:6" ht="15.75" thickBot="1" x14ac:dyDescent="0.3">
      <c r="A132" s="38"/>
      <c r="B132" s="39"/>
      <c r="C132" s="39"/>
      <c r="D132" s="39"/>
      <c r="E132" s="40"/>
    </row>
    <row r="133" spans="1:6" ht="18" customHeight="1" thickBot="1" x14ac:dyDescent="0.3">
      <c r="A133" s="55" t="s">
        <v>17</v>
      </c>
      <c r="B133" s="56"/>
      <c r="C133" s="56"/>
      <c r="D133" s="56"/>
      <c r="E133" s="57"/>
    </row>
    <row r="134" spans="1:6" ht="18" x14ac:dyDescent="0.25">
      <c r="A134" s="10" t="s">
        <v>4</v>
      </c>
      <c r="B134" s="10" t="s">
        <v>5</v>
      </c>
      <c r="C134" s="17" t="s">
        <v>6</v>
      </c>
      <c r="D134" s="53" t="s">
        <v>7</v>
      </c>
      <c r="E134" s="54" t="s">
        <v>8</v>
      </c>
    </row>
    <row r="135" spans="1:6" ht="18" x14ac:dyDescent="0.25">
      <c r="A135" s="7" t="str">
        <f>VLOOKUP(B135,'[1]LISTADO ATM'!$A$2:$C$822,3,0)</f>
        <v>DISTRITO NACIONAL</v>
      </c>
      <c r="B135" s="21">
        <v>231</v>
      </c>
      <c r="C135" s="13" t="str">
        <f>VLOOKUP(B135,'[1]LISTADO ATM'!$A$2:$B$822,2,0)</f>
        <v xml:space="preserve">ATM Oficina Zona Oriental </v>
      </c>
      <c r="D135" s="23" t="s">
        <v>26</v>
      </c>
      <c r="E135" s="8">
        <v>3336005367</v>
      </c>
      <c r="F135" t="s">
        <v>58</v>
      </c>
    </row>
    <row r="136" spans="1:6" ht="18" x14ac:dyDescent="0.25">
      <c r="A136" s="7" t="str">
        <f>VLOOKUP(B136,'[1]LISTADO ATM'!$A$2:$C$822,3,0)</f>
        <v>DISTRITO NACIONAL</v>
      </c>
      <c r="B136" s="27">
        <v>54</v>
      </c>
      <c r="C136" s="13" t="str">
        <f>VLOOKUP(B136,'[1]LISTADO ATM'!$A$2:$B$822,2,0)</f>
        <v xml:space="preserve">ATM Autoservicio Galería 360 </v>
      </c>
      <c r="D136" s="23" t="s">
        <v>26</v>
      </c>
      <c r="E136" s="8">
        <v>3336005368</v>
      </c>
    </row>
    <row r="137" spans="1:6" ht="18" x14ac:dyDescent="0.25">
      <c r="A137" s="7" t="str">
        <f>VLOOKUP(B137,'[1]LISTADO ATM'!$A$2:$C$822,3,0)</f>
        <v>DISTRITO NACIONAL</v>
      </c>
      <c r="B137" s="21">
        <v>536</v>
      </c>
      <c r="C137" s="13" t="str">
        <f>VLOOKUP(B137,'[1]LISTADO ATM'!$A$2:$B$822,2,0)</f>
        <v xml:space="preserve">ATM Super Lama San Isidro </v>
      </c>
      <c r="D137" s="23" t="s">
        <v>28</v>
      </c>
      <c r="E137" s="8" t="s">
        <v>29</v>
      </c>
    </row>
    <row r="138" spans="1:6" ht="18" x14ac:dyDescent="0.25">
      <c r="A138" s="7" t="str">
        <f>VLOOKUP(B138,'[1]LISTADO ATM'!$A$2:$C$822,3,0)</f>
        <v>DISTRITO NACIONAL</v>
      </c>
      <c r="B138" s="28">
        <v>911</v>
      </c>
      <c r="C138" s="13" t="str">
        <f>VLOOKUP(B138,'[1]LISTADO ATM'!$A$2:$B$822,2,0)</f>
        <v xml:space="preserve">ATM Oficina Venezuela II </v>
      </c>
      <c r="D138" s="23" t="s">
        <v>28</v>
      </c>
      <c r="E138" s="8" t="s">
        <v>57</v>
      </c>
      <c r="F138" t="s">
        <v>58</v>
      </c>
    </row>
    <row r="139" spans="1:6" ht="18" x14ac:dyDescent="0.25">
      <c r="A139" s="7" t="str">
        <f>VLOOKUP(B139,'[1]LISTADO ATM'!$A$2:$C$822,3,0)</f>
        <v>NORTE</v>
      </c>
      <c r="B139" s="28">
        <v>292</v>
      </c>
      <c r="C139" s="13" t="str">
        <f>VLOOKUP(B139,'[1]LISTADO ATM'!$A$2:$B$822,2,0)</f>
        <v xml:space="preserve">ATM UNP Castañuelas (Montecristi) </v>
      </c>
      <c r="D139" s="23" t="s">
        <v>28</v>
      </c>
      <c r="E139" s="8">
        <v>3336005487</v>
      </c>
      <c r="F139" t="s">
        <v>58</v>
      </c>
    </row>
    <row r="140" spans="1:6" ht="18" x14ac:dyDescent="0.25">
      <c r="A140" s="7" t="str">
        <f>VLOOKUP(B140,'[1]LISTADO ATM'!$A$2:$C$822,3,0)</f>
        <v>DISTRITO NACIONAL</v>
      </c>
      <c r="B140" s="28">
        <v>980</v>
      </c>
      <c r="C140" s="13" t="str">
        <f>VLOOKUP(B140,'[1]LISTADO ATM'!$A$2:$B$822,2,0)</f>
        <v xml:space="preserve">ATM Oficina Bella Vista Mall II </v>
      </c>
      <c r="D140" s="23" t="s">
        <v>26</v>
      </c>
      <c r="E140" s="8">
        <v>3336005488</v>
      </c>
    </row>
    <row r="141" spans="1:6" ht="18" x14ac:dyDescent="0.25">
      <c r="A141" s="7" t="str">
        <f>VLOOKUP(B141,'[1]LISTADO ATM'!$A$2:$C$822,3,0)</f>
        <v>DISTRITO NACIONAL</v>
      </c>
      <c r="B141" s="36">
        <v>113</v>
      </c>
      <c r="C141" s="13" t="str">
        <f>VLOOKUP(B141,'[1]LISTADO ATM'!$A$2:$B$822,2,0)</f>
        <v xml:space="preserve">ATM Autoservicio Atalaya del Mar </v>
      </c>
      <c r="D141" s="23" t="s">
        <v>26</v>
      </c>
      <c r="E141" s="8">
        <v>3336001033</v>
      </c>
    </row>
    <row r="142" spans="1:6" ht="18" x14ac:dyDescent="0.25">
      <c r="A142" s="7" t="str">
        <f>VLOOKUP(B142,'[1]LISTADO ATM'!$A$2:$C$822,3,0)</f>
        <v>NORTE</v>
      </c>
      <c r="B142" s="36">
        <v>8</v>
      </c>
      <c r="C142" s="13" t="str">
        <f>VLOOKUP(B142,'[1]LISTADO ATM'!$A$2:$B$822,2,0)</f>
        <v>ATM Autoservicio Yaque</v>
      </c>
      <c r="D142" s="34"/>
      <c r="E142" s="8"/>
    </row>
    <row r="143" spans="1:6" ht="18" x14ac:dyDescent="0.25">
      <c r="A143" s="7" t="e">
        <f>VLOOKUP(B143,'[1]LISTADO ATM'!$A$2:$C$822,3,0)</f>
        <v>#N/A</v>
      </c>
      <c r="B143" s="28"/>
      <c r="C143" s="13" t="e">
        <f>VLOOKUP(B143,'[1]LISTADO ATM'!$A$2:$B$822,2,0)</f>
        <v>#N/A</v>
      </c>
      <c r="D143" s="34"/>
      <c r="E143" s="8"/>
    </row>
    <row r="144" spans="1:6" ht="18.75" thickBot="1" x14ac:dyDescent="0.3">
      <c r="A144" s="18" t="s">
        <v>10</v>
      </c>
      <c r="B144" s="20">
        <f>COUNT(B135:B142)</f>
        <v>8</v>
      </c>
      <c r="C144" s="41"/>
      <c r="D144" s="42"/>
      <c r="E144" s="43"/>
    </row>
    <row r="145" spans="1:5" ht="15.75" thickBot="1" x14ac:dyDescent="0.3">
      <c r="A145" s="38"/>
      <c r="B145" s="39"/>
      <c r="C145" s="65" t="s">
        <v>15</v>
      </c>
      <c r="D145" s="65"/>
      <c r="E145" s="78"/>
    </row>
    <row r="146" spans="1:5" ht="18.75" customHeight="1" thickBot="1" x14ac:dyDescent="0.3">
      <c r="A146" s="44" t="s">
        <v>11</v>
      </c>
      <c r="B146" s="45"/>
      <c r="C146" s="79"/>
      <c r="D146" s="79"/>
      <c r="E146" s="80"/>
    </row>
    <row r="147" spans="1:5" ht="18.75" thickBot="1" x14ac:dyDescent="0.3">
      <c r="A147" s="51">
        <f>+B112+B131+B144</f>
        <v>48</v>
      </c>
      <c r="B147" s="52"/>
      <c r="C147" s="79"/>
      <c r="D147" s="79"/>
      <c r="E147" s="80"/>
    </row>
    <row r="148" spans="1:5" ht="15.75" thickBot="1" x14ac:dyDescent="0.3">
      <c r="A148" s="81"/>
      <c r="B148" s="82"/>
      <c r="C148" s="39"/>
      <c r="D148" s="39"/>
      <c r="E148" s="40"/>
    </row>
    <row r="149" spans="1:5" ht="18.75" customHeight="1" thickBot="1" x14ac:dyDescent="0.3">
      <c r="A149" s="46" t="s">
        <v>13</v>
      </c>
      <c r="B149" s="47"/>
      <c r="C149" s="47"/>
      <c r="D149" s="47"/>
      <c r="E149" s="48"/>
    </row>
    <row r="150" spans="1:5" ht="18" x14ac:dyDescent="0.25">
      <c r="A150" s="10" t="s">
        <v>4</v>
      </c>
      <c r="B150" s="17" t="s">
        <v>5</v>
      </c>
      <c r="C150" s="17" t="s">
        <v>6</v>
      </c>
      <c r="D150" s="53" t="s">
        <v>7</v>
      </c>
      <c r="E150" s="54"/>
    </row>
    <row r="151" spans="1:5" ht="18" x14ac:dyDescent="0.25">
      <c r="A151" s="7" t="str">
        <f>VLOOKUP(B151,'[2]LISTADO ATM'!$A$2:$C$922,3,0)</f>
        <v>DISTRITO NACIONAL</v>
      </c>
      <c r="B151" s="11">
        <v>546</v>
      </c>
      <c r="C151" s="13" t="str">
        <f>VLOOKUP(B151,'[2]LISTADO ATM'!$A$2:$B$922,2,0)</f>
        <v xml:space="preserve">ATM ITLA </v>
      </c>
      <c r="D151" s="49" t="s">
        <v>20</v>
      </c>
      <c r="E151" s="50"/>
    </row>
    <row r="152" spans="1:5" ht="18" customHeight="1" x14ac:dyDescent="0.25">
      <c r="A152" s="7" t="str">
        <f>VLOOKUP(B152,'[2]LISTADO ATM'!$A$2:$C$922,3,0)</f>
        <v>DISTRITO NACIONAL</v>
      </c>
      <c r="B152" s="21">
        <v>574</v>
      </c>
      <c r="C152" s="13" t="str">
        <f>VLOOKUP(B152,'[2]LISTADO ATM'!$A$2:$B$922,2,0)</f>
        <v xml:space="preserve">ATM Club Obras Públicas </v>
      </c>
      <c r="D152" s="49" t="s">
        <v>18</v>
      </c>
      <c r="E152" s="50"/>
    </row>
    <row r="153" spans="1:5" ht="18" customHeight="1" x14ac:dyDescent="0.25">
      <c r="A153" s="7" t="str">
        <f>VLOOKUP(B153,'[2]LISTADO ATM'!$A$2:$C$922,3,0)</f>
        <v>DISTRITO NACIONAL</v>
      </c>
      <c r="B153" s="21">
        <v>618</v>
      </c>
      <c r="C153" s="13" t="str">
        <f>VLOOKUP(B153,'[2]LISTADO ATM'!$A$2:$B$922,2,0)</f>
        <v xml:space="preserve">ATM Bienes Nacionales </v>
      </c>
      <c r="D153" s="49" t="s">
        <v>18</v>
      </c>
      <c r="E153" s="50"/>
    </row>
    <row r="154" spans="1:5" ht="18" customHeight="1" x14ac:dyDescent="0.25">
      <c r="A154" s="7" t="str">
        <f>VLOOKUP(B154,'[2]LISTADO ATM'!$A$2:$C$922,3,0)</f>
        <v>DISTRITO NACIONAL</v>
      </c>
      <c r="B154" s="21">
        <v>866</v>
      </c>
      <c r="C154" s="13" t="str">
        <f>VLOOKUP(B154,'[2]LISTADO ATM'!$A$2:$B$922,2,0)</f>
        <v xml:space="preserve">ATM CARDNET </v>
      </c>
      <c r="D154" s="49" t="s">
        <v>20</v>
      </c>
      <c r="E154" s="50"/>
    </row>
    <row r="155" spans="1:5" ht="18" customHeight="1" x14ac:dyDescent="0.25">
      <c r="A155" s="7" t="str">
        <f>VLOOKUP(B155,'[2]LISTADO ATM'!$A$2:$C$922,3,0)</f>
        <v>ESTE</v>
      </c>
      <c r="B155" s="28">
        <v>521</v>
      </c>
      <c r="C155" s="13" t="str">
        <f>VLOOKUP(B155,'[2]LISTADO ATM'!$A$2:$B$922,2,0)</f>
        <v xml:space="preserve">ATM UNP Bayahibe (La Romana) </v>
      </c>
      <c r="D155" s="49" t="s">
        <v>18</v>
      </c>
      <c r="E155" s="50"/>
    </row>
    <row r="156" spans="1:5" ht="18" customHeight="1" x14ac:dyDescent="0.25">
      <c r="A156" s="7" t="str">
        <f>VLOOKUP(B156,'[2]LISTADO ATM'!$A$2:$C$922,3,0)</f>
        <v>ESTE</v>
      </c>
      <c r="B156" s="28">
        <v>293</v>
      </c>
      <c r="C156" s="13" t="str">
        <f>VLOOKUP(B156,'[2]LISTADO ATM'!$A$2:$B$922,2,0)</f>
        <v xml:space="preserve">ATM S/M Nueva Visión (San Pedro) </v>
      </c>
      <c r="D156" s="49" t="s">
        <v>20</v>
      </c>
      <c r="E156" s="50"/>
    </row>
    <row r="157" spans="1:5" ht="18" customHeight="1" x14ac:dyDescent="0.25">
      <c r="A157" s="7" t="str">
        <f>VLOOKUP(B157,'[2]LISTADO ATM'!$A$2:$C$922,3,0)</f>
        <v>NORTE</v>
      </c>
      <c r="B157" s="36">
        <v>172</v>
      </c>
      <c r="C157" s="13" t="str">
        <f>VLOOKUP(B157,'[2]LISTADO ATM'!$A$2:$B$922,2,0)</f>
        <v xml:space="preserve">ATM UNP Guaucí </v>
      </c>
      <c r="D157" s="49" t="s">
        <v>18</v>
      </c>
      <c r="E157" s="50"/>
    </row>
    <row r="158" spans="1:5" ht="18" customHeight="1" x14ac:dyDescent="0.25">
      <c r="A158" s="7" t="str">
        <f>VLOOKUP(B158,'[2]LISTADO ATM'!$A$2:$C$922,3,0)</f>
        <v>ESTE</v>
      </c>
      <c r="B158" s="36">
        <v>211</v>
      </c>
      <c r="C158" s="13" t="str">
        <f>VLOOKUP(B158,'[2]LISTADO ATM'!$A$2:$B$922,2,0)</f>
        <v xml:space="preserve">ATM Oficina La Romana I </v>
      </c>
      <c r="D158" s="49" t="s">
        <v>18</v>
      </c>
      <c r="E158" s="50"/>
    </row>
    <row r="159" spans="1:5" ht="18" customHeight="1" x14ac:dyDescent="0.25">
      <c r="A159" s="7" t="str">
        <f>VLOOKUP(B159,'[2]LISTADO ATM'!$A$2:$C$922,3,0)</f>
        <v>DISTRITO NACIONAL</v>
      </c>
      <c r="B159" s="36">
        <v>235</v>
      </c>
      <c r="C159" s="13" t="str">
        <f>VLOOKUP(B159,'[2]LISTADO ATM'!$A$2:$B$922,2,0)</f>
        <v xml:space="preserve">ATM Oficina Multicentro La Sirena San Isidro </v>
      </c>
      <c r="D159" s="49" t="s">
        <v>18</v>
      </c>
      <c r="E159" s="50"/>
    </row>
    <row r="160" spans="1:5" ht="18" customHeight="1" x14ac:dyDescent="0.25">
      <c r="A160" s="7" t="str">
        <f>VLOOKUP(B160,'[2]LISTADO ATM'!$A$2:$C$922,3,0)</f>
        <v>ESTE</v>
      </c>
      <c r="B160" s="36">
        <v>634</v>
      </c>
      <c r="C160" s="13" t="str">
        <f>VLOOKUP(B160,'[2]LISTADO ATM'!$A$2:$B$922,2,0)</f>
        <v xml:space="preserve">ATM Ayuntamiento Los Llanos (SPM) </v>
      </c>
      <c r="D160" s="49" t="s">
        <v>18</v>
      </c>
      <c r="E160" s="50"/>
    </row>
    <row r="161" spans="1:5" ht="18" customHeight="1" x14ac:dyDescent="0.25">
      <c r="A161" s="7" t="str">
        <f>VLOOKUP(B161,'[2]LISTADO ATM'!$A$2:$C$922,3,0)</f>
        <v>DISTRITO NACIONAL</v>
      </c>
      <c r="B161" s="36">
        <v>957</v>
      </c>
      <c r="C161" s="13" t="str">
        <f>VLOOKUP(B161,'[2]LISTADO ATM'!$A$2:$B$922,2,0)</f>
        <v xml:space="preserve">ATM Oficina Venezuela </v>
      </c>
      <c r="D161" s="49" t="s">
        <v>18</v>
      </c>
      <c r="E161" s="50"/>
    </row>
    <row r="162" spans="1:5" ht="18" customHeight="1" x14ac:dyDescent="0.25">
      <c r="A162" s="7" t="str">
        <f>VLOOKUP(B162,'[2]LISTADO ATM'!$A$2:$C$922,3,0)</f>
        <v>NORTE</v>
      </c>
      <c r="B162" s="36">
        <v>292</v>
      </c>
      <c r="C162" s="13" t="str">
        <f>VLOOKUP(B162,'[2]LISTADO ATM'!$A$2:$B$922,2,0)</f>
        <v xml:space="preserve">ATM UNP Castañuelas (Montecristi) </v>
      </c>
      <c r="D162" s="49" t="s">
        <v>20</v>
      </c>
      <c r="E162" s="50"/>
    </row>
    <row r="163" spans="1:5" ht="18" customHeight="1" x14ac:dyDescent="0.25">
      <c r="A163" s="7" t="e">
        <f>VLOOKUP(B163,'[2]LISTADO ATM'!$A$2:$C$922,3,0)</f>
        <v>#N/A</v>
      </c>
      <c r="B163" s="36"/>
      <c r="C163" s="13" t="e">
        <f>VLOOKUP(B163,'[2]LISTADO ATM'!$A$2:$B$922,2,0)</f>
        <v>#N/A</v>
      </c>
      <c r="D163" s="49"/>
      <c r="E163" s="50"/>
    </row>
    <row r="164" spans="1:5" ht="18" customHeight="1" x14ac:dyDescent="0.25">
      <c r="A164" s="7" t="e">
        <f>VLOOKUP(B164,'[2]LISTADO ATM'!$A$2:$C$922,3,0)</f>
        <v>#N/A</v>
      </c>
      <c r="B164" s="28"/>
      <c r="C164" s="13" t="e">
        <f>VLOOKUP(B164,'[2]LISTADO ATM'!$A$2:$B$922,2,0)</f>
        <v>#N/A</v>
      </c>
      <c r="D164" s="49"/>
      <c r="E164" s="50"/>
    </row>
    <row r="165" spans="1:5" ht="18" customHeight="1" x14ac:dyDescent="0.25">
      <c r="A165" s="7" t="e">
        <f>VLOOKUP(B165,'[2]LISTADO ATM'!$A$2:$C$922,3,0)</f>
        <v>#N/A</v>
      </c>
      <c r="B165" s="28"/>
      <c r="C165" s="13" t="e">
        <f>VLOOKUP(B165,'[2]LISTADO ATM'!$A$2:$B$922,2,0)</f>
        <v>#N/A</v>
      </c>
      <c r="D165" s="49"/>
      <c r="E165" s="50"/>
    </row>
    <row r="166" spans="1:5" ht="18" x14ac:dyDescent="0.25">
      <c r="A166" s="29" t="s">
        <v>10</v>
      </c>
      <c r="B166" s="30">
        <f>COUNT(B151:B164)</f>
        <v>12</v>
      </c>
      <c r="C166" s="37"/>
      <c r="D166" s="37"/>
      <c r="E166" s="37"/>
    </row>
  </sheetData>
  <dataConsolidate/>
  <mergeCells count="47">
    <mergeCell ref="D154:E154"/>
    <mergeCell ref="D150:E150"/>
    <mergeCell ref="D165:E165"/>
    <mergeCell ref="D155:E155"/>
    <mergeCell ref="D156:E156"/>
    <mergeCell ref="D164:E164"/>
    <mergeCell ref="D157:E157"/>
    <mergeCell ref="D161:E161"/>
    <mergeCell ref="D162:E162"/>
    <mergeCell ref="D163:E163"/>
    <mergeCell ref="D158:E158"/>
    <mergeCell ref="D159:E159"/>
    <mergeCell ref="D160:E160"/>
    <mergeCell ref="A1:E1"/>
    <mergeCell ref="A2:E2"/>
    <mergeCell ref="A7:E7"/>
    <mergeCell ref="C69:E69"/>
    <mergeCell ref="C145:E148"/>
    <mergeCell ref="A148:B148"/>
    <mergeCell ref="A145:B145"/>
    <mergeCell ref="C144:E144"/>
    <mergeCell ref="D72:E72"/>
    <mergeCell ref="D115:E115"/>
    <mergeCell ref="D82:E82"/>
    <mergeCell ref="C79:E79"/>
    <mergeCell ref="A81:E81"/>
    <mergeCell ref="A114:E114"/>
    <mergeCell ref="A71:E71"/>
    <mergeCell ref="A70:E70"/>
    <mergeCell ref="A6:B6"/>
    <mergeCell ref="A3:B3"/>
    <mergeCell ref="C3:E6"/>
    <mergeCell ref="D8:E8"/>
    <mergeCell ref="C166:E166"/>
    <mergeCell ref="A80:E80"/>
    <mergeCell ref="C112:E112"/>
    <mergeCell ref="A146:B146"/>
    <mergeCell ref="A132:E132"/>
    <mergeCell ref="A149:E149"/>
    <mergeCell ref="D152:E152"/>
    <mergeCell ref="C131:E131"/>
    <mergeCell ref="A147:B147"/>
    <mergeCell ref="D134:E134"/>
    <mergeCell ref="A133:E133"/>
    <mergeCell ref="D153:E153"/>
    <mergeCell ref="D151:E151"/>
    <mergeCell ref="A113:E113"/>
  </mergeCells>
  <phoneticPr fontId="10" type="noConversion"/>
  <conditionalFormatting sqref="B135:B1048576 B112:B114 B1:B7 B41:B52 B32:B36 B54:B56 B60 B62:B71 B9:B25 B73:B81 B83:B85 B116:B133">
    <cfRule type="duplicateValues" dxfId="65" priority="23"/>
  </conditionalFormatting>
  <conditionalFormatting sqref="B135:B1048576 B1:B7 B9:B71 B73:B81 B83:B114 B116:B133">
    <cfRule type="duplicateValues" dxfId="64" priority="20"/>
  </conditionalFormatting>
  <conditionalFormatting sqref="B86:B88 B58 B37:B40 B27:B31">
    <cfRule type="duplicateValues" dxfId="63" priority="26895"/>
  </conditionalFormatting>
  <conditionalFormatting sqref="B89:B111 B57 B26 B53 B59 B61">
    <cfRule type="duplicateValues" dxfId="62" priority="26913"/>
  </conditionalFormatting>
  <conditionalFormatting sqref="E166:E1048576 E1:E106 E111:E126 E129:E138 E144:E155">
    <cfRule type="duplicateValues" dxfId="61" priority="19"/>
  </conditionalFormatting>
  <conditionalFormatting sqref="E156">
    <cfRule type="duplicateValues" dxfId="60" priority="16"/>
  </conditionalFormatting>
  <conditionalFormatting sqref="E163:E165">
    <cfRule type="duplicateValues" dxfId="59" priority="15"/>
  </conditionalFormatting>
  <conditionalFormatting sqref="E107">
    <cfRule type="duplicateValues" dxfId="58" priority="14"/>
  </conditionalFormatting>
  <conditionalFormatting sqref="E127">
    <cfRule type="duplicateValues" dxfId="57" priority="13"/>
  </conditionalFormatting>
  <conditionalFormatting sqref="E128">
    <cfRule type="duplicateValues" dxfId="56" priority="12"/>
  </conditionalFormatting>
  <conditionalFormatting sqref="E108 E110">
    <cfRule type="duplicateValues" dxfId="55" priority="11"/>
  </conditionalFormatting>
  <conditionalFormatting sqref="E157:E161">
    <cfRule type="duplicateValues" dxfId="54" priority="26939"/>
  </conditionalFormatting>
  <conditionalFormatting sqref="E109">
    <cfRule type="duplicateValues" dxfId="53" priority="8"/>
  </conditionalFormatting>
  <conditionalFormatting sqref="E162">
    <cfRule type="duplicateValues" dxfId="52" priority="6"/>
  </conditionalFormatting>
  <conditionalFormatting sqref="E139">
    <cfRule type="duplicateValues" dxfId="51" priority="5"/>
  </conditionalFormatting>
  <conditionalFormatting sqref="E140">
    <cfRule type="duplicateValues" dxfId="50" priority="4"/>
  </conditionalFormatting>
  <conditionalFormatting sqref="E142:E143">
    <cfRule type="duplicateValues" dxfId="49" priority="3"/>
  </conditionalFormatting>
  <conditionalFormatting sqref="E141">
    <cfRule type="duplicateValues" dxfId="4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1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35"/>
      <c r="C3" s="5" t="s">
        <v>15</v>
      </c>
    </row>
    <row r="4" spans="2:5" ht="18.75" thickBot="1" x14ac:dyDescent="0.3">
      <c r="B4" s="35"/>
      <c r="C4" s="5" t="s">
        <v>15</v>
      </c>
    </row>
    <row r="5" spans="2:5" ht="18.75" thickBot="1" x14ac:dyDescent="0.3">
      <c r="B5" s="35"/>
      <c r="C5" s="5" t="s">
        <v>15</v>
      </c>
    </row>
    <row r="6" spans="2:5" ht="18.75" thickBot="1" x14ac:dyDescent="0.3">
      <c r="B6" s="35"/>
      <c r="C6" s="5" t="s">
        <v>15</v>
      </c>
    </row>
    <row r="7" spans="2:5" ht="18.75" thickBot="1" x14ac:dyDescent="0.3">
      <c r="B7" s="35"/>
      <c r="C7" s="5" t="s">
        <v>15</v>
      </c>
    </row>
    <row r="8" spans="2:5" ht="18.75" thickBot="1" x14ac:dyDescent="0.3">
      <c r="B8" s="35"/>
      <c r="C8" s="5" t="s">
        <v>15</v>
      </c>
    </row>
    <row r="9" spans="2:5" ht="18.75" thickBot="1" x14ac:dyDescent="0.3">
      <c r="B9" s="35"/>
      <c r="C9" s="5" t="s">
        <v>15</v>
      </c>
    </row>
    <row r="10" spans="2:5" ht="18.75" thickBot="1" x14ac:dyDescent="0.3">
      <c r="B10" s="35"/>
      <c r="C10" s="5" t="s">
        <v>15</v>
      </c>
    </row>
    <row r="11" spans="2:5" ht="18.75" thickBot="1" x14ac:dyDescent="0.3">
      <c r="B11" s="35"/>
      <c r="C11" s="5" t="s">
        <v>15</v>
      </c>
    </row>
    <row r="12" spans="2:5" ht="18.75" thickBot="1" x14ac:dyDescent="0.3">
      <c r="B12" s="35"/>
      <c r="C12" s="5" t="s">
        <v>15</v>
      </c>
    </row>
    <row r="13" spans="2:5" ht="18.75" thickBot="1" x14ac:dyDescent="0.3">
      <c r="B13" s="35"/>
      <c r="C13" s="5" t="s">
        <v>15</v>
      </c>
    </row>
    <row r="14" spans="2:5" ht="18.75" thickBot="1" x14ac:dyDescent="0.3">
      <c r="B14" s="35"/>
      <c r="C14" s="5" t="s">
        <v>15</v>
      </c>
    </row>
    <row r="15" spans="2:5" ht="18.75" thickBot="1" x14ac:dyDescent="0.3">
      <c r="B15" s="35"/>
      <c r="C15" s="5" t="s">
        <v>15</v>
      </c>
    </row>
    <row r="16" spans="2:5" ht="18.75" thickBot="1" x14ac:dyDescent="0.3">
      <c r="B16" s="35"/>
      <c r="C16" s="5" t="s">
        <v>15</v>
      </c>
    </row>
    <row r="17" spans="2:3" ht="18.75" thickBot="1" x14ac:dyDescent="0.3">
      <c r="B17" s="35"/>
      <c r="C17" s="5" t="s">
        <v>15</v>
      </c>
    </row>
    <row r="18" spans="2:3" ht="18.75" thickBot="1" x14ac:dyDescent="0.3">
      <c r="B18" s="35"/>
      <c r="C18" s="5" t="s">
        <v>15</v>
      </c>
    </row>
    <row r="19" spans="2:3" ht="18.75" thickBot="1" x14ac:dyDescent="0.3">
      <c r="B19" s="31"/>
      <c r="C19" s="5" t="s">
        <v>15</v>
      </c>
    </row>
    <row r="20" spans="2:3" ht="18.75" thickBot="1" x14ac:dyDescent="0.3">
      <c r="B20" s="31"/>
      <c r="C20" s="5" t="s">
        <v>15</v>
      </c>
    </row>
    <row r="21" spans="2:3" ht="18.75" thickBot="1" x14ac:dyDescent="0.3">
      <c r="B21" s="31"/>
      <c r="C21" s="5" t="s">
        <v>15</v>
      </c>
    </row>
    <row r="22" spans="2:3" ht="18.75" thickBot="1" x14ac:dyDescent="0.3">
      <c r="B22" s="31"/>
      <c r="C22" s="5" t="s">
        <v>15</v>
      </c>
    </row>
    <row r="23" spans="2:3" ht="18.75" thickBot="1" x14ac:dyDescent="0.3">
      <c r="B23" s="31"/>
      <c r="C23" s="5" t="s">
        <v>15</v>
      </c>
    </row>
    <row r="24" spans="2:3" ht="18.75" thickBot="1" x14ac:dyDescent="0.3">
      <c r="B24" s="31"/>
      <c r="C24" s="5" t="s">
        <v>15</v>
      </c>
    </row>
    <row r="25" spans="2:3" ht="18.75" thickBot="1" x14ac:dyDescent="0.3">
      <c r="B25" s="31"/>
      <c r="C25" s="5" t="s">
        <v>15</v>
      </c>
    </row>
    <row r="26" spans="2:3" ht="18.75" thickBot="1" x14ac:dyDescent="0.3">
      <c r="B26" s="31"/>
      <c r="C26" s="5" t="s">
        <v>15</v>
      </c>
    </row>
    <row r="27" spans="2:3" ht="18.75" thickBot="1" x14ac:dyDescent="0.3">
      <c r="B27" s="31"/>
      <c r="C27" s="5" t="s">
        <v>15</v>
      </c>
    </row>
    <row r="28" spans="2:3" ht="18.75" thickBot="1" x14ac:dyDescent="0.3">
      <c r="B28" s="31"/>
      <c r="C28" s="5" t="s">
        <v>15</v>
      </c>
    </row>
    <row r="29" spans="2:3" ht="18.75" thickBot="1" x14ac:dyDescent="0.3">
      <c r="B29" s="31"/>
      <c r="C29" s="5" t="s">
        <v>15</v>
      </c>
    </row>
    <row r="30" spans="2:3" ht="18.75" thickBot="1" x14ac:dyDescent="0.3">
      <c r="B30" s="31"/>
      <c r="C30" s="5" t="s">
        <v>15</v>
      </c>
    </row>
    <row r="31" spans="2:3" ht="18.75" thickBot="1" x14ac:dyDescent="0.3">
      <c r="B31" s="31"/>
      <c r="C31" s="5" t="s">
        <v>15</v>
      </c>
    </row>
    <row r="32" spans="2:3" ht="18.75" thickBot="1" x14ac:dyDescent="0.3">
      <c r="B32" s="31"/>
      <c r="C32" s="5" t="s">
        <v>15</v>
      </c>
    </row>
    <row r="33" spans="2:3" ht="18.75" thickBot="1" x14ac:dyDescent="0.3">
      <c r="B33" s="31"/>
      <c r="C33" s="5" t="s">
        <v>15</v>
      </c>
    </row>
    <row r="34" spans="2:3" ht="18.75" thickBot="1" x14ac:dyDescent="0.3">
      <c r="B34" s="31"/>
      <c r="C34" s="5" t="s">
        <v>15</v>
      </c>
    </row>
    <row r="35" spans="2:3" ht="18.75" thickBot="1" x14ac:dyDescent="0.3">
      <c r="B35" s="31"/>
      <c r="C35" s="5" t="s">
        <v>15</v>
      </c>
    </row>
    <row r="36" spans="2:3" ht="18.75" thickBot="1" x14ac:dyDescent="0.3">
      <c r="B36" s="31"/>
      <c r="C36" s="5" t="s">
        <v>15</v>
      </c>
    </row>
    <row r="37" spans="2:3" ht="18.75" thickBot="1" x14ac:dyDescent="0.3">
      <c r="B37" s="31"/>
      <c r="C37" s="5" t="s">
        <v>15</v>
      </c>
    </row>
    <row r="38" spans="2:3" ht="18.75" thickBot="1" x14ac:dyDescent="0.3">
      <c r="B38" s="31"/>
      <c r="C38" s="5" t="s">
        <v>15</v>
      </c>
    </row>
    <row r="39" spans="2:3" ht="18.75" thickBot="1" x14ac:dyDescent="0.3">
      <c r="B39" s="31"/>
      <c r="C39" s="5" t="s">
        <v>15</v>
      </c>
    </row>
    <row r="40" spans="2:3" ht="18.75" thickBot="1" x14ac:dyDescent="0.3">
      <c r="B40" s="31"/>
      <c r="C40" s="5" t="s">
        <v>15</v>
      </c>
    </row>
    <row r="41" spans="2:3" ht="18.75" thickBot="1" x14ac:dyDescent="0.3">
      <c r="B41" s="31"/>
      <c r="C41" s="5" t="s">
        <v>15</v>
      </c>
    </row>
    <row r="42" spans="2:3" ht="18.75" thickBot="1" x14ac:dyDescent="0.3">
      <c r="B42" s="31"/>
      <c r="C42" s="5" t="s">
        <v>15</v>
      </c>
    </row>
    <row r="43" spans="2:3" ht="18.75" thickBot="1" x14ac:dyDescent="0.3">
      <c r="B43" s="31"/>
      <c r="C43" s="5" t="s">
        <v>15</v>
      </c>
    </row>
    <row r="44" spans="2:3" ht="18.75" thickBot="1" x14ac:dyDescent="0.3">
      <c r="B44" s="31"/>
      <c r="C44" s="5" t="s">
        <v>15</v>
      </c>
    </row>
    <row r="45" spans="2:3" ht="18.75" thickBot="1" x14ac:dyDescent="0.3">
      <c r="B45" s="31"/>
      <c r="C45" s="5" t="s">
        <v>15</v>
      </c>
    </row>
    <row r="46" spans="2:3" ht="18.75" thickBot="1" x14ac:dyDescent="0.3">
      <c r="B46" s="31"/>
      <c r="C46" s="5" t="s">
        <v>15</v>
      </c>
    </row>
    <row r="47" spans="2:3" ht="18.75" thickBot="1" x14ac:dyDescent="0.3">
      <c r="B47" s="31"/>
      <c r="C47" s="5" t="s">
        <v>15</v>
      </c>
    </row>
    <row r="48" spans="2:3" ht="18.75" thickBot="1" x14ac:dyDescent="0.3">
      <c r="B48" s="31"/>
      <c r="C48" s="5" t="s">
        <v>15</v>
      </c>
    </row>
    <row r="49" spans="2:3" ht="18.75" thickBot="1" x14ac:dyDescent="0.3">
      <c r="B49" s="31"/>
      <c r="C49" s="5" t="s">
        <v>15</v>
      </c>
    </row>
    <row r="50" spans="2:3" ht="18.75" thickBot="1" x14ac:dyDescent="0.3">
      <c r="B50" s="31"/>
      <c r="C50" s="5" t="s">
        <v>15</v>
      </c>
    </row>
    <row r="51" spans="2:3" ht="18.75" thickBot="1" x14ac:dyDescent="0.3">
      <c r="B51" s="31"/>
      <c r="C51" s="5" t="s">
        <v>15</v>
      </c>
    </row>
    <row r="52" spans="2:3" ht="18.75" thickBot="1" x14ac:dyDescent="0.3">
      <c r="B52" s="31"/>
      <c r="C52" s="5" t="s">
        <v>15</v>
      </c>
    </row>
    <row r="53" spans="2:3" ht="18.75" thickBot="1" x14ac:dyDescent="0.3">
      <c r="B53" s="31"/>
      <c r="C53" s="5" t="s">
        <v>15</v>
      </c>
    </row>
    <row r="54" spans="2:3" ht="18.75" thickBot="1" x14ac:dyDescent="0.3">
      <c r="B54" s="31"/>
      <c r="C54" s="5" t="s">
        <v>15</v>
      </c>
    </row>
    <row r="55" spans="2:3" ht="18.75" thickBot="1" x14ac:dyDescent="0.3">
      <c r="B55" s="31"/>
      <c r="C55" s="5" t="s">
        <v>15</v>
      </c>
    </row>
    <row r="56" spans="2:3" ht="18.75" thickBot="1" x14ac:dyDescent="0.3">
      <c r="B56" s="31"/>
      <c r="C56" s="5" t="s">
        <v>15</v>
      </c>
    </row>
    <row r="57" spans="2:3" ht="18.75" thickBot="1" x14ac:dyDescent="0.3">
      <c r="B57" s="31"/>
      <c r="C57" s="5" t="s">
        <v>15</v>
      </c>
    </row>
    <row r="58" spans="2:3" ht="18.75" thickBot="1" x14ac:dyDescent="0.3">
      <c r="B58" s="22"/>
      <c r="C58" s="5" t="s">
        <v>15</v>
      </c>
    </row>
    <row r="59" spans="2:3" ht="18.75" thickBot="1" x14ac:dyDescent="0.3">
      <c r="B59" s="22"/>
      <c r="C59" s="5" t="s">
        <v>15</v>
      </c>
    </row>
    <row r="60" spans="2:3" ht="18.75" thickBot="1" x14ac:dyDescent="0.3">
      <c r="B60" s="22"/>
      <c r="C60" s="5" t="s">
        <v>15</v>
      </c>
    </row>
    <row r="61" spans="2:3" ht="18.75" thickBot="1" x14ac:dyDescent="0.3">
      <c r="B61" s="22"/>
      <c r="C61" s="5" t="s">
        <v>15</v>
      </c>
    </row>
    <row r="62" spans="2:3" ht="18.75" thickBot="1" x14ac:dyDescent="0.3">
      <c r="B62" s="31"/>
      <c r="C62" s="5" t="s">
        <v>15</v>
      </c>
    </row>
    <row r="63" spans="2:3" ht="18.75" thickBot="1" x14ac:dyDescent="0.3">
      <c r="B63" s="31"/>
      <c r="C63" s="5" t="s">
        <v>15</v>
      </c>
    </row>
    <row r="64" spans="2:3" ht="18.75" thickBot="1" x14ac:dyDescent="0.3">
      <c r="B64" s="31"/>
      <c r="C64" s="5" t="s">
        <v>15</v>
      </c>
    </row>
    <row r="65" spans="2:3" ht="18.75" thickBot="1" x14ac:dyDescent="0.3">
      <c r="B65" s="31"/>
      <c r="C65" s="5" t="s">
        <v>15</v>
      </c>
    </row>
    <row r="66" spans="2:3" ht="18.75" thickBot="1" x14ac:dyDescent="0.3">
      <c r="B66" s="31"/>
      <c r="C66" s="5" t="s">
        <v>15</v>
      </c>
    </row>
    <row r="67" spans="2:3" ht="18.75" thickBot="1" x14ac:dyDescent="0.3">
      <c r="B67" s="31"/>
      <c r="C67" s="5" t="s">
        <v>15</v>
      </c>
    </row>
    <row r="68" spans="2:3" ht="18" x14ac:dyDescent="0.25">
      <c r="B68" s="31"/>
      <c r="C68" s="5" t="s">
        <v>15</v>
      </c>
    </row>
    <row r="69" spans="2:3" x14ac:dyDescent="0.25">
      <c r="C69" s="2" t="s">
        <v>15</v>
      </c>
    </row>
    <row r="70" spans="2:3" x14ac:dyDescent="0.25">
      <c r="C70" s="2" t="s">
        <v>15</v>
      </c>
    </row>
    <row r="71" spans="2:3" x14ac:dyDescent="0.25">
      <c r="C71" s="2" t="s">
        <v>15</v>
      </c>
    </row>
    <row r="72" spans="2:3" x14ac:dyDescent="0.25">
      <c r="C72" s="2" t="s">
        <v>15</v>
      </c>
    </row>
    <row r="73" spans="2:3" x14ac:dyDescent="0.25">
      <c r="C73" s="2" t="s">
        <v>15</v>
      </c>
    </row>
    <row r="74" spans="2:3" x14ac:dyDescent="0.25">
      <c r="C74" s="2" t="s">
        <v>15</v>
      </c>
    </row>
    <row r="75" spans="2:3" x14ac:dyDescent="0.25">
      <c r="C75" s="2" t="s">
        <v>15</v>
      </c>
    </row>
    <row r="76" spans="2:3" x14ac:dyDescent="0.25">
      <c r="C76" s="2" t="s">
        <v>15</v>
      </c>
    </row>
    <row r="77" spans="2:3" x14ac:dyDescent="0.25">
      <c r="C77" s="2" t="s">
        <v>15</v>
      </c>
    </row>
    <row r="78" spans="2:3" x14ac:dyDescent="0.25">
      <c r="C78" s="2" t="s">
        <v>15</v>
      </c>
    </row>
    <row r="79" spans="2:3" x14ac:dyDescent="0.25">
      <c r="C79" s="2" t="s">
        <v>15</v>
      </c>
    </row>
    <row r="80" spans="2:3" x14ac:dyDescent="0.25"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62:B68">
    <cfRule type="duplicateValues" dxfId="47" priority="57"/>
  </conditionalFormatting>
  <conditionalFormatting sqref="B62:B68">
    <cfRule type="duplicateValues" dxfId="46" priority="56"/>
  </conditionalFormatting>
  <conditionalFormatting sqref="B58:B61">
    <cfRule type="duplicateValues" dxfId="45" priority="54"/>
  </conditionalFormatting>
  <conditionalFormatting sqref="B58:B61">
    <cfRule type="duplicateValues" dxfId="44" priority="55"/>
  </conditionalFormatting>
  <conditionalFormatting sqref="B54:B57">
    <cfRule type="duplicateValues" dxfId="43" priority="52"/>
  </conditionalFormatting>
  <conditionalFormatting sqref="B54:B57">
    <cfRule type="duplicateValues" dxfId="42" priority="53"/>
  </conditionalFormatting>
  <conditionalFormatting sqref="B54:B57">
    <cfRule type="duplicateValues" dxfId="41" priority="51"/>
  </conditionalFormatting>
  <conditionalFormatting sqref="B53">
    <cfRule type="duplicateValues" dxfId="40" priority="49"/>
  </conditionalFormatting>
  <conditionalFormatting sqref="B53">
    <cfRule type="duplicateValues" dxfId="39" priority="50"/>
  </conditionalFormatting>
  <conditionalFormatting sqref="B19:B22">
    <cfRule type="duplicateValues" dxfId="38" priority="16"/>
  </conditionalFormatting>
  <conditionalFormatting sqref="B19:B35">
    <cfRule type="duplicateValues" dxfId="37" priority="15"/>
  </conditionalFormatting>
  <conditionalFormatting sqref="B23:B25">
    <cfRule type="duplicateValues" dxfId="36" priority="17"/>
  </conditionalFormatting>
  <conditionalFormatting sqref="B26:B35">
    <cfRule type="duplicateValues" dxfId="35" priority="18"/>
  </conditionalFormatting>
  <conditionalFormatting sqref="B36:B39">
    <cfRule type="duplicateValues" dxfId="34" priority="12"/>
  </conditionalFormatting>
  <conditionalFormatting sqref="B36:B52">
    <cfRule type="duplicateValues" dxfId="33" priority="11"/>
  </conditionalFormatting>
  <conditionalFormatting sqref="B40:B42">
    <cfRule type="duplicateValues" dxfId="32" priority="13"/>
  </conditionalFormatting>
  <conditionalFormatting sqref="B43:B52">
    <cfRule type="duplicateValues" dxfId="31" priority="14"/>
  </conditionalFormatting>
  <conditionalFormatting sqref="B13:B18">
    <cfRule type="duplicateValues" dxfId="30" priority="7"/>
  </conditionalFormatting>
  <conditionalFormatting sqref="B13:B18">
    <cfRule type="duplicateValues" dxfId="29" priority="10"/>
  </conditionalFormatting>
  <conditionalFormatting sqref="B2:B12">
    <cfRule type="duplicateValues" dxfId="28" priority="2"/>
  </conditionalFormatting>
  <conditionalFormatting sqref="B2:B12">
    <cfRule type="duplicateValues" dxfId="2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workbookViewId="0">
      <selection activeCell="B2" sqref="B2:B30"/>
    </sheetView>
  </sheetViews>
  <sheetFormatPr baseColWidth="10" defaultColWidth="11.42578125" defaultRowHeight="15" x14ac:dyDescent="0.25"/>
  <sheetData>
    <row r="2" spans="1:2" ht="18" x14ac:dyDescent="0.25">
      <c r="B2" s="21"/>
    </row>
    <row r="3" spans="1:2" ht="18" x14ac:dyDescent="0.25">
      <c r="A3" t="s">
        <v>21</v>
      </c>
      <c r="B3" s="21"/>
    </row>
    <row r="4" spans="1:2" ht="18" x14ac:dyDescent="0.25">
      <c r="B4" s="21"/>
    </row>
    <row r="5" spans="1:2" ht="18" x14ac:dyDescent="0.25">
      <c r="B5" s="21"/>
    </row>
    <row r="6" spans="1:2" ht="18" x14ac:dyDescent="0.25">
      <c r="B6" s="21"/>
    </row>
    <row r="7" spans="1:2" ht="18" x14ac:dyDescent="0.25">
      <c r="B7" s="21"/>
    </row>
    <row r="8" spans="1:2" ht="18" x14ac:dyDescent="0.25">
      <c r="B8" s="21"/>
    </row>
    <row r="9" spans="1:2" ht="18" x14ac:dyDescent="0.25">
      <c r="B9" s="21"/>
    </row>
    <row r="10" spans="1:2" ht="18" x14ac:dyDescent="0.25">
      <c r="B10" s="21"/>
    </row>
    <row r="11" spans="1:2" ht="18" x14ac:dyDescent="0.25">
      <c r="B11" s="21"/>
    </row>
    <row r="12" spans="1:2" ht="18" x14ac:dyDescent="0.25">
      <c r="B12" s="21"/>
    </row>
    <row r="13" spans="1:2" ht="18" x14ac:dyDescent="0.25">
      <c r="B13" s="21"/>
    </row>
    <row r="14" spans="1:2" ht="18" x14ac:dyDescent="0.25">
      <c r="B14" s="21"/>
    </row>
    <row r="15" spans="1:2" ht="18" x14ac:dyDescent="0.25">
      <c r="B15" s="21"/>
    </row>
    <row r="16" spans="1:2" ht="18" x14ac:dyDescent="0.25">
      <c r="B16" s="21"/>
    </row>
    <row r="17" spans="1:2" ht="18" x14ac:dyDescent="0.25">
      <c r="B17" s="21"/>
    </row>
    <row r="18" spans="1:2" ht="18" x14ac:dyDescent="0.25">
      <c r="B18" s="21"/>
    </row>
    <row r="19" spans="1:2" ht="18" x14ac:dyDescent="0.25">
      <c r="B19" s="21"/>
    </row>
    <row r="20" spans="1:2" ht="18" x14ac:dyDescent="0.25">
      <c r="B20" s="21"/>
    </row>
    <row r="21" spans="1:2" ht="18" x14ac:dyDescent="0.25">
      <c r="B21" s="21"/>
    </row>
    <row r="22" spans="1:2" ht="18" x14ac:dyDescent="0.25">
      <c r="B22" s="21"/>
    </row>
    <row r="23" spans="1:2" ht="18" x14ac:dyDescent="0.25">
      <c r="B23" s="21"/>
    </row>
    <row r="24" spans="1:2" ht="18" x14ac:dyDescent="0.25">
      <c r="B24" s="27"/>
    </row>
    <row r="25" spans="1:2" ht="18" x14ac:dyDescent="0.25">
      <c r="B25" s="21"/>
    </row>
    <row r="26" spans="1:2" ht="18" x14ac:dyDescent="0.25">
      <c r="B26" s="21"/>
    </row>
    <row r="27" spans="1:2" ht="18" x14ac:dyDescent="0.25">
      <c r="B27" s="21"/>
    </row>
    <row r="28" spans="1:2" ht="18" x14ac:dyDescent="0.25">
      <c r="B28" s="21"/>
    </row>
    <row r="29" spans="1:2" ht="18" x14ac:dyDescent="0.25">
      <c r="B29" s="21"/>
    </row>
    <row r="30" spans="1:2" ht="18" x14ac:dyDescent="0.25">
      <c r="B30" s="21"/>
    </row>
    <row r="32" spans="1:2" ht="18" x14ac:dyDescent="0.25">
      <c r="A32" t="s">
        <v>22</v>
      </c>
      <c r="B32" s="19"/>
    </row>
    <row r="33" spans="2:2" ht="18" x14ac:dyDescent="0.25">
      <c r="B33" s="19"/>
    </row>
    <row r="34" spans="2:2" ht="18" x14ac:dyDescent="0.25">
      <c r="B34" s="19"/>
    </row>
    <row r="35" spans="2:2" ht="18" x14ac:dyDescent="0.25">
      <c r="B35" s="19"/>
    </row>
    <row r="36" spans="2:2" ht="18" x14ac:dyDescent="0.25">
      <c r="B36" s="19"/>
    </row>
    <row r="37" spans="2:2" ht="18" x14ac:dyDescent="0.25">
      <c r="B37" s="19"/>
    </row>
    <row r="38" spans="2:2" ht="18" x14ac:dyDescent="0.25">
      <c r="B38" s="19"/>
    </row>
    <row r="39" spans="2:2" ht="18" x14ac:dyDescent="0.25">
      <c r="B39" s="19"/>
    </row>
    <row r="40" spans="2:2" ht="18" x14ac:dyDescent="0.25">
      <c r="B40" s="19"/>
    </row>
    <row r="41" spans="2:2" ht="18" x14ac:dyDescent="0.25">
      <c r="B41" s="19"/>
    </row>
    <row r="42" spans="2:2" ht="18" x14ac:dyDescent="0.25">
      <c r="B42" s="19"/>
    </row>
    <row r="43" spans="2:2" ht="18" x14ac:dyDescent="0.25">
      <c r="B43" s="19"/>
    </row>
    <row r="44" spans="2:2" ht="18" x14ac:dyDescent="0.25">
      <c r="B44" s="19"/>
    </row>
    <row r="45" spans="2:2" ht="18" x14ac:dyDescent="0.25">
      <c r="B45" s="19"/>
    </row>
    <row r="46" spans="2:2" ht="18" x14ac:dyDescent="0.25">
      <c r="B46" s="19"/>
    </row>
    <row r="47" spans="2:2" ht="18" x14ac:dyDescent="0.25">
      <c r="B47" s="19"/>
    </row>
    <row r="48" spans="2:2" ht="18" x14ac:dyDescent="0.25">
      <c r="B48" s="19"/>
    </row>
    <row r="49" spans="2:2" ht="18" x14ac:dyDescent="0.25">
      <c r="B49" s="19"/>
    </row>
    <row r="50" spans="2:2" ht="18" x14ac:dyDescent="0.25">
      <c r="B50" s="19"/>
    </row>
    <row r="51" spans="2:2" ht="18" x14ac:dyDescent="0.25">
      <c r="B51" s="19"/>
    </row>
    <row r="52" spans="2:2" ht="18" x14ac:dyDescent="0.25">
      <c r="B52" s="19"/>
    </row>
    <row r="53" spans="2:2" ht="18" x14ac:dyDescent="0.25">
      <c r="B53" s="19"/>
    </row>
    <row r="54" spans="2:2" ht="18" x14ac:dyDescent="0.25">
      <c r="B54" s="19"/>
    </row>
    <row r="55" spans="2:2" ht="18" x14ac:dyDescent="0.25">
      <c r="B55" s="19"/>
    </row>
    <row r="56" spans="2:2" ht="18" x14ac:dyDescent="0.25">
      <c r="B56" s="19"/>
    </row>
    <row r="57" spans="2:2" ht="18" x14ac:dyDescent="0.25">
      <c r="B57" s="19"/>
    </row>
  </sheetData>
  <conditionalFormatting sqref="B1 B31 B58:B1048576">
    <cfRule type="duplicateValues" dxfId="26" priority="155"/>
  </conditionalFormatting>
  <conditionalFormatting sqref="B1 B31 B58:B1048576">
    <cfRule type="duplicateValues" dxfId="25" priority="143"/>
  </conditionalFormatting>
  <conditionalFormatting sqref="B31 B1 B58:B1048576">
    <cfRule type="duplicateValues" dxfId="24" priority="131"/>
  </conditionalFormatting>
  <conditionalFormatting sqref="B1 B31 B58:B1048576">
    <cfRule type="duplicateValues" dxfId="23" priority="82"/>
  </conditionalFormatting>
  <conditionalFormatting sqref="B1 B31 B58:B1048576">
    <cfRule type="duplicateValues" dxfId="22" priority="26867"/>
  </conditionalFormatting>
  <conditionalFormatting sqref="B55:B57">
    <cfRule type="duplicateValues" dxfId="21" priority="23"/>
  </conditionalFormatting>
  <conditionalFormatting sqref="B55:B57">
    <cfRule type="duplicateValues" dxfId="20" priority="22"/>
  </conditionalFormatting>
  <conditionalFormatting sqref="B55:B57">
    <cfRule type="duplicateValues" dxfId="19" priority="20"/>
  </conditionalFormatting>
  <conditionalFormatting sqref="B1 B55:B1048576 B31">
    <cfRule type="duplicateValues" dxfId="18" priority="19"/>
  </conditionalFormatting>
  <conditionalFormatting sqref="B32:B45">
    <cfRule type="duplicateValues" dxfId="17" priority="18"/>
  </conditionalFormatting>
  <conditionalFormatting sqref="B32:B45">
    <cfRule type="duplicateValues" dxfId="16" priority="17"/>
  </conditionalFormatting>
  <conditionalFormatting sqref="B46:B54">
    <cfRule type="duplicateValues" dxfId="15" priority="16"/>
  </conditionalFormatting>
  <conditionalFormatting sqref="B46:B54">
    <cfRule type="duplicateValues" dxfId="14" priority="15"/>
  </conditionalFormatting>
  <conditionalFormatting sqref="B46:B54">
    <cfRule type="duplicateValues" dxfId="13" priority="14"/>
  </conditionalFormatting>
  <conditionalFormatting sqref="B32:B45">
    <cfRule type="duplicateValues" dxfId="12" priority="13"/>
  </conditionalFormatting>
  <conditionalFormatting sqref="B2">
    <cfRule type="duplicateValues" dxfId="11" priority="8"/>
  </conditionalFormatting>
  <conditionalFormatting sqref="B3:B9 B25:B30">
    <cfRule type="duplicateValues" dxfId="10" priority="9"/>
  </conditionalFormatting>
  <conditionalFormatting sqref="B2:B9 B25:B30">
    <cfRule type="duplicateValues" dxfId="9" priority="10"/>
  </conditionalFormatting>
  <conditionalFormatting sqref="B2:B9 B25:B30">
    <cfRule type="duplicateValues" dxfId="8" priority="11"/>
  </conditionalFormatting>
  <conditionalFormatting sqref="B10">
    <cfRule type="duplicateValues" dxfId="7" priority="5"/>
  </conditionalFormatting>
  <conditionalFormatting sqref="B10">
    <cfRule type="duplicateValues" dxfId="6" priority="6"/>
  </conditionalFormatting>
  <conditionalFormatting sqref="B10">
    <cfRule type="duplicateValues" dxfId="5" priority="7"/>
  </conditionalFormatting>
  <conditionalFormatting sqref="B20:B24">
    <cfRule type="duplicateValues" dxfId="4" priority="4"/>
  </conditionalFormatting>
  <conditionalFormatting sqref="B11:B19">
    <cfRule type="duplicateValues" dxfId="3" priority="12"/>
  </conditionalFormatting>
  <conditionalFormatting sqref="B2:B30">
    <cfRule type="duplicateValues" dxfId="2" priority="3"/>
  </conditionalFormatting>
  <conditionalFormatting sqref="B2:B30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2021-08-29T04:03:59Z</dcterms:modified>
</cp:coreProperties>
</file>