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9\"/>
    </mc:Choice>
  </mc:AlternateContent>
  <bookViews>
    <workbookView xWindow="0" yWindow="0" windowWidth="1533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Efectivo!$A$103:$E$103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A33" i="1"/>
  <c r="A34" i="1"/>
  <c r="C25" i="1"/>
  <c r="B116" i="1"/>
  <c r="A25" i="1"/>
  <c r="A26" i="1"/>
  <c r="C113" i="1"/>
  <c r="C114" i="1"/>
  <c r="A113" i="1"/>
  <c r="A114" i="1"/>
  <c r="B81" i="1"/>
  <c r="C108" i="1"/>
  <c r="A108" i="1"/>
  <c r="A115" i="1"/>
  <c r="C115" i="1"/>
  <c r="B142" i="1"/>
  <c r="C136" i="1"/>
  <c r="C137" i="1"/>
  <c r="C138" i="1"/>
  <c r="A136" i="1"/>
  <c r="A137" i="1"/>
  <c r="A138" i="1"/>
  <c r="C135" i="1"/>
  <c r="C139" i="1"/>
  <c r="A135" i="1"/>
  <c r="A139" i="1"/>
  <c r="C78" i="1"/>
  <c r="C79" i="1"/>
  <c r="C80" i="1"/>
  <c r="A78" i="1"/>
  <c r="A79" i="1"/>
  <c r="A80" i="1"/>
  <c r="C75" i="1"/>
  <c r="C76" i="1"/>
  <c r="C77" i="1"/>
  <c r="A75" i="1"/>
  <c r="A76" i="1"/>
  <c r="A77" i="1"/>
  <c r="C133" i="1"/>
  <c r="C134" i="1"/>
  <c r="C140" i="1"/>
  <c r="C141" i="1"/>
  <c r="A133" i="1"/>
  <c r="A134" i="1"/>
  <c r="A140" i="1"/>
  <c r="A141" i="1"/>
  <c r="B100" i="1" l="1"/>
  <c r="A129" i="1"/>
  <c r="C129" i="1"/>
  <c r="C96" i="1"/>
  <c r="C97" i="1"/>
  <c r="A96" i="1"/>
  <c r="A97" i="1"/>
  <c r="C72" i="1"/>
  <c r="C73" i="1"/>
  <c r="C74" i="1"/>
  <c r="A72" i="1"/>
  <c r="A73" i="1"/>
  <c r="A74" i="1"/>
  <c r="A130" i="1" l="1"/>
  <c r="A131" i="1"/>
  <c r="A132" i="1"/>
  <c r="C130" i="1"/>
  <c r="C131" i="1"/>
  <c r="C132" i="1"/>
  <c r="C106" i="1"/>
  <c r="A111" i="1"/>
  <c r="A105" i="1"/>
  <c r="B35" i="1"/>
  <c r="B27" i="1"/>
  <c r="E2" i="3"/>
  <c r="A95" i="1"/>
  <c r="C95" i="1"/>
  <c r="A70" i="1"/>
  <c r="A71" i="1"/>
  <c r="C70" i="1"/>
  <c r="C71" i="1"/>
  <c r="C111" i="1"/>
  <c r="C105" i="1"/>
  <c r="A64" i="1"/>
  <c r="A65" i="1"/>
  <c r="A66" i="1"/>
  <c r="A67" i="1"/>
  <c r="A68" i="1"/>
  <c r="A69" i="1"/>
  <c r="C64" i="1"/>
  <c r="C65" i="1"/>
  <c r="C66" i="1"/>
  <c r="C67" i="1"/>
  <c r="C68" i="1"/>
  <c r="C69" i="1"/>
  <c r="A59" i="1" l="1"/>
  <c r="A60" i="1"/>
  <c r="A61" i="1"/>
  <c r="A62" i="1"/>
  <c r="A63" i="1"/>
  <c r="C59" i="1"/>
  <c r="C60" i="1"/>
  <c r="C61" i="1"/>
  <c r="C62" i="1"/>
  <c r="C63" i="1"/>
  <c r="A13" i="1"/>
  <c r="A58" i="1"/>
  <c r="C13" i="1"/>
  <c r="C58" i="1"/>
  <c r="C14" i="1"/>
  <c r="A57" i="1"/>
  <c r="A14" i="1"/>
  <c r="C57" i="1"/>
  <c r="A32" i="1"/>
  <c r="C32" i="1"/>
  <c r="C11" i="1" l="1"/>
  <c r="A11" i="1"/>
  <c r="C55" i="1"/>
  <c r="A55" i="1"/>
  <c r="C56" i="1"/>
  <c r="A56" i="1"/>
  <c r="C23" i="1"/>
  <c r="A23" i="1"/>
  <c r="C128" i="1"/>
  <c r="A128" i="1"/>
  <c r="C54" i="1" l="1"/>
  <c r="A54" i="1"/>
  <c r="C93" i="1"/>
  <c r="C94" i="1"/>
  <c r="A93" i="1"/>
  <c r="A94" i="1"/>
  <c r="C51" i="1"/>
  <c r="C52" i="1"/>
  <c r="C53" i="1"/>
  <c r="A51" i="1"/>
  <c r="A52" i="1"/>
  <c r="A53" i="1"/>
  <c r="C10" i="1"/>
  <c r="C15" i="1"/>
  <c r="A10" i="1"/>
  <c r="A15" i="1"/>
  <c r="C90" i="1"/>
  <c r="C91" i="1"/>
  <c r="A90" i="1"/>
  <c r="A91" i="1"/>
  <c r="A110" i="1"/>
  <c r="A112" i="1"/>
  <c r="A107" i="1"/>
  <c r="C110" i="1"/>
  <c r="C112" i="1"/>
  <c r="C107" i="1"/>
  <c r="C17" i="1"/>
  <c r="C19" i="1"/>
  <c r="C50" i="1"/>
  <c r="C16" i="1"/>
  <c r="C21" i="1"/>
  <c r="C9" i="1"/>
  <c r="A17" i="1"/>
  <c r="A19" i="1"/>
  <c r="A50" i="1"/>
  <c r="A16" i="1"/>
  <c r="A21" i="1"/>
  <c r="A9" i="1"/>
  <c r="C89" i="1" l="1"/>
  <c r="C12" i="1"/>
  <c r="C92" i="1"/>
  <c r="A89" i="1"/>
  <c r="A12" i="1"/>
  <c r="A92" i="1"/>
  <c r="C127" i="1" l="1"/>
  <c r="A127" i="1"/>
  <c r="C88" i="1" l="1"/>
  <c r="A87" i="1"/>
  <c r="A88" i="1"/>
  <c r="A48" i="1"/>
  <c r="A49" i="1"/>
  <c r="C87" i="1"/>
  <c r="C48" i="1"/>
  <c r="C49" i="1"/>
  <c r="C126" i="1"/>
  <c r="A43" i="1"/>
  <c r="A44" i="1"/>
  <c r="A20" i="1"/>
  <c r="A45" i="1"/>
  <c r="A46" i="1"/>
  <c r="A47" i="1"/>
  <c r="C45" i="1"/>
  <c r="C46" i="1"/>
  <c r="C47" i="1"/>
  <c r="A31" i="1"/>
  <c r="A104" i="1"/>
  <c r="C31" i="1"/>
  <c r="C104" i="1"/>
  <c r="C43" i="1"/>
  <c r="C44" i="1"/>
  <c r="C20" i="1"/>
  <c r="C42" i="1"/>
  <c r="A41" i="1"/>
  <c r="A42" i="1"/>
  <c r="C41" i="1"/>
  <c r="A22" i="1"/>
  <c r="C22" i="1"/>
  <c r="A86" i="1"/>
  <c r="C86" i="1"/>
  <c r="A85" i="1" l="1"/>
  <c r="C85" i="1"/>
  <c r="A24" i="1"/>
  <c r="C24" i="1"/>
  <c r="A126" i="1"/>
  <c r="C40" i="1" l="1"/>
  <c r="A40" i="1"/>
  <c r="C109" i="1"/>
  <c r="A109" i="1" l="1"/>
  <c r="C18" i="1"/>
  <c r="C39" i="1"/>
  <c r="A18" i="1"/>
  <c r="A39" i="1"/>
  <c r="C124" i="1" l="1"/>
  <c r="A124" i="1"/>
  <c r="A123" i="1" l="1"/>
  <c r="C123" i="1"/>
  <c r="C125" i="1"/>
  <c r="A125" i="1"/>
  <c r="A119" i="1" l="1"/>
</calcChain>
</file>

<file path=xl/sharedStrings.xml><?xml version="1.0" encoding="utf-8"?>
<sst xmlns="http://schemas.openxmlformats.org/spreadsheetml/2006/main" count="1091" uniqueCount="41">
  <si>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</si>
  <si>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</si>
  <si>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</si>
  <si>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</si>
  <si>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</si>
  <si>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</si>
  <si>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</si>
  <si>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</si>
  <si>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</si>
  <si>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</si>
  <si>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</si>
  <si>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</si>
  <si>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</si>
  <si>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</si>
  <si>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</si>
  <si>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</si>
  <si>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</si>
  <si>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</si>
  <si>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</si>
  <si>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2 Gavetas Vacías + 1 Fallando</t>
  </si>
  <si>
    <t>Efect</t>
  </si>
  <si>
    <t>Reporte</t>
  </si>
  <si>
    <t xml:space="preserve"> Cajeros Reportados Sin Efectivo    </t>
  </si>
  <si>
    <t>GAVETAS VACIAS + GAVETAS FALLANDO</t>
  </si>
  <si>
    <t>GAVETA DE DEPOSITO LLENA</t>
  </si>
  <si>
    <t>GAVETA DE RECHAZO LLENA</t>
  </si>
  <si>
    <t>3336005109 </t>
  </si>
  <si>
    <t>3336005111 </t>
  </si>
  <si>
    <t>3336005112 </t>
  </si>
  <si>
    <t>3336005118 </t>
  </si>
  <si>
    <t>3336005257 </t>
  </si>
  <si>
    <t>3336005337 </t>
  </si>
  <si>
    <t>3336005361 </t>
  </si>
  <si>
    <t>3336005383 </t>
  </si>
  <si>
    <t>3336005107</t>
  </si>
  <si>
    <t>Solucionado</t>
  </si>
  <si>
    <t>Abastecido</t>
  </si>
  <si>
    <t>3336005532 </t>
  </si>
  <si>
    <t>3336005550 </t>
  </si>
  <si>
    <t>3336005580 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</si>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</sst>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59">
    <xf numFmtId="0" fontId="0" fillId="0" borderId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5" applyNumberFormat="0" applyAlignment="0" applyProtection="0"/>
    <xf numFmtId="0" fontId="20" fillId="16" borderId="16" applyNumberFormat="0" applyAlignment="0" applyProtection="0"/>
    <xf numFmtId="0" fontId="21" fillId="16" borderId="15" applyNumberFormat="0" applyAlignment="0" applyProtection="0"/>
    <xf numFmtId="0" fontId="22" fillId="0" borderId="17" applyNumberFormat="0" applyFill="0" applyAlignment="0" applyProtection="0"/>
    <xf numFmtId="0" fontId="23" fillId="17" borderId="18" applyNumberFormat="0" applyAlignment="0" applyProtection="0"/>
    <xf numFmtId="0" fontId="24" fillId="0" borderId="0" applyNumberFormat="0" applyFill="0" applyBorder="0" applyAlignment="0" applyProtection="0"/>
    <xf numFmtId="0" fontId="12" fillId="18" borderId="1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6" applyNumberFormat="0" applyFill="0" applyProtection="0">
      <alignment horizontal="left"/>
    </xf>
    <xf numFmtId="0" fontId="12" fillId="0" borderId="0"/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</cellStyleXfs>
  <cellXfs count="84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1" xfId="0" applyNumberFormat="1" applyFill="1" applyBorder="1"/>
    <xf numFmtId="0" fontId="4" fillId="4" borderId="34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22" fontId="3" fillId="0" borderId="40" xfId="0" applyNumberFormat="1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5" fillId="6" borderId="41" xfId="0" applyNumberFormat="1" applyFont="1" applyFill="1" applyBorder="1" applyAlignment="1">
      <alignment horizontal="center" vertical="center" wrapText="1"/>
    </xf>
    <xf numFmtId="0" fontId="8" fillId="8" borderId="42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38" fillId="6" borderId="40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 wrapText="1"/>
    </xf>
    <xf numFmtId="0" fontId="39" fillId="6" borderId="4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37" fillId="2" borderId="21" xfId="0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6" borderId="35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8"/>
      <tableStyleElement type="headerRow" dxfId="127"/>
      <tableStyleElement type="totalRow" dxfId="126"/>
      <tableStyleElement type="firstColumn" dxfId="125"/>
      <tableStyleElement type="lastColumn" dxfId="124"/>
      <tableStyleElement type="firstRowStripe" dxfId="123"/>
      <tableStyleElement type="firstColumnStripe" dxfId="1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topLeftCell="A115" zoomScale="80" zoomScaleNormal="80" workbookViewId="0">
      <selection activeCell="E33" sqref="E33"/>
    </sheetView>
  </sheetViews>
  <sheetFormatPr baseColWidth="10" defaultColWidth="23.42578125" defaultRowHeight="15" x14ac:dyDescent="0.25"/>
  <cols>
    <col min="1" max="1" width="27.140625" customWidth="1"/>
    <col min="2" max="2" width="18.28515625" style="4" bestFit="1" customWidth="1"/>
    <col min="3" max="3" width="78.85546875" bestFit="1" customWidth="1"/>
    <col min="4" max="4" width="38.42578125" bestFit="1" customWidth="1"/>
    <col min="5" max="5" width="17.85546875" style="3" bestFit="1" customWidth="1"/>
    <col min="6" max="6" width="15.85546875" customWidth="1"/>
  </cols>
  <sheetData>
    <row r="1" spans="1:5" ht="25.5" customHeight="1" x14ac:dyDescent="0.25">
      <c r="A1" s="37" t="s">
        <v>0</v>
      </c>
      <c r="B1" s="38"/>
      <c r="C1" s="38"/>
      <c r="D1" s="38"/>
      <c r="E1" s="39"/>
    </row>
    <row r="2" spans="1:5" ht="25.5" customHeight="1" x14ac:dyDescent="0.25">
      <c r="A2" s="40" t="s">
        <v>22</v>
      </c>
      <c r="B2" s="41"/>
      <c r="C2" s="41"/>
      <c r="D2" s="41"/>
      <c r="E2" s="42"/>
    </row>
    <row r="3" spans="1:5" ht="18" customHeight="1" x14ac:dyDescent="0.25">
      <c r="A3" s="73"/>
      <c r="B3" s="49"/>
      <c r="C3" s="74"/>
      <c r="D3" s="74"/>
      <c r="E3" s="75"/>
    </row>
    <row r="4" spans="1:5" ht="18.75" thickBot="1" x14ac:dyDescent="0.3">
      <c r="A4" s="6" t="s">
        <v>1</v>
      </c>
      <c r="B4" s="14">
        <v>44437.25</v>
      </c>
      <c r="C4" s="76"/>
      <c r="D4" s="76"/>
      <c r="E4" s="77"/>
    </row>
    <row r="5" spans="1:5" ht="18.75" thickBot="1" x14ac:dyDescent="0.3">
      <c r="A5" s="6" t="s">
        <v>2</v>
      </c>
      <c r="B5" s="14">
        <v>44437.708333333336</v>
      </c>
      <c r="C5" s="76"/>
      <c r="D5" s="76"/>
      <c r="E5" s="77"/>
    </row>
    <row r="6" spans="1:5" ht="18" customHeight="1" x14ac:dyDescent="0.25">
      <c r="A6" s="80"/>
      <c r="B6" s="81"/>
      <c r="C6" s="78"/>
      <c r="D6" s="78"/>
      <c r="E6" s="79"/>
    </row>
    <row r="7" spans="1:5" ht="18" customHeight="1" thickBot="1" x14ac:dyDescent="0.3">
      <c r="A7" s="43" t="s">
        <v>3</v>
      </c>
      <c r="B7" s="44"/>
      <c r="C7" s="44"/>
      <c r="D7" s="44"/>
      <c r="E7" s="45"/>
    </row>
    <row r="8" spans="1:5" ht="18" x14ac:dyDescent="0.25">
      <c r="A8" s="10" t="s">
        <v>4</v>
      </c>
      <c r="B8" s="10" t="s">
        <v>5</v>
      </c>
      <c r="C8" s="16" t="s">
        <v>6</v>
      </c>
      <c r="D8" s="58" t="s">
        <v>7</v>
      </c>
      <c r="E8" s="59" t="s">
        <v>8</v>
      </c>
    </row>
    <row r="9" spans="1:5" ht="19.5" customHeight="1" x14ac:dyDescent="0.25">
      <c r="A9" s="21" t="str">
        <f>VLOOKUP(B9,'[1]LISTADO ATM'!$A$2:$C$922,3,0)</f>
        <v>DISTRITO NACIONAL</v>
      </c>
      <c r="B9" s="31">
        <v>438</v>
      </c>
      <c r="C9" s="21" t="str">
        <f>VLOOKUP(B9,'[1]LISTADO ATM'!$A$2:$B$922,2,0)</f>
        <v xml:space="preserve">ATM Autobanco Torre IV </v>
      </c>
      <c r="D9" s="23" t="s">
        <v>36</v>
      </c>
      <c r="E9" s="12">
        <v>3336005480</v>
      </c>
    </row>
    <row r="10" spans="1:5" ht="19.5" customHeight="1" x14ac:dyDescent="0.25">
      <c r="A10" s="21" t="str">
        <f>VLOOKUP(B10,'[1]LISTADO ATM'!$A$2:$C$922,3,0)</f>
        <v>DISTRITO NACIONAL</v>
      </c>
      <c r="B10" s="31">
        <v>416</v>
      </c>
      <c r="C10" s="21" t="str">
        <f>VLOOKUP(B10,'[1]LISTADO ATM'!$A$2:$B$922,2,0)</f>
        <v xml:space="preserve">ATM Autobanco San Martín II </v>
      </c>
      <c r="D10" s="23" t="s">
        <v>36</v>
      </c>
      <c r="E10" s="12">
        <v>3336005457</v>
      </c>
    </row>
    <row r="11" spans="1:5" ht="19.5" customHeight="1" x14ac:dyDescent="0.25">
      <c r="A11" s="21" t="str">
        <f>VLOOKUP(B11,'[1]LISTADO ATM'!$A$2:$C$922,3,0)</f>
        <v>DISTRITO NACIONAL</v>
      </c>
      <c r="B11" s="31">
        <v>235</v>
      </c>
      <c r="C11" s="21" t="str">
        <f>VLOOKUP(B11,'[1]LISTADO ATM'!$A$2:$B$922,2,0)</f>
        <v xml:space="preserve">ATM Oficina Multicentro La Sirena San Isidro </v>
      </c>
      <c r="D11" s="23" t="s">
        <v>36</v>
      </c>
      <c r="E11" s="12">
        <v>3336005498</v>
      </c>
    </row>
    <row r="12" spans="1:5" ht="19.5" customHeight="1" x14ac:dyDescent="0.25">
      <c r="A12" s="24" t="str">
        <f>VLOOKUP(B12,'[1]LISTADO ATM'!$A$2:$C$922,3,0)</f>
        <v>DISTRITO NACIONAL</v>
      </c>
      <c r="B12" s="27">
        <v>580</v>
      </c>
      <c r="C12" s="24" t="str">
        <f>VLOOKUP(B12,'[1]LISTADO ATM'!$A$2:$B$922,2,0)</f>
        <v xml:space="preserve">ATM Edificio Propagas </v>
      </c>
      <c r="D12" s="23" t="s">
        <v>36</v>
      </c>
      <c r="E12" s="12">
        <v>3336005455</v>
      </c>
    </row>
    <row r="13" spans="1:5" ht="19.5" customHeight="1" x14ac:dyDescent="0.25">
      <c r="A13" s="21" t="str">
        <f>VLOOKUP(B13,'[1]LISTADO ATM'!$A$2:$C$922,3,0)</f>
        <v>DISTRITO NACIONAL</v>
      </c>
      <c r="B13" s="32">
        <v>738</v>
      </c>
      <c r="C13" s="21" t="str">
        <f>VLOOKUP(B13,'[1]LISTADO ATM'!$A$2:$B$922,2,0)</f>
        <v xml:space="preserve">ATM Zona Franca Los Alcarrizos </v>
      </c>
      <c r="D13" s="23" t="s">
        <v>36</v>
      </c>
      <c r="E13" s="12">
        <v>3336005518</v>
      </c>
    </row>
    <row r="14" spans="1:5" ht="19.5" customHeight="1" x14ac:dyDescent="0.25">
      <c r="A14" s="21" t="str">
        <f>VLOOKUP(B14,'[1]LISTADO ATM'!$A$2:$C$922,3,0)</f>
        <v>DISTRITO NACIONAL</v>
      </c>
      <c r="B14" s="32">
        <v>561</v>
      </c>
      <c r="C14" s="21" t="str">
        <f>VLOOKUP(B14,'[1]LISTADO ATM'!$A$2:$B$922,2,0)</f>
        <v xml:space="preserve">ATM Comando Regional P.N. S.D. Este </v>
      </c>
      <c r="D14" s="23" t="s">
        <v>36</v>
      </c>
      <c r="E14" s="12">
        <v>3336005520</v>
      </c>
    </row>
    <row r="15" spans="1:5" ht="19.5" customHeight="1" x14ac:dyDescent="0.25">
      <c r="A15" s="21" t="str">
        <f>VLOOKUP(B15,'[1]LISTADO ATM'!$A$2:$C$922,3,0)</f>
        <v>DISTRITO NACIONAL</v>
      </c>
      <c r="B15" s="31">
        <v>165</v>
      </c>
      <c r="C15" s="21" t="str">
        <f>VLOOKUP(B15,'[1]LISTADO ATM'!$A$2:$B$922,2,0)</f>
        <v>ATM Autoservicio Megacentro</v>
      </c>
      <c r="D15" s="23" t="s">
        <v>36</v>
      </c>
      <c r="E15" s="12">
        <v>3336005460</v>
      </c>
    </row>
    <row r="16" spans="1:5" ht="19.5" customHeight="1" x14ac:dyDescent="0.25">
      <c r="A16" s="21" t="str">
        <f>VLOOKUP(B16,'[1]LISTADO ATM'!$A$2:$C$922,3,0)</f>
        <v>DISTRITO NACIONAL</v>
      </c>
      <c r="B16" s="31">
        <v>377</v>
      </c>
      <c r="C16" s="21" t="str">
        <f>VLOOKUP(B16,'[1]LISTADO ATM'!$A$2:$B$922,2,0)</f>
        <v>ATM Estación del Metro Eduardo Brito</v>
      </c>
      <c r="D16" s="23" t="s">
        <v>36</v>
      </c>
      <c r="E16" s="12">
        <v>3336005464</v>
      </c>
    </row>
    <row r="17" spans="1:6" ht="19.5" customHeight="1" x14ac:dyDescent="0.25">
      <c r="A17" s="21" t="str">
        <f>VLOOKUP(B17,'[1]LISTADO ATM'!$A$2:$C$922,3,0)</f>
        <v>DISTRITO NACIONAL</v>
      </c>
      <c r="B17" s="31">
        <v>562</v>
      </c>
      <c r="C17" s="21" t="str">
        <f>VLOOKUP(B17,'[1]LISTADO ATM'!$A$2:$B$922,2,0)</f>
        <v xml:space="preserve">ATM S/M Jumbo Carretera Mella </v>
      </c>
      <c r="D17" s="23" t="s">
        <v>36</v>
      </c>
      <c r="E17" s="12">
        <v>3336005449</v>
      </c>
    </row>
    <row r="18" spans="1:6" ht="19.5" customHeight="1" x14ac:dyDescent="0.25">
      <c r="A18" s="9" t="str">
        <f>VLOOKUP(B18,'[1]LISTADO ATM'!$A$2:$C$922,3,0)</f>
        <v>DISTRITO NACIONAL</v>
      </c>
      <c r="B18" s="31">
        <v>884</v>
      </c>
      <c r="C18" s="13" t="str">
        <f>VLOOKUP(B18,'[1]LISTADO ATM'!$A$2:$B$922,2,0)</f>
        <v xml:space="preserve">ATM UNP Olé Sabana Perdida </v>
      </c>
      <c r="D18" s="23" t="s">
        <v>36</v>
      </c>
      <c r="E18" s="12" t="s">
        <v>28</v>
      </c>
    </row>
    <row r="19" spans="1:6" ht="19.5" customHeight="1" x14ac:dyDescent="0.25">
      <c r="A19" s="21" t="str">
        <f>VLOOKUP(B19,'[1]LISTADO ATM'!$A$2:$C$922,3,0)</f>
        <v>DISTRITO NACIONAL</v>
      </c>
      <c r="B19" s="31">
        <v>238</v>
      </c>
      <c r="C19" s="21" t="str">
        <f>VLOOKUP(B19,'[1]LISTADO ATM'!$A$2:$B$922,2,0)</f>
        <v xml:space="preserve">ATM Multicentro La Sirena Charles de Gaulle </v>
      </c>
      <c r="D19" s="23" t="s">
        <v>36</v>
      </c>
      <c r="E19" s="12">
        <v>3336005450</v>
      </c>
    </row>
    <row r="20" spans="1:6" ht="19.5" customHeight="1" x14ac:dyDescent="0.25">
      <c r="A20" s="21" t="str">
        <f>VLOOKUP(B20,'[1]LISTADO ATM'!$A$2:$C$922,3,0)</f>
        <v>DISTRITO NACIONAL</v>
      </c>
      <c r="B20" s="31">
        <v>493</v>
      </c>
      <c r="C20" s="21" t="str">
        <f>VLOOKUP(B20,'[1]LISTADO ATM'!$A$2:$B$922,2,0)</f>
        <v xml:space="preserve">ATM Oficina Haina Occidental II </v>
      </c>
      <c r="D20" s="23" t="s">
        <v>36</v>
      </c>
      <c r="E20" s="12" t="s">
        <v>32</v>
      </c>
    </row>
    <row r="21" spans="1:6" ht="19.5" customHeight="1" x14ac:dyDescent="0.25">
      <c r="A21" s="21" t="str">
        <f>VLOOKUP(B21,'[1]LISTADO ATM'!$A$2:$C$922,3,0)</f>
        <v>DISTRITO NACIONAL</v>
      </c>
      <c r="B21" s="31">
        <v>708</v>
      </c>
      <c r="C21" s="21" t="str">
        <f>VLOOKUP(B21,'[1]LISTADO ATM'!$A$2:$B$922,2,0)</f>
        <v xml:space="preserve">ATM El Vestir De Hoy </v>
      </c>
      <c r="D21" s="23" t="s">
        <v>36</v>
      </c>
      <c r="E21" s="12">
        <v>3336005477</v>
      </c>
    </row>
    <row r="22" spans="1:6" ht="19.5" customHeight="1" x14ac:dyDescent="0.25">
      <c r="A22" s="21" t="str">
        <f>VLOOKUP(B22,'[1]LISTADO ATM'!$A$2:$C$922,3,0)</f>
        <v>DISTRITO NACIONAL</v>
      </c>
      <c r="B22" s="31">
        <v>563</v>
      </c>
      <c r="C22" s="21" t="str">
        <f>VLOOKUP(B22,'[1]LISTADO ATM'!$A$2:$B$922,2,0)</f>
        <v xml:space="preserve">ATM Base Aérea San Isidro </v>
      </c>
      <c r="D22" s="23" t="s">
        <v>36</v>
      </c>
      <c r="E22" s="12" t="s">
        <v>30</v>
      </c>
    </row>
    <row r="23" spans="1:6" ht="19.5" customHeight="1" x14ac:dyDescent="0.25">
      <c r="A23" s="24" t="str">
        <f>VLOOKUP(B23,'[1]LISTADO ATM'!$A$2:$C$922,3,0)</f>
        <v>DISTRITO NACIONAL</v>
      </c>
      <c r="B23" s="31">
        <v>139</v>
      </c>
      <c r="C23" s="24" t="str">
        <f>VLOOKUP(B23,'[1]LISTADO ATM'!$A$2:$B$922,2,0)</f>
        <v xml:space="preserve">ATM Oficina Plaza Lama Zona Oriental I </v>
      </c>
      <c r="D23" s="23" t="s">
        <v>36</v>
      </c>
      <c r="E23" s="12">
        <v>3336005495</v>
      </c>
    </row>
    <row r="24" spans="1:6" ht="19.5" customHeight="1" x14ac:dyDescent="0.25">
      <c r="A24" s="25" t="str">
        <f>VLOOKUP(B24,'[1]LISTADO ATM'!$A$2:$C$922,3,0)</f>
        <v>DISTRITO NACIONAL</v>
      </c>
      <c r="B24" s="31">
        <v>585</v>
      </c>
      <c r="C24" s="21" t="str">
        <f>VLOOKUP(B24,'[1]LISTADO ATM'!$A$2:$B$922,2,0)</f>
        <v xml:space="preserve">ATM Oficina Haina Oriental </v>
      </c>
      <c r="D24" s="23" t="s">
        <v>36</v>
      </c>
      <c r="E24" s="12" t="s">
        <v>29</v>
      </c>
    </row>
    <row r="25" spans="1:6" ht="19.5" customHeight="1" x14ac:dyDescent="0.25">
      <c r="A25" s="25" t="str">
        <f>VLOOKUP(B25,'[1]LISTADO ATM'!$A$2:$C$922,3,0)</f>
        <v>DISTRITO NACIONAL</v>
      </c>
      <c r="B25" s="31">
        <v>957</v>
      </c>
      <c r="C25" s="21" t="str">
        <f>VLOOKUP(B25,'[1]LISTADO ATM'!$A$2:$B$922,2,0)</f>
        <v xml:space="preserve">ATM Oficina Venezuela </v>
      </c>
      <c r="D25" s="23" t="s">
        <v>36</v>
      </c>
      <c r="E25" s="12">
        <v>3336005497</v>
      </c>
    </row>
    <row r="26" spans="1:6" ht="19.5" customHeight="1" x14ac:dyDescent="0.25">
      <c r="A26" s="25" t="e">
        <f>VLOOKUP(B26,'[1]LISTADO ATM'!$A$2:$C$922,3,0)</f>
        <v>#N/A</v>
      </c>
      <c r="B26" s="31"/>
      <c r="C26" s="21"/>
      <c r="D26" s="23"/>
      <c r="E26" s="12"/>
    </row>
    <row r="27" spans="1:6" ht="18.75" thickBot="1" x14ac:dyDescent="0.3">
      <c r="A27" s="17" t="s">
        <v>10</v>
      </c>
      <c r="B27" s="19">
        <f>COUNT(B9:B24)</f>
        <v>16</v>
      </c>
      <c r="C27" s="46"/>
      <c r="D27" s="47"/>
      <c r="E27" s="48"/>
    </row>
    <row r="28" spans="1:6" ht="18" customHeight="1" x14ac:dyDescent="0.25">
      <c r="A28" s="80"/>
      <c r="B28" s="81"/>
      <c r="C28" s="81"/>
      <c r="D28" s="81"/>
      <c r="E28" s="82"/>
    </row>
    <row r="29" spans="1:6" ht="18" customHeight="1" thickBot="1" x14ac:dyDescent="0.3">
      <c r="A29" s="43" t="s">
        <v>14</v>
      </c>
      <c r="B29" s="44"/>
      <c r="C29" s="44"/>
      <c r="D29" s="44"/>
      <c r="E29" s="45"/>
    </row>
    <row r="30" spans="1:6" ht="18" x14ac:dyDescent="0.25">
      <c r="A30" s="10" t="s">
        <v>4</v>
      </c>
      <c r="B30" s="10" t="s">
        <v>5</v>
      </c>
      <c r="C30" s="16" t="s">
        <v>6</v>
      </c>
      <c r="D30" s="58" t="s">
        <v>7</v>
      </c>
      <c r="E30" s="59" t="s">
        <v>8</v>
      </c>
    </row>
    <row r="31" spans="1:6" ht="18" x14ac:dyDescent="0.25">
      <c r="A31" s="7" t="str">
        <f>VLOOKUP(B31,'[1]LISTADO ATM'!$A$2:$C$822,3,0)</f>
        <v>DISTRITO NACIONAL</v>
      </c>
      <c r="B31" s="31">
        <v>231</v>
      </c>
      <c r="C31" s="13" t="str">
        <f>VLOOKUP(B31,'[1]LISTADO ATM'!$A$2:$B$822,2,0)</f>
        <v xml:space="preserve">ATM Oficina Zona Oriental </v>
      </c>
      <c r="D31" s="23" t="s">
        <v>35</v>
      </c>
      <c r="E31" s="8">
        <v>3336005367</v>
      </c>
      <c r="F31" t="s">
        <v>40</v>
      </c>
    </row>
    <row r="32" spans="1:6" ht="18" x14ac:dyDescent="0.25">
      <c r="A32" s="7" t="str">
        <f>VLOOKUP(B32,'[1]LISTADO ATM'!$A$2:$C$822,3,0)</f>
        <v>DISTRITO NACIONAL</v>
      </c>
      <c r="B32" s="31">
        <v>744</v>
      </c>
      <c r="C32" s="13" t="str">
        <f>VLOOKUP(B32,'[1]LISTADO ATM'!$A$2:$B$822,2,0)</f>
        <v xml:space="preserve">ATM Multicentro La Sirena Venezuela </v>
      </c>
      <c r="D32" s="23" t="s">
        <v>35</v>
      </c>
      <c r="E32" s="8">
        <v>3336005508</v>
      </c>
    </row>
    <row r="33" spans="1:6" ht="18" x14ac:dyDescent="0.25">
      <c r="A33" s="7" t="str">
        <f>VLOOKUP(B33,'[1]LISTADO ATM'!$A$2:$C$822,3,0)</f>
        <v>NORTE</v>
      </c>
      <c r="B33" s="26">
        <v>431</v>
      </c>
      <c r="C33" s="13" t="str">
        <f>VLOOKUP(B33,'[1]LISTADO ATM'!$A$2:$B$822,2,0)</f>
        <v xml:space="preserve">ATM Autoservicio Sol (Santiago) </v>
      </c>
      <c r="D33" s="23" t="s">
        <v>35</v>
      </c>
      <c r="E33" s="8">
        <v>3336005575</v>
      </c>
      <c r="F33" t="s">
        <v>40</v>
      </c>
    </row>
    <row r="34" spans="1:6" ht="18" x14ac:dyDescent="0.25">
      <c r="A34" s="7" t="e">
        <f>VLOOKUP(B34,'[1]LISTADO ATM'!$A$2:$C$822,3,0)</f>
        <v>#N/A</v>
      </c>
      <c r="B34" s="26"/>
      <c r="C34" s="13" t="e">
        <f>VLOOKUP(B34,'[1]LISTADO ATM'!$A$2:$B$822,2,0)</f>
        <v>#N/A</v>
      </c>
      <c r="D34" s="23"/>
      <c r="E34" s="83"/>
    </row>
    <row r="35" spans="1:6" ht="18.75" thickBot="1" x14ac:dyDescent="0.3">
      <c r="A35" s="17" t="s">
        <v>10</v>
      </c>
      <c r="B35" s="19">
        <f>COUNT(B31:B32)</f>
        <v>2</v>
      </c>
      <c r="C35" s="46"/>
      <c r="D35" s="47"/>
      <c r="E35" s="48"/>
    </row>
    <row r="36" spans="1:6" ht="15.75" thickBot="1" x14ac:dyDescent="0.3">
      <c r="A36" s="57"/>
      <c r="B36" s="53"/>
      <c r="C36" s="53"/>
      <c r="D36" s="53"/>
      <c r="E36" s="54"/>
    </row>
    <row r="37" spans="1:6" ht="22.5" customHeight="1" thickBot="1" x14ac:dyDescent="0.3">
      <c r="A37" s="63" t="s">
        <v>12</v>
      </c>
      <c r="B37" s="64"/>
      <c r="C37" s="64"/>
      <c r="D37" s="64"/>
      <c r="E37" s="65"/>
    </row>
    <row r="38" spans="1:6" ht="18" x14ac:dyDescent="0.25">
      <c r="A38" s="10" t="s">
        <v>4</v>
      </c>
      <c r="B38" s="10" t="s">
        <v>5</v>
      </c>
      <c r="C38" s="16" t="s">
        <v>6</v>
      </c>
      <c r="D38" s="58" t="s">
        <v>7</v>
      </c>
      <c r="E38" s="59" t="s">
        <v>8</v>
      </c>
    </row>
    <row r="39" spans="1:6" ht="19.5" customHeight="1" x14ac:dyDescent="0.25">
      <c r="A39" s="9" t="str">
        <f>VLOOKUP(B39,'[1]LISTADO ATM'!$A$2:$C$922,3,0)</f>
        <v>ESTE</v>
      </c>
      <c r="B39" s="31">
        <v>429</v>
      </c>
      <c r="C39" s="13" t="str">
        <f>VLOOKUP(B39,'[1]LISTADO ATM'!$A$2:$B$922,2,0)</f>
        <v xml:space="preserve">ATM Oficina Jumbo La Romana </v>
      </c>
      <c r="D39" s="15" t="s">
        <v>9</v>
      </c>
      <c r="E39" s="12">
        <v>3336004588</v>
      </c>
    </row>
    <row r="40" spans="1:6" ht="19.5" customHeight="1" x14ac:dyDescent="0.25">
      <c r="A40" s="9" t="str">
        <f>VLOOKUP(B40,'[1]LISTADO ATM'!$A$2:$C$922,3,0)</f>
        <v>DISTRITO NACIONAL</v>
      </c>
      <c r="B40" s="31">
        <v>331</v>
      </c>
      <c r="C40" s="13" t="str">
        <f>VLOOKUP(B40,'[1]LISTADO ATM'!$A$2:$B$922,2,0)</f>
        <v>ATM Ayuntamiento Sto. Dgo. Este</v>
      </c>
      <c r="D40" s="15" t="s">
        <v>9</v>
      </c>
      <c r="E40" s="12">
        <v>3336005057</v>
      </c>
    </row>
    <row r="41" spans="1:6" ht="19.5" customHeight="1" x14ac:dyDescent="0.25">
      <c r="A41" s="21" t="str">
        <f>VLOOKUP(B41,'[1]LISTADO ATM'!$A$2:$C$922,3,0)</f>
        <v>SUR</v>
      </c>
      <c r="B41" s="31">
        <v>817</v>
      </c>
      <c r="C41" s="21" t="str">
        <f>VLOOKUP(B41,'[1]LISTADO ATM'!$A$2:$B$922,2,0)</f>
        <v xml:space="preserve">ATM Ayuntamiento Sabana Larga (San José de Ocoa) </v>
      </c>
      <c r="D41" s="15" t="s">
        <v>9</v>
      </c>
      <c r="E41" s="12">
        <v>3336005268</v>
      </c>
      <c r="F41" t="s">
        <v>40</v>
      </c>
    </row>
    <row r="42" spans="1:6" ht="19.5" customHeight="1" x14ac:dyDescent="0.25">
      <c r="A42" s="21" t="str">
        <f>VLOOKUP(B42,'[1]LISTADO ATM'!$A$2:$C$922,3,0)</f>
        <v>ESTE</v>
      </c>
      <c r="B42" s="31">
        <v>608</v>
      </c>
      <c r="C42" s="21" t="str">
        <f>VLOOKUP(B42,'[1]LISTADO ATM'!$A$2:$B$922,2,0)</f>
        <v xml:space="preserve">ATM Oficina Jumbo (San Pedro) </v>
      </c>
      <c r="D42" s="15" t="s">
        <v>9</v>
      </c>
      <c r="E42" s="12" t="s">
        <v>31</v>
      </c>
      <c r="F42" t="s">
        <v>40</v>
      </c>
    </row>
    <row r="43" spans="1:6" ht="19.5" customHeight="1" x14ac:dyDescent="0.25">
      <c r="A43" s="21" t="str">
        <f>VLOOKUP(B43,'[1]LISTADO ATM'!$A$2:$C$922,3,0)</f>
        <v>ESTE</v>
      </c>
      <c r="B43" s="31">
        <v>912</v>
      </c>
      <c r="C43" s="21" t="str">
        <f>VLOOKUP(B43,'[1]LISTADO ATM'!$A$2:$B$922,2,0)</f>
        <v xml:space="preserve">ATM Oficina San Pedro II </v>
      </c>
      <c r="D43" s="15" t="s">
        <v>9</v>
      </c>
      <c r="E43" s="12">
        <v>3336005353</v>
      </c>
      <c r="F43" t="s">
        <v>40</v>
      </c>
    </row>
    <row r="44" spans="1:6" ht="19.5" customHeight="1" x14ac:dyDescent="0.25">
      <c r="A44" s="21" t="str">
        <f>VLOOKUP(B44,'[1]LISTADO ATM'!$A$2:$C$922,3,0)</f>
        <v>SUR</v>
      </c>
      <c r="B44" s="31">
        <v>249</v>
      </c>
      <c r="C44" s="21" t="str">
        <f>VLOOKUP(B44,'[1]LISTADO ATM'!$A$2:$B$922,2,0)</f>
        <v xml:space="preserve">ATM Banco Agrícola Neiba </v>
      </c>
      <c r="D44" s="15" t="s">
        <v>9</v>
      </c>
      <c r="E44" s="12">
        <v>3336005359</v>
      </c>
      <c r="F44" t="s">
        <v>40</v>
      </c>
    </row>
    <row r="45" spans="1:6" ht="19.5" customHeight="1" x14ac:dyDescent="0.25">
      <c r="A45" s="21" t="str">
        <f>VLOOKUP(B45,'[1]LISTADO ATM'!$A$2:$C$922,3,0)</f>
        <v>DISTRITO NACIONAL</v>
      </c>
      <c r="B45" s="31">
        <v>721</v>
      </c>
      <c r="C45" s="21" t="str">
        <f>VLOOKUP(B45,'[1]LISTADO ATM'!$A$2:$B$922,2,0)</f>
        <v xml:space="preserve">ATM Oficina Charles de Gaulle II </v>
      </c>
      <c r="D45" s="15" t="s">
        <v>9</v>
      </c>
      <c r="E45" s="12" t="s">
        <v>33</v>
      </c>
      <c r="F45" t="s">
        <v>40</v>
      </c>
    </row>
    <row r="46" spans="1:6" ht="19.5" customHeight="1" x14ac:dyDescent="0.25">
      <c r="A46" s="21" t="str">
        <f>VLOOKUP(B46,'[1]LISTADO ATM'!$A$2:$C$922,3,0)</f>
        <v>ESTE</v>
      </c>
      <c r="B46" s="31">
        <v>824</v>
      </c>
      <c r="C46" s="21" t="str">
        <f>VLOOKUP(B46,'[1]LISTADO ATM'!$A$2:$B$922,2,0)</f>
        <v xml:space="preserve">ATM Multiplaza (Higuey) </v>
      </c>
      <c r="D46" s="15" t="s">
        <v>9</v>
      </c>
      <c r="E46" s="12">
        <v>3336005384</v>
      </c>
      <c r="F46" t="s">
        <v>40</v>
      </c>
    </row>
    <row r="47" spans="1:6" ht="19.5" customHeight="1" x14ac:dyDescent="0.25">
      <c r="A47" s="21" t="str">
        <f>VLOOKUP(B47,'[1]LISTADO ATM'!$A$2:$C$922,3,0)</f>
        <v>ESTE</v>
      </c>
      <c r="B47" s="31">
        <v>353</v>
      </c>
      <c r="C47" s="21" t="str">
        <f>VLOOKUP(B47,'[1]LISTADO ATM'!$A$2:$B$922,2,0)</f>
        <v xml:space="preserve">ATM Estación Boulevard Juan Dolio </v>
      </c>
      <c r="D47" s="15" t="s">
        <v>9</v>
      </c>
      <c r="E47" s="12">
        <v>3336005385</v>
      </c>
      <c r="F47" t="s">
        <v>40</v>
      </c>
    </row>
    <row r="48" spans="1:6" ht="19.5" customHeight="1" x14ac:dyDescent="0.25">
      <c r="A48" s="21" t="str">
        <f>VLOOKUP(B48,'[1]LISTADO ATM'!$A$2:$C$922,3,0)</f>
        <v>DISTRITO NACIONAL</v>
      </c>
      <c r="B48" s="31">
        <v>600</v>
      </c>
      <c r="C48" s="21" t="str">
        <f>VLOOKUP(B48,'[1]LISTADO ATM'!$A$2:$B$922,2,0)</f>
        <v>ATM S/M Bravo Hipica</v>
      </c>
      <c r="D48" s="15" t="s">
        <v>9</v>
      </c>
      <c r="E48" s="12">
        <v>3336002037</v>
      </c>
    </row>
    <row r="49" spans="1:6" ht="19.5" customHeight="1" x14ac:dyDescent="0.25">
      <c r="A49" s="21" t="str">
        <f>VLOOKUP(B49,'[1]LISTADO ATM'!$A$2:$C$922,3,0)</f>
        <v>SUR</v>
      </c>
      <c r="B49" s="31">
        <v>296</v>
      </c>
      <c r="C49" s="21" t="str">
        <f>VLOOKUP(B49,'[1]LISTADO ATM'!$A$2:$B$922,2,0)</f>
        <v>ATM Estación BANICOMB (Baní)  ECO Petroleo</v>
      </c>
      <c r="D49" s="15" t="s">
        <v>9</v>
      </c>
      <c r="E49" s="12">
        <v>3336005390</v>
      </c>
      <c r="F49" t="s">
        <v>40</v>
      </c>
    </row>
    <row r="50" spans="1:6" ht="19.5" customHeight="1" x14ac:dyDescent="0.25">
      <c r="A50" s="21" t="str">
        <f>VLOOKUP(B50,'[1]LISTADO ATM'!$A$2:$C$922,3,0)</f>
        <v>DISTRITO NACIONAL</v>
      </c>
      <c r="B50" s="31">
        <v>516</v>
      </c>
      <c r="C50" s="21" t="str">
        <f>VLOOKUP(B50,'[1]LISTADO ATM'!$A$2:$B$922,2,0)</f>
        <v xml:space="preserve">ATM Oficina Gascue </v>
      </c>
      <c r="D50" s="15" t="s">
        <v>9</v>
      </c>
      <c r="E50" s="12">
        <v>3336005452</v>
      </c>
      <c r="F50" t="s">
        <v>40</v>
      </c>
    </row>
    <row r="51" spans="1:6" ht="19.5" customHeight="1" x14ac:dyDescent="0.25">
      <c r="A51" s="21" t="str">
        <f>VLOOKUP(B51,'[1]LISTADO ATM'!$A$2:$C$922,3,0)</f>
        <v>ESTE</v>
      </c>
      <c r="B51" s="31">
        <v>480</v>
      </c>
      <c r="C51" s="21" t="str">
        <f>VLOOKUP(B51,'[1]LISTADO ATM'!$A$2:$B$922,2,0)</f>
        <v>ATM UNP Farmaconal Higuey</v>
      </c>
      <c r="D51" s="15" t="s">
        <v>9</v>
      </c>
      <c r="E51" s="12">
        <v>3336005465</v>
      </c>
    </row>
    <row r="52" spans="1:6" ht="19.5" customHeight="1" x14ac:dyDescent="0.25">
      <c r="A52" s="21" t="str">
        <f>VLOOKUP(B52,'[1]LISTADO ATM'!$A$2:$C$922,3,0)</f>
        <v>NORTE</v>
      </c>
      <c r="B52" s="31">
        <v>965</v>
      </c>
      <c r="C52" s="21" t="str">
        <f>VLOOKUP(B52,'[1]LISTADO ATM'!$A$2:$B$922,2,0)</f>
        <v xml:space="preserve">ATM S/M La Fuente FUN (Santiago) </v>
      </c>
      <c r="D52" s="15" t="s">
        <v>9</v>
      </c>
      <c r="E52" s="12">
        <v>3336005467</v>
      </c>
      <c r="F52" t="s">
        <v>40</v>
      </c>
    </row>
    <row r="53" spans="1:6" ht="19.5" customHeight="1" x14ac:dyDescent="0.25">
      <c r="A53" s="21" t="str">
        <f>VLOOKUP(B53,'[1]LISTADO ATM'!$A$2:$C$922,3,0)</f>
        <v>ESTE</v>
      </c>
      <c r="B53" s="31">
        <v>399</v>
      </c>
      <c r="C53" s="21" t="str">
        <f>VLOOKUP(B53,'[1]LISTADO ATM'!$A$2:$B$922,2,0)</f>
        <v xml:space="preserve">ATM Oficina La Romana II </v>
      </c>
      <c r="D53" s="15" t="s">
        <v>9</v>
      </c>
      <c r="E53" s="12">
        <v>3336005468</v>
      </c>
      <c r="F53" t="s">
        <v>40</v>
      </c>
    </row>
    <row r="54" spans="1:6" ht="19.5" customHeight="1" x14ac:dyDescent="0.25">
      <c r="A54" s="21" t="str">
        <f>VLOOKUP(B54,'[1]LISTADO ATM'!$A$2:$C$922,3,0)</f>
        <v>DISTRITO NACIONAL</v>
      </c>
      <c r="B54" s="31">
        <v>363</v>
      </c>
      <c r="C54" s="21" t="str">
        <f>VLOOKUP(B54,'[1]LISTADO ATM'!$A$2:$B$922,2,0)</f>
        <v>ATM S/M Bravo Villa Mella</v>
      </c>
      <c r="D54" s="15" t="s">
        <v>9</v>
      </c>
      <c r="E54" s="12">
        <v>3336005481</v>
      </c>
    </row>
    <row r="55" spans="1:6" ht="19.5" customHeight="1" x14ac:dyDescent="0.25">
      <c r="A55" s="21" t="str">
        <f>VLOOKUP(B55,'[1]LISTADO ATM'!$A$2:$C$922,3,0)</f>
        <v>DISTRITO NACIONAL</v>
      </c>
      <c r="B55" s="31">
        <v>718</v>
      </c>
      <c r="C55" s="21" t="str">
        <f>VLOOKUP(B55,'[1]LISTADO ATM'!$A$2:$B$922,2,0)</f>
        <v xml:space="preserve">ATM Feria Ganadera </v>
      </c>
      <c r="D55" s="15" t="s">
        <v>9</v>
      </c>
      <c r="E55" s="12">
        <v>3336005496</v>
      </c>
    </row>
    <row r="56" spans="1:6" ht="19.5" customHeight="1" x14ac:dyDescent="0.25">
      <c r="A56" s="21" t="str">
        <f>VLOOKUP(B56,'[1]LISTADO ATM'!$A$2:$C$922,3,0)</f>
        <v>ESTE</v>
      </c>
      <c r="B56" s="31">
        <v>211</v>
      </c>
      <c r="C56" s="21" t="str">
        <f>VLOOKUP(B56,'[1]LISTADO ATM'!$A$2:$B$922,2,0)</f>
        <v xml:space="preserve">ATM Oficina La Romana I </v>
      </c>
      <c r="D56" s="15" t="s">
        <v>9</v>
      </c>
      <c r="E56" s="12">
        <v>3336005499</v>
      </c>
      <c r="F56" t="s">
        <v>40</v>
      </c>
    </row>
    <row r="57" spans="1:6" ht="19.5" customHeight="1" x14ac:dyDescent="0.25">
      <c r="A57" s="21" t="str">
        <f>VLOOKUP(B57,'[1]LISTADO ATM'!$A$2:$C$922,3,0)</f>
        <v>SUR</v>
      </c>
      <c r="B57" s="32">
        <v>677</v>
      </c>
      <c r="C57" s="21" t="str">
        <f>VLOOKUP(B57,'[1]LISTADO ATM'!$A$2:$B$922,2,0)</f>
        <v>ATM PBG Villa Jaragua</v>
      </c>
      <c r="D57" s="15" t="s">
        <v>9</v>
      </c>
      <c r="E57" s="12">
        <v>3336005513</v>
      </c>
      <c r="F57" t="s">
        <v>40</v>
      </c>
    </row>
    <row r="58" spans="1:6" ht="19.5" customHeight="1" x14ac:dyDescent="0.25">
      <c r="A58" s="21" t="str">
        <f>VLOOKUP(B58,'[1]LISTADO ATM'!$A$2:$C$922,3,0)</f>
        <v>DISTRITO NACIONAL</v>
      </c>
      <c r="B58" s="32">
        <v>347</v>
      </c>
      <c r="C58" s="21" t="str">
        <f>VLOOKUP(B58,'[1]LISTADO ATM'!$A$2:$B$922,2,0)</f>
        <v>ATM Patio de Colombia</v>
      </c>
      <c r="D58" s="15" t="s">
        <v>9</v>
      </c>
      <c r="E58" s="12">
        <v>3336005519</v>
      </c>
      <c r="F58" t="s">
        <v>40</v>
      </c>
    </row>
    <row r="59" spans="1:6" ht="19.5" customHeight="1" x14ac:dyDescent="0.25">
      <c r="A59" s="21" t="str">
        <f>VLOOKUP(B59,'[1]LISTADO ATM'!$A$2:$C$922,3,0)</f>
        <v>NORTE</v>
      </c>
      <c r="B59" s="32">
        <v>807</v>
      </c>
      <c r="C59" s="21" t="str">
        <f>VLOOKUP(B59,'[1]LISTADO ATM'!$A$2:$B$922,2,0)</f>
        <v xml:space="preserve">ATM S/M Morel (Mao) </v>
      </c>
      <c r="D59" s="15" t="s">
        <v>9</v>
      </c>
      <c r="E59" s="12">
        <v>3336005530</v>
      </c>
    </row>
    <row r="60" spans="1:6" ht="19.5" customHeight="1" x14ac:dyDescent="0.25">
      <c r="A60" s="21" t="str">
        <f>VLOOKUP(B60,'[1]LISTADO ATM'!$A$2:$C$922,3,0)</f>
        <v>SUR</v>
      </c>
      <c r="B60" s="32">
        <v>45</v>
      </c>
      <c r="C60" s="21" t="str">
        <f>VLOOKUP(B60,'[1]LISTADO ATM'!$A$2:$B$922,2,0)</f>
        <v xml:space="preserve">ATM Oficina Tamayo </v>
      </c>
      <c r="D60" s="15" t="s">
        <v>9</v>
      </c>
      <c r="E60" s="12" t="s">
        <v>37</v>
      </c>
      <c r="F60" t="s">
        <v>40</v>
      </c>
    </row>
    <row r="61" spans="1:6" ht="19.5" customHeight="1" x14ac:dyDescent="0.25">
      <c r="A61" s="21" t="str">
        <f>VLOOKUP(B61,'[1]LISTADO ATM'!$A$2:$C$922,3,0)</f>
        <v>SUR</v>
      </c>
      <c r="B61" s="32">
        <v>984</v>
      </c>
      <c r="C61" s="21" t="str">
        <f>VLOOKUP(B61,'[1]LISTADO ATM'!$A$2:$B$922,2,0)</f>
        <v xml:space="preserve">ATM Oficina Neiba II </v>
      </c>
      <c r="D61" s="15" t="s">
        <v>9</v>
      </c>
      <c r="E61" s="12">
        <v>3336005534</v>
      </c>
      <c r="F61" t="s">
        <v>40</v>
      </c>
    </row>
    <row r="62" spans="1:6" ht="19.5" customHeight="1" x14ac:dyDescent="0.25">
      <c r="A62" s="21" t="str">
        <f>VLOOKUP(B62,'[1]LISTADO ATM'!$A$2:$C$922,3,0)</f>
        <v>DISTRITO NACIONAL</v>
      </c>
      <c r="B62" s="32">
        <v>23</v>
      </c>
      <c r="C62" s="21" t="str">
        <f>VLOOKUP(B62,'[1]LISTADO ATM'!$A$2:$B$922,2,0)</f>
        <v xml:space="preserve">ATM Oficina México </v>
      </c>
      <c r="D62" s="15" t="s">
        <v>9</v>
      </c>
      <c r="E62" s="12">
        <v>3336005535</v>
      </c>
      <c r="F62" t="s">
        <v>40</v>
      </c>
    </row>
    <row r="63" spans="1:6" ht="19.5" customHeight="1" x14ac:dyDescent="0.25">
      <c r="A63" s="24" t="str">
        <f>VLOOKUP(B63,'[1]LISTADO ATM'!$A$2:$C$922,3,0)</f>
        <v>SUR</v>
      </c>
      <c r="B63" s="31">
        <v>615</v>
      </c>
      <c r="C63" s="24" t="str">
        <f>VLOOKUP(B63,'[1]LISTADO ATM'!$A$2:$B$922,2,0)</f>
        <v xml:space="preserve">ATM Estación Sunix Cabral (Barahona) </v>
      </c>
      <c r="D63" s="33" t="s">
        <v>9</v>
      </c>
      <c r="E63" s="12">
        <v>3336005536</v>
      </c>
      <c r="F63" t="s">
        <v>40</v>
      </c>
    </row>
    <row r="64" spans="1:6" ht="19.5" customHeight="1" x14ac:dyDescent="0.25">
      <c r="A64" s="24" t="str">
        <f>VLOOKUP(B64,'[1]LISTADO ATM'!$A$2:$C$922,3,0)</f>
        <v>SUR</v>
      </c>
      <c r="B64" s="31">
        <v>48</v>
      </c>
      <c r="C64" s="24" t="str">
        <f>VLOOKUP(B64,'[1]LISTADO ATM'!$A$2:$B$922,2,0)</f>
        <v xml:space="preserve">ATM Autoservicio Neiba I </v>
      </c>
      <c r="D64" s="33" t="s">
        <v>9</v>
      </c>
      <c r="E64" s="12">
        <v>3336005537</v>
      </c>
      <c r="F64" t="s">
        <v>40</v>
      </c>
    </row>
    <row r="65" spans="1:6" ht="19.5" customHeight="1" x14ac:dyDescent="0.25">
      <c r="A65" s="24" t="str">
        <f>VLOOKUP(B65,'[1]LISTADO ATM'!$A$2:$C$922,3,0)</f>
        <v>NORTE</v>
      </c>
      <c r="B65" s="31">
        <v>282</v>
      </c>
      <c r="C65" s="24" t="str">
        <f>VLOOKUP(B65,'[1]LISTADO ATM'!$A$2:$B$922,2,0)</f>
        <v xml:space="preserve">ATM Autobanco Nibaje </v>
      </c>
      <c r="D65" s="33" t="s">
        <v>9</v>
      </c>
      <c r="E65" s="12">
        <v>3336005540</v>
      </c>
    </row>
    <row r="66" spans="1:6" ht="19.5" customHeight="1" x14ac:dyDescent="0.25">
      <c r="A66" s="24" t="str">
        <f>VLOOKUP(B66,'[1]LISTADO ATM'!$A$2:$C$922,3,0)</f>
        <v>NORTE</v>
      </c>
      <c r="B66" s="31">
        <v>288</v>
      </c>
      <c r="C66" s="24" t="str">
        <f>VLOOKUP(B66,'[1]LISTADO ATM'!$A$2:$B$922,2,0)</f>
        <v xml:space="preserve">ATM Oficina Camino Real II (Puerto Plata) </v>
      </c>
      <c r="D66" s="33" t="s">
        <v>9</v>
      </c>
      <c r="E66" s="12">
        <v>3336005544</v>
      </c>
      <c r="F66" t="s">
        <v>40</v>
      </c>
    </row>
    <row r="67" spans="1:6" ht="19.5" customHeight="1" x14ac:dyDescent="0.25">
      <c r="A67" s="24" t="str">
        <f>VLOOKUP(B67,'[1]LISTADO ATM'!$A$2:$C$922,3,0)</f>
        <v>SUR</v>
      </c>
      <c r="B67" s="31">
        <v>403</v>
      </c>
      <c r="C67" s="24" t="str">
        <f>VLOOKUP(B67,'[1]LISTADO ATM'!$A$2:$B$922,2,0)</f>
        <v xml:space="preserve">ATM Oficina Vicente Noble </v>
      </c>
      <c r="D67" s="33" t="s">
        <v>9</v>
      </c>
      <c r="E67" s="12">
        <v>3336005545</v>
      </c>
      <c r="F67" t="s">
        <v>40</v>
      </c>
    </row>
    <row r="68" spans="1:6" ht="19.5" customHeight="1" x14ac:dyDescent="0.25">
      <c r="A68" s="24" t="str">
        <f>VLOOKUP(B68,'[1]LISTADO ATM'!$A$2:$C$922,3,0)</f>
        <v>ESTE</v>
      </c>
      <c r="B68" s="31">
        <v>634</v>
      </c>
      <c r="C68" s="24" t="str">
        <f>VLOOKUP(B68,'[1]LISTADO ATM'!$A$2:$B$922,2,0)</f>
        <v xml:space="preserve">ATM Ayuntamiento Los Llanos (SPM) </v>
      </c>
      <c r="D68" s="33" t="s">
        <v>9</v>
      </c>
      <c r="E68" s="12">
        <v>3336005546</v>
      </c>
      <c r="F68" t="s">
        <v>40</v>
      </c>
    </row>
    <row r="69" spans="1:6" ht="19.5" customHeight="1" x14ac:dyDescent="0.25">
      <c r="A69" s="24" t="str">
        <f>VLOOKUP(B69,'[1]LISTADO ATM'!$A$2:$C$922,3,0)</f>
        <v>NORTE</v>
      </c>
      <c r="B69" s="31">
        <v>633</v>
      </c>
      <c r="C69" s="24" t="str">
        <f>VLOOKUP(B69,'[1]LISTADO ATM'!$A$2:$B$922,2,0)</f>
        <v xml:space="preserve">ATM Autobanco Las Colinas </v>
      </c>
      <c r="D69" s="33" t="s">
        <v>9</v>
      </c>
      <c r="E69" s="12">
        <v>3336005327</v>
      </c>
    </row>
    <row r="70" spans="1:6" ht="19.5" customHeight="1" x14ac:dyDescent="0.25">
      <c r="A70" s="24" t="str">
        <f>VLOOKUP(B70,'[1]LISTADO ATM'!$A$2:$C$922,3,0)</f>
        <v>SUR</v>
      </c>
      <c r="B70" s="31">
        <v>783</v>
      </c>
      <c r="C70" s="24" t="str">
        <f>VLOOKUP(B70,'[1]LISTADO ATM'!$A$2:$B$922,2,0)</f>
        <v xml:space="preserve">ATM Autobanco Alfa y Omega (Barahona) </v>
      </c>
      <c r="D70" s="33" t="s">
        <v>9</v>
      </c>
      <c r="E70" s="12">
        <v>3336005547</v>
      </c>
      <c r="F70" t="s">
        <v>40</v>
      </c>
    </row>
    <row r="71" spans="1:6" ht="19.5" customHeight="1" x14ac:dyDescent="0.25">
      <c r="A71" s="24" t="str">
        <f>VLOOKUP(B71,'[1]LISTADO ATM'!$A$2:$C$922,3,0)</f>
        <v>NORTE</v>
      </c>
      <c r="B71" s="31">
        <v>504</v>
      </c>
      <c r="C71" s="24" t="str">
        <f>VLOOKUP(B71,'[1]LISTADO ATM'!$A$2:$B$922,2,0)</f>
        <v>ATM CURNA UASD Nagua</v>
      </c>
      <c r="D71" s="33" t="s">
        <v>9</v>
      </c>
      <c r="E71" s="12">
        <v>3336005549</v>
      </c>
      <c r="F71" t="s">
        <v>40</v>
      </c>
    </row>
    <row r="72" spans="1:6" ht="19.5" customHeight="1" x14ac:dyDescent="0.25">
      <c r="A72" s="24" t="str">
        <f>VLOOKUP(B72,'[1]LISTADO ATM'!$A$2:$C$922,3,0)</f>
        <v>NORTE</v>
      </c>
      <c r="B72" s="31">
        <v>956</v>
      </c>
      <c r="C72" s="24" t="str">
        <f>VLOOKUP(B72,'[1]LISTADO ATM'!$A$2:$B$922,2,0)</f>
        <v xml:space="preserve">ATM Autoservicio El Jaya (SFM) </v>
      </c>
      <c r="D72" s="33" t="s">
        <v>9</v>
      </c>
      <c r="E72" s="12">
        <v>3336005591</v>
      </c>
      <c r="F72" t="s">
        <v>40</v>
      </c>
    </row>
    <row r="73" spans="1:6" ht="19.5" customHeight="1" x14ac:dyDescent="0.25">
      <c r="A73" s="24" t="str">
        <f>VLOOKUP(B73,'[1]LISTADO ATM'!$A$2:$C$922,3,0)</f>
        <v>DISTRITO NACIONAL</v>
      </c>
      <c r="B73" s="31">
        <v>713</v>
      </c>
      <c r="C73" s="24" t="str">
        <f>VLOOKUP(B73,'[1]LISTADO ATM'!$A$2:$B$922,2,0)</f>
        <v xml:space="preserve">ATM Oficina Las Américas </v>
      </c>
      <c r="D73" s="33" t="s">
        <v>9</v>
      </c>
      <c r="E73" s="12">
        <v>3336005592</v>
      </c>
      <c r="F73" t="s">
        <v>40</v>
      </c>
    </row>
    <row r="74" spans="1:6" ht="19.5" customHeight="1" x14ac:dyDescent="0.25">
      <c r="A74" s="24" t="str">
        <f>VLOOKUP(B74,'[1]LISTADO ATM'!$A$2:$C$922,3,0)</f>
        <v>DISTRITO NACIONAL</v>
      </c>
      <c r="B74" s="31">
        <v>722</v>
      </c>
      <c r="C74" s="24" t="str">
        <f>VLOOKUP(B74,'[1]LISTADO ATM'!$A$2:$B$922,2,0)</f>
        <v xml:space="preserve">ATM Oficina Charles de Gaulle III </v>
      </c>
      <c r="D74" s="33" t="s">
        <v>9</v>
      </c>
      <c r="E74" s="12">
        <v>3336005596</v>
      </c>
      <c r="F74" t="s">
        <v>40</v>
      </c>
    </row>
    <row r="75" spans="1:6" ht="19.5" customHeight="1" x14ac:dyDescent="0.25">
      <c r="A75" s="24" t="str">
        <f>VLOOKUP(B75,'[1]LISTADO ATM'!$A$2:$C$922,3,0)</f>
        <v>NORTE</v>
      </c>
      <c r="B75" s="31">
        <v>373</v>
      </c>
      <c r="C75" s="24" t="str">
        <f>VLOOKUP(B75,'[1]LISTADO ATM'!$A$2:$B$922,2,0)</f>
        <v>S/M Tangui Nagua</v>
      </c>
      <c r="D75" s="33" t="s">
        <v>9</v>
      </c>
      <c r="E75" s="12">
        <v>3336005599</v>
      </c>
    </row>
    <row r="76" spans="1:6" ht="19.5" customHeight="1" x14ac:dyDescent="0.25">
      <c r="A76" s="24" t="str">
        <f>VLOOKUP(B76,'[1]LISTADO ATM'!$A$2:$C$922,3,0)</f>
        <v>SUR</v>
      </c>
      <c r="B76" s="31">
        <v>829</v>
      </c>
      <c r="C76" s="24" t="str">
        <f>VLOOKUP(B76,'[1]LISTADO ATM'!$A$2:$B$922,2,0)</f>
        <v xml:space="preserve">ATM UNP Multicentro Sirena Baní </v>
      </c>
      <c r="D76" s="33" t="s">
        <v>9</v>
      </c>
      <c r="E76" s="12">
        <v>3336005603</v>
      </c>
      <c r="F76" t="s">
        <v>40</v>
      </c>
    </row>
    <row r="77" spans="1:6" ht="19.5" customHeight="1" x14ac:dyDescent="0.25">
      <c r="A77" s="24" t="str">
        <f>VLOOKUP(B77,'[1]LISTADO ATM'!$A$2:$C$922,3,0)</f>
        <v>NORTE</v>
      </c>
      <c r="B77" s="31">
        <v>283</v>
      </c>
      <c r="C77" s="24" t="str">
        <f>VLOOKUP(B77,'[1]LISTADO ATM'!$A$2:$B$922,2,0)</f>
        <v xml:space="preserve">ATM Oficina Nibaje </v>
      </c>
      <c r="D77" s="33" t="s">
        <v>9</v>
      </c>
      <c r="E77" s="12">
        <v>3336005605</v>
      </c>
      <c r="F77" t="s">
        <v>40</v>
      </c>
    </row>
    <row r="78" spans="1:6" ht="19.5" customHeight="1" x14ac:dyDescent="0.25">
      <c r="A78" s="24" t="str">
        <f>VLOOKUP(B78,'[1]LISTADO ATM'!$A$2:$C$922,3,0)</f>
        <v>ESTE</v>
      </c>
      <c r="B78" s="31">
        <v>838</v>
      </c>
      <c r="C78" s="24" t="str">
        <f>VLOOKUP(B78,'[1]LISTADO ATM'!$A$2:$B$922,2,0)</f>
        <v xml:space="preserve">ATM UNP Consuelo </v>
      </c>
      <c r="D78" s="33" t="s">
        <v>9</v>
      </c>
      <c r="E78" s="12">
        <v>3336005609</v>
      </c>
    </row>
    <row r="79" spans="1:6" ht="19.5" customHeight="1" x14ac:dyDescent="0.25">
      <c r="A79" s="24" t="str">
        <f>VLOOKUP(B79,'[1]LISTADO ATM'!$A$2:$C$922,3,0)</f>
        <v>DISTRITO NACIONAL</v>
      </c>
      <c r="B79" s="31">
        <v>507</v>
      </c>
      <c r="C79" s="24" t="str">
        <f>VLOOKUP(B79,'[1]LISTADO ATM'!$A$2:$B$922,2,0)</f>
        <v>ATM Estación Sigma Boca Chica</v>
      </c>
      <c r="D79" s="33" t="s">
        <v>9</v>
      </c>
      <c r="E79" s="12">
        <v>3336005610</v>
      </c>
    </row>
    <row r="80" spans="1:6" ht="19.5" customHeight="1" x14ac:dyDescent="0.25">
      <c r="A80" s="24" t="e">
        <f>VLOOKUP(B80,'[1]LISTADO ATM'!$A$2:$C$922,3,0)</f>
        <v>#N/A</v>
      </c>
      <c r="B80" s="31"/>
      <c r="C80" s="24" t="e">
        <f>VLOOKUP(B80,'[1]LISTADO ATM'!$A$2:$B$922,2,0)</f>
        <v>#N/A</v>
      </c>
      <c r="D80" s="33"/>
      <c r="E80" s="12"/>
    </row>
    <row r="81" spans="1:6" ht="18" customHeight="1" x14ac:dyDescent="0.25">
      <c r="A81" s="28"/>
      <c r="B81" s="29">
        <f>COUNT(B39:B80)</f>
        <v>41</v>
      </c>
      <c r="C81" s="60"/>
      <c r="D81" s="60"/>
      <c r="E81" s="60"/>
    </row>
    <row r="82" spans="1:6" ht="15.75" thickBot="1" x14ac:dyDescent="0.3">
      <c r="A82" s="57"/>
      <c r="B82" s="53"/>
      <c r="C82" s="53"/>
      <c r="D82" s="53"/>
      <c r="E82" s="54"/>
    </row>
    <row r="83" spans="1:6" ht="18" customHeight="1" thickBot="1" x14ac:dyDescent="0.3">
      <c r="A83" s="70" t="s">
        <v>23</v>
      </c>
      <c r="B83" s="71"/>
      <c r="C83" s="71"/>
      <c r="D83" s="71"/>
      <c r="E83" s="72"/>
    </row>
    <row r="84" spans="1:6" ht="18" x14ac:dyDescent="0.25">
      <c r="A84" s="10" t="s">
        <v>4</v>
      </c>
      <c r="B84" s="10" t="s">
        <v>5</v>
      </c>
      <c r="C84" s="16" t="s">
        <v>6</v>
      </c>
      <c r="D84" s="58" t="s">
        <v>7</v>
      </c>
      <c r="E84" s="59" t="s">
        <v>8</v>
      </c>
    </row>
    <row r="85" spans="1:6" ht="19.5" customHeight="1" x14ac:dyDescent="0.25">
      <c r="A85" s="25" t="str">
        <f>VLOOKUP(B85,'[1]LISTADO ATM'!$A$2:$C$922,3,0)</f>
        <v>DISTRITO NACIONAL</v>
      </c>
      <c r="B85" s="20">
        <v>908</v>
      </c>
      <c r="C85" s="24" t="str">
        <f>VLOOKUP(B85,'[1]LISTADO ATM'!$A$2:$B$922,2,0)</f>
        <v xml:space="preserve">ATM Oficina Plaza Botánika </v>
      </c>
      <c r="D85" s="24" t="s">
        <v>16</v>
      </c>
      <c r="E85" s="12" t="s">
        <v>27</v>
      </c>
    </row>
    <row r="86" spans="1:6" ht="19.5" customHeight="1" x14ac:dyDescent="0.25">
      <c r="A86" s="21" t="str">
        <f>VLOOKUP(B86,'[1]LISTADO ATM'!$A$2:$C$922,3,0)</f>
        <v>SUR</v>
      </c>
      <c r="B86" s="20">
        <v>6</v>
      </c>
      <c r="C86" s="24" t="str">
        <f>VLOOKUP(B86,'[1]LISTADO ATM'!$A$2:$B$922,2,0)</f>
        <v xml:space="preserve">ATM Plaza WAO San Juan </v>
      </c>
      <c r="D86" s="24" t="s">
        <v>16</v>
      </c>
      <c r="E86" s="12">
        <v>3336005346</v>
      </c>
      <c r="F86" t="s">
        <v>40</v>
      </c>
    </row>
    <row r="87" spans="1:6" ht="19.5" customHeight="1" x14ac:dyDescent="0.25">
      <c r="A87" s="21" t="str">
        <f>VLOOKUP(B87,'[1]LISTADO ATM'!$A$2:$C$922,3,0)</f>
        <v>DISTRITO NACIONAL</v>
      </c>
      <c r="B87" s="20">
        <v>993</v>
      </c>
      <c r="C87" s="24" t="str">
        <f>VLOOKUP(B87,'[1]LISTADO ATM'!$A$2:$B$922,2,0)</f>
        <v xml:space="preserve">ATM Centro Medico Integral II </v>
      </c>
      <c r="D87" s="24" t="s">
        <v>16</v>
      </c>
      <c r="E87" s="12">
        <v>3336005387</v>
      </c>
    </row>
    <row r="88" spans="1:6" ht="19.5" customHeight="1" x14ac:dyDescent="0.25">
      <c r="A88" s="24" t="str">
        <f>VLOOKUP(B88,'[1]LISTADO ATM'!$A$2:$C$922,3,0)</f>
        <v>DISTRITO NACIONAL</v>
      </c>
      <c r="B88" s="11">
        <v>567</v>
      </c>
      <c r="C88" s="24" t="str">
        <f>VLOOKUP(B88,'[1]LISTADO ATM'!$A$2:$B$922,2,0)</f>
        <v xml:space="preserve">ATM Oficina Máximo Gómez </v>
      </c>
      <c r="D88" s="24" t="s">
        <v>16</v>
      </c>
      <c r="E88" s="12">
        <v>3336005396</v>
      </c>
      <c r="F88" t="s">
        <v>40</v>
      </c>
    </row>
    <row r="89" spans="1:6" ht="19.5" customHeight="1" x14ac:dyDescent="0.25">
      <c r="A89" s="24" t="str">
        <f>VLOOKUP(B89,'[1]LISTADO ATM'!$A$2:$C$922,3,0)</f>
        <v>NORTE</v>
      </c>
      <c r="B89" s="27">
        <v>142</v>
      </c>
      <c r="C89" s="24" t="str">
        <f>VLOOKUP(B89,'[1]LISTADO ATM'!$A$2:$B$922,2,0)</f>
        <v xml:space="preserve">ATM Centro de Caja Galerías Bonao </v>
      </c>
      <c r="D89" s="24" t="s">
        <v>16</v>
      </c>
      <c r="E89" s="12">
        <v>3336005436</v>
      </c>
      <c r="F89" t="s">
        <v>40</v>
      </c>
    </row>
    <row r="90" spans="1:6" ht="19.5" customHeight="1" x14ac:dyDescent="0.25">
      <c r="A90" s="24" t="str">
        <f>VLOOKUP(B90,'[1]LISTADO ATM'!$A$2:$C$922,3,0)</f>
        <v>NORTE</v>
      </c>
      <c r="B90" s="31">
        <v>752</v>
      </c>
      <c r="C90" s="24" t="str">
        <f>VLOOKUP(B90,'[1]LISTADO ATM'!$A$2:$B$922,2,0)</f>
        <v xml:space="preserve">ATM UNP Las Carolinas (La Vega) </v>
      </c>
      <c r="D90" s="24" t="s">
        <v>16</v>
      </c>
      <c r="E90" s="12">
        <v>3336005462</v>
      </c>
      <c r="F90" t="s">
        <v>40</v>
      </c>
    </row>
    <row r="91" spans="1:6" ht="19.5" customHeight="1" x14ac:dyDescent="0.25">
      <c r="A91" s="24" t="str">
        <f>VLOOKUP(B91,'[1]LISTADO ATM'!$A$2:$C$922,3,0)</f>
        <v>ESTE</v>
      </c>
      <c r="B91" s="31">
        <v>385</v>
      </c>
      <c r="C91" s="24" t="str">
        <f>VLOOKUP(B91,'[1]LISTADO ATM'!$A$2:$B$922,2,0)</f>
        <v xml:space="preserve">ATM Plaza Verón I </v>
      </c>
      <c r="D91" s="24" t="s">
        <v>16</v>
      </c>
      <c r="E91" s="12">
        <v>3336005463</v>
      </c>
      <c r="F91" t="s">
        <v>40</v>
      </c>
    </row>
    <row r="92" spans="1:6" ht="19.5" customHeight="1" x14ac:dyDescent="0.25">
      <c r="A92" s="24" t="str">
        <f>VLOOKUP(B92,'[1]LISTADO ATM'!$A$2:$C$922,3,0)</f>
        <v>SUR</v>
      </c>
      <c r="B92" s="27">
        <v>962</v>
      </c>
      <c r="C92" s="24" t="str">
        <f>VLOOKUP(B92,'[1]LISTADO ATM'!$A$2:$B$922,2,0)</f>
        <v xml:space="preserve">ATM Oficina Villa Ofelia II (San Juan) </v>
      </c>
      <c r="D92" s="24" t="s">
        <v>16</v>
      </c>
      <c r="E92" s="12">
        <v>3336005466</v>
      </c>
      <c r="F92" t="s">
        <v>40</v>
      </c>
    </row>
    <row r="93" spans="1:6" ht="19.5" customHeight="1" x14ac:dyDescent="0.25">
      <c r="A93" s="24" t="str">
        <f>VLOOKUP(B93,'[1]LISTADO ATM'!$A$2:$C$922,3,0)</f>
        <v>NORTE</v>
      </c>
      <c r="B93" s="31">
        <v>380</v>
      </c>
      <c r="C93" s="24" t="str">
        <f>VLOOKUP(B93,'[1]LISTADO ATM'!$A$2:$B$922,2,0)</f>
        <v xml:space="preserve">ATM Oficina Navarrete </v>
      </c>
      <c r="D93" s="24" t="s">
        <v>16</v>
      </c>
      <c r="E93" s="12">
        <v>3336005478</v>
      </c>
      <c r="F93" t="s">
        <v>40</v>
      </c>
    </row>
    <row r="94" spans="1:6" ht="19.5" customHeight="1" x14ac:dyDescent="0.25">
      <c r="A94" s="24" t="str">
        <f>VLOOKUP(B94,'[1]LISTADO ATM'!$A$2:$C$922,3,0)</f>
        <v>ESTE</v>
      </c>
      <c r="B94" s="31">
        <v>386</v>
      </c>
      <c r="C94" s="24" t="str">
        <f>VLOOKUP(B94,'[1]LISTADO ATM'!$A$2:$B$922,2,0)</f>
        <v xml:space="preserve">ATM Plaza Verón II </v>
      </c>
      <c r="D94" s="24" t="s">
        <v>16</v>
      </c>
      <c r="E94" s="12">
        <v>3336005479</v>
      </c>
      <c r="F94" t="s">
        <v>40</v>
      </c>
    </row>
    <row r="95" spans="1:6" ht="19.5" customHeight="1" x14ac:dyDescent="0.25">
      <c r="A95" s="24" t="str">
        <f>VLOOKUP(B95,'[1]LISTADO ATM'!$A$2:$C$922,3,0)</f>
        <v>ESTE</v>
      </c>
      <c r="B95" s="26">
        <v>293</v>
      </c>
      <c r="C95" s="24" t="str">
        <f>VLOOKUP(B95,'[1]LISTADO ATM'!$A$2:$B$922,2,0)</f>
        <v xml:space="preserve">ATM S/M Nueva Visión (San Pedro) </v>
      </c>
      <c r="D95" s="24" t="s">
        <v>16</v>
      </c>
      <c r="E95" s="12" t="s">
        <v>38</v>
      </c>
      <c r="F95" t="s">
        <v>40</v>
      </c>
    </row>
    <row r="96" spans="1:6" ht="19.5" customHeight="1" x14ac:dyDescent="0.25">
      <c r="A96" s="21" t="str">
        <f>VLOOKUP(B96,'[1]LISTADO ATM'!$A$2:$C$922,3,0)</f>
        <v>SUR</v>
      </c>
      <c r="B96" s="31">
        <v>871</v>
      </c>
      <c r="C96" s="21" t="str">
        <f>VLOOKUP(B96,'[1]LISTADO ATM'!$A$2:$B$922,2,0)</f>
        <v>ATM Plaza Cultural San Juan</v>
      </c>
      <c r="D96" s="24" t="s">
        <v>16</v>
      </c>
      <c r="E96" s="12">
        <v>3336005597</v>
      </c>
      <c r="F96" t="s">
        <v>40</v>
      </c>
    </row>
    <row r="97" spans="1:6" ht="19.5" customHeight="1" x14ac:dyDescent="0.25">
      <c r="A97" s="24" t="str">
        <f>VLOOKUP(B97,'[1]LISTADO ATM'!$A$2:$C$922,3,0)</f>
        <v>SUR</v>
      </c>
      <c r="B97" s="11">
        <v>84</v>
      </c>
      <c r="C97" s="24" t="str">
        <f>VLOOKUP(B97,'[1]LISTADO ATM'!$A$2:$B$922,2,0)</f>
        <v xml:space="preserve">ATM Oficina Multicentro Sirena San Cristóbal </v>
      </c>
      <c r="D97" s="24" t="s">
        <v>16</v>
      </c>
      <c r="E97" s="12">
        <v>3336005567</v>
      </c>
    </row>
    <row r="98" spans="1:6" ht="19.5" customHeight="1" x14ac:dyDescent="0.25">
      <c r="A98" s="21"/>
      <c r="B98" s="31"/>
      <c r="C98" s="21"/>
      <c r="D98" s="21"/>
      <c r="E98" s="12"/>
    </row>
    <row r="99" spans="1:6" ht="19.5" customHeight="1" x14ac:dyDescent="0.25">
      <c r="A99" s="21"/>
      <c r="B99" s="31"/>
      <c r="C99" s="21"/>
      <c r="D99" s="21"/>
      <c r="E99" s="12"/>
    </row>
    <row r="100" spans="1:6" ht="18.75" thickBot="1" x14ac:dyDescent="0.3">
      <c r="A100" s="17" t="s">
        <v>10</v>
      </c>
      <c r="B100" s="19">
        <f>COUNTA(B85:B97)</f>
        <v>13</v>
      </c>
      <c r="C100" s="46"/>
      <c r="D100" s="47"/>
      <c r="E100" s="48"/>
    </row>
    <row r="101" spans="1:6" ht="15.75" thickBot="1" x14ac:dyDescent="0.3">
      <c r="A101" s="57"/>
      <c r="B101" s="53"/>
      <c r="C101" s="53"/>
      <c r="D101" s="53"/>
      <c r="E101" s="54"/>
    </row>
    <row r="102" spans="1:6" ht="18" customHeight="1" thickBot="1" x14ac:dyDescent="0.3">
      <c r="A102" s="70" t="s">
        <v>17</v>
      </c>
      <c r="B102" s="71"/>
      <c r="C102" s="71"/>
      <c r="D102" s="71"/>
      <c r="E102" s="72"/>
    </row>
    <row r="103" spans="1:6" ht="18" x14ac:dyDescent="0.25">
      <c r="A103" s="10" t="s">
        <v>4</v>
      </c>
      <c r="B103" s="10" t="s">
        <v>5</v>
      </c>
      <c r="C103" s="16" t="s">
        <v>6</v>
      </c>
      <c r="D103" s="58" t="s">
        <v>7</v>
      </c>
      <c r="E103" s="59" t="s">
        <v>8</v>
      </c>
    </row>
    <row r="104" spans="1:6" ht="18" x14ac:dyDescent="0.25">
      <c r="A104" s="7" t="str">
        <f>VLOOKUP(B104,'[1]LISTADO ATM'!$A$2:$C$822,3,0)</f>
        <v>DISTRITO NACIONAL</v>
      </c>
      <c r="B104" s="31">
        <v>54</v>
      </c>
      <c r="C104" s="13" t="str">
        <f>VLOOKUP(B104,'[1]LISTADO ATM'!$A$2:$B$822,2,0)</f>
        <v xml:space="preserve">ATM Autoservicio Galería 360 </v>
      </c>
      <c r="D104" s="34" t="s">
        <v>24</v>
      </c>
      <c r="E104" s="8">
        <v>3336005368</v>
      </c>
    </row>
    <row r="105" spans="1:6" ht="18" x14ac:dyDescent="0.25">
      <c r="A105" s="7" t="str">
        <f>VLOOKUP(B105,'[1]LISTADO ATM'!$A$2:$C$822,3,0)</f>
        <v>NORTE</v>
      </c>
      <c r="B105" s="31">
        <v>8</v>
      </c>
      <c r="C105" s="13" t="str">
        <f>VLOOKUP(B105,'[1]LISTADO ATM'!$A$2:$B$822,2,0)</f>
        <v>ATM Autoservicio Yaque</v>
      </c>
      <c r="D105" s="34" t="s">
        <v>24</v>
      </c>
      <c r="E105" s="8">
        <v>3336005506</v>
      </c>
      <c r="F105" t="s">
        <v>40</v>
      </c>
    </row>
    <row r="106" spans="1:6" ht="18" x14ac:dyDescent="0.25">
      <c r="A106" s="7"/>
      <c r="B106" s="31">
        <v>946</v>
      </c>
      <c r="C106" s="13" t="str">
        <f>VLOOKUP(B106,'[1]LISTADO ATM'!$A$2:$B$822,2,0)</f>
        <v xml:space="preserve">ATM Oficina Núñez de Cáceres I </v>
      </c>
      <c r="D106" s="34" t="s">
        <v>24</v>
      </c>
      <c r="E106" s="8" t="s">
        <v>39</v>
      </c>
      <c r="F106" t="s">
        <v>40</v>
      </c>
    </row>
    <row r="107" spans="1:6" ht="18" x14ac:dyDescent="0.25">
      <c r="A107" s="7" t="str">
        <f>VLOOKUP(B107,'[1]LISTADO ATM'!$A$2:$C$822,3,0)</f>
        <v>DISTRITO NACIONAL</v>
      </c>
      <c r="B107" s="31">
        <v>980</v>
      </c>
      <c r="C107" s="13" t="str">
        <f>VLOOKUP(B107,'[1]LISTADO ATM'!$A$2:$B$822,2,0)</f>
        <v xml:space="preserve">ATM Oficina Bella Vista Mall II </v>
      </c>
      <c r="D107" s="34" t="s">
        <v>24</v>
      </c>
      <c r="E107" s="8">
        <v>3336005488</v>
      </c>
    </row>
    <row r="108" spans="1:6" ht="18" x14ac:dyDescent="0.25">
      <c r="A108" s="7" t="str">
        <f>VLOOKUP(B108,'[1]LISTADO ATM'!$A$2:$C$822,3,0)</f>
        <v>DISTRITO NACIONAL</v>
      </c>
      <c r="B108" s="31">
        <v>113</v>
      </c>
      <c r="C108" s="13" t="str">
        <f>VLOOKUP(B108,'[1]LISTADO ATM'!$A$2:$B$822,2,0)</f>
        <v xml:space="preserve">ATM Autoservicio Atalaya del Mar </v>
      </c>
      <c r="D108" s="34" t="s">
        <v>24</v>
      </c>
      <c r="E108" s="8">
        <v>3336001033</v>
      </c>
    </row>
    <row r="109" spans="1:6" ht="18" x14ac:dyDescent="0.25">
      <c r="A109" s="7" t="str">
        <f>VLOOKUP(B109,'[1]LISTADO ATM'!$A$2:$C$822,3,0)</f>
        <v>DISTRITO NACIONAL</v>
      </c>
      <c r="B109" s="31">
        <v>536</v>
      </c>
      <c r="C109" s="13" t="str">
        <f>VLOOKUP(B109,'[1]LISTADO ATM'!$A$2:$B$822,2,0)</f>
        <v xml:space="preserve">ATM Super Lama San Isidro </v>
      </c>
      <c r="D109" s="22" t="s">
        <v>25</v>
      </c>
      <c r="E109" s="8" t="s">
        <v>26</v>
      </c>
    </row>
    <row r="110" spans="1:6" ht="18" x14ac:dyDescent="0.25">
      <c r="A110" s="7" t="str">
        <f>VLOOKUP(B110,'[1]LISTADO ATM'!$A$2:$C$822,3,0)</f>
        <v>DISTRITO NACIONAL</v>
      </c>
      <c r="B110" s="31">
        <v>911</v>
      </c>
      <c r="C110" s="13" t="str">
        <f>VLOOKUP(B110,'[1]LISTADO ATM'!$A$2:$B$822,2,0)</f>
        <v xml:space="preserve">ATM Oficina Venezuela II </v>
      </c>
      <c r="D110" s="22" t="s">
        <v>25</v>
      </c>
      <c r="E110" s="8" t="s">
        <v>34</v>
      </c>
      <c r="F110" t="s">
        <v>40</v>
      </c>
    </row>
    <row r="111" spans="1:6" ht="18" x14ac:dyDescent="0.25">
      <c r="A111" s="7" t="str">
        <f>VLOOKUP(B111,'[1]LISTADO ATM'!$A$2:$C$822,3,0)</f>
        <v>NORTE</v>
      </c>
      <c r="B111" s="31">
        <v>88</v>
      </c>
      <c r="C111" s="13" t="str">
        <f>VLOOKUP(B111,'[1]LISTADO ATM'!$A$2:$B$822,2,0)</f>
        <v xml:space="preserve">ATM S/M La Fuente (Santiago) </v>
      </c>
      <c r="D111" s="22" t="s">
        <v>25</v>
      </c>
      <c r="E111" s="8">
        <v>3336005507</v>
      </c>
    </row>
    <row r="112" spans="1:6" ht="18" x14ac:dyDescent="0.25">
      <c r="A112" s="7" t="str">
        <f>VLOOKUP(B112,'[1]LISTADO ATM'!$A$2:$C$822,3,0)</f>
        <v>NORTE</v>
      </c>
      <c r="B112" s="31">
        <v>292</v>
      </c>
      <c r="C112" s="13" t="str">
        <f>VLOOKUP(B112,'[1]LISTADO ATM'!$A$2:$B$822,2,0)</f>
        <v xml:space="preserve">ATM UNP Castañuelas (Montecristi) </v>
      </c>
      <c r="D112" s="22" t="s">
        <v>25</v>
      </c>
      <c r="E112" s="8">
        <v>3336005487</v>
      </c>
      <c r="F112" t="s">
        <v>40</v>
      </c>
    </row>
    <row r="113" spans="1:5" ht="18" x14ac:dyDescent="0.25">
      <c r="A113" s="7" t="str">
        <f>VLOOKUP(B113,'[1]LISTADO ATM'!$A$2:$C$822,3,0)</f>
        <v>NORTE</v>
      </c>
      <c r="B113" s="31">
        <v>894</v>
      </c>
      <c r="C113" s="13" t="str">
        <f>VLOOKUP(B113,'[1]LISTADO ATM'!$A$2:$B$822,2,0)</f>
        <v>ATM Eco Petroleo Estero Hondo</v>
      </c>
      <c r="D113" s="22" t="s">
        <v>25</v>
      </c>
      <c r="E113" s="8">
        <v>3336005615</v>
      </c>
    </row>
    <row r="114" spans="1:5" ht="18" x14ac:dyDescent="0.25">
      <c r="A114" s="7" t="str">
        <f>VLOOKUP(B114,'[1]LISTADO ATM'!$A$2:$C$822,3,0)</f>
        <v>NORTE</v>
      </c>
      <c r="B114" s="31">
        <v>333</v>
      </c>
      <c r="C114" s="13" t="str">
        <f>VLOOKUP(B114,'[1]LISTADO ATM'!$A$2:$B$822,2,0)</f>
        <v>ATM Oficina Turey Maimón</v>
      </c>
      <c r="D114" s="22" t="s">
        <v>25</v>
      </c>
      <c r="E114" s="8">
        <v>3336005613</v>
      </c>
    </row>
    <row r="115" spans="1:5" ht="18" x14ac:dyDescent="0.25">
      <c r="A115" s="7" t="str">
        <f>VLOOKUP(B115,'[1]LISTADO ATM'!$A$2:$C$822,3,0)</f>
        <v>DISTRITO NACIONAL</v>
      </c>
      <c r="B115" s="31">
        <v>493</v>
      </c>
      <c r="C115" s="13" t="str">
        <f>VLOOKUP(B115,'[1]LISTADO ATM'!$A$2:$B$822,2,0)</f>
        <v xml:space="preserve">ATM Oficina Haina Occidental II </v>
      </c>
      <c r="D115" s="22" t="s">
        <v>25</v>
      </c>
      <c r="E115" s="8">
        <v>3336005611</v>
      </c>
    </row>
    <row r="116" spans="1:5" ht="18.75" thickBot="1" x14ac:dyDescent="0.3">
      <c r="A116" s="17" t="s">
        <v>10</v>
      </c>
      <c r="B116" s="19">
        <f>COUNT(B104:B115)</f>
        <v>12</v>
      </c>
      <c r="C116" s="46"/>
      <c r="D116" s="47"/>
      <c r="E116" s="48"/>
    </row>
    <row r="117" spans="1:5" ht="15.75" thickBot="1" x14ac:dyDescent="0.3">
      <c r="A117" s="57"/>
      <c r="B117" s="53"/>
      <c r="C117" s="49"/>
      <c r="D117" s="49"/>
      <c r="E117" s="50"/>
    </row>
    <row r="118" spans="1:5" ht="18.75" customHeight="1" thickBot="1" x14ac:dyDescent="0.3">
      <c r="A118" s="61" t="s">
        <v>11</v>
      </c>
      <c r="B118" s="62"/>
      <c r="C118" s="51"/>
      <c r="D118" s="51"/>
      <c r="E118" s="52"/>
    </row>
    <row r="119" spans="1:5" ht="18.75" thickBot="1" x14ac:dyDescent="0.3">
      <c r="A119" s="68">
        <f>+B81+B100+B116</f>
        <v>66</v>
      </c>
      <c r="B119" s="69"/>
      <c r="C119" s="51"/>
      <c r="D119" s="51"/>
      <c r="E119" s="52"/>
    </row>
    <row r="120" spans="1:5" ht="15.75" thickBot="1" x14ac:dyDescent="0.3">
      <c r="A120" s="55"/>
      <c r="B120" s="56"/>
      <c r="C120" s="53"/>
      <c r="D120" s="53"/>
      <c r="E120" s="54"/>
    </row>
    <row r="121" spans="1:5" ht="18.75" customHeight="1" thickBot="1" x14ac:dyDescent="0.3">
      <c r="A121" s="63" t="s">
        <v>13</v>
      </c>
      <c r="B121" s="64"/>
      <c r="C121" s="64"/>
      <c r="D121" s="64"/>
      <c r="E121" s="65"/>
    </row>
    <row r="122" spans="1:5" ht="18" x14ac:dyDescent="0.25">
      <c r="A122" s="10" t="s">
        <v>4</v>
      </c>
      <c r="B122" s="16" t="s">
        <v>5</v>
      </c>
      <c r="C122" s="16" t="s">
        <v>6</v>
      </c>
      <c r="D122" s="58" t="s">
        <v>7</v>
      </c>
      <c r="E122" s="59"/>
    </row>
    <row r="123" spans="1:5" ht="18" x14ac:dyDescent="0.25">
      <c r="A123" s="7" t="str">
        <f>VLOOKUP(B123,'[2]LISTADO ATM'!$A$2:$C$922,3,0)</f>
        <v>DISTRITO NACIONAL</v>
      </c>
      <c r="B123" s="11">
        <v>546</v>
      </c>
      <c r="C123" s="13" t="str">
        <f>VLOOKUP(B123,'[2]LISTADO ATM'!$A$2:$B$922,2,0)</f>
        <v xml:space="preserve">ATM ITLA </v>
      </c>
      <c r="D123" s="66" t="s">
        <v>19</v>
      </c>
      <c r="E123" s="67"/>
    </row>
    <row r="124" spans="1:5" ht="18" customHeight="1" x14ac:dyDescent="0.25">
      <c r="A124" s="7" t="str">
        <f>VLOOKUP(B124,'[2]LISTADO ATM'!$A$2:$C$922,3,0)</f>
        <v>DISTRITO NACIONAL</v>
      </c>
      <c r="B124" s="20">
        <v>574</v>
      </c>
      <c r="C124" s="13" t="str">
        <f>VLOOKUP(B124,'[2]LISTADO ATM'!$A$2:$B$922,2,0)</f>
        <v xml:space="preserve">ATM Club Obras Públicas </v>
      </c>
      <c r="D124" s="66" t="s">
        <v>18</v>
      </c>
      <c r="E124" s="67"/>
    </row>
    <row r="125" spans="1:5" ht="18" customHeight="1" x14ac:dyDescent="0.25">
      <c r="A125" s="7" t="str">
        <f>VLOOKUP(B125,'[2]LISTADO ATM'!$A$2:$C$922,3,0)</f>
        <v>DISTRITO NACIONAL</v>
      </c>
      <c r="B125" s="20">
        <v>618</v>
      </c>
      <c r="C125" s="13" t="str">
        <f>VLOOKUP(B125,'[2]LISTADO ATM'!$A$2:$B$922,2,0)</f>
        <v xml:space="preserve">ATM Bienes Nacionales </v>
      </c>
      <c r="D125" s="66" t="s">
        <v>18</v>
      </c>
      <c r="E125" s="67"/>
    </row>
    <row r="126" spans="1:5" ht="18" customHeight="1" x14ac:dyDescent="0.25">
      <c r="A126" s="7" t="str">
        <f>VLOOKUP(B126,'[2]LISTADO ATM'!$A$2:$C$922,3,0)</f>
        <v>DISTRITO NACIONAL</v>
      </c>
      <c r="B126" s="20">
        <v>866</v>
      </c>
      <c r="C126" s="13" t="str">
        <f>VLOOKUP(B126,'[2]LISTADO ATM'!$A$2:$B$922,2,0)</f>
        <v xml:space="preserve">ATM CARDNET </v>
      </c>
      <c r="D126" s="66" t="s">
        <v>19</v>
      </c>
      <c r="E126" s="67"/>
    </row>
    <row r="127" spans="1:5" ht="18" customHeight="1" x14ac:dyDescent="0.25">
      <c r="A127" s="7" t="str">
        <f>VLOOKUP(B127,'[2]LISTADO ATM'!$A$2:$C$922,3,0)</f>
        <v>ESTE</v>
      </c>
      <c r="B127" s="27">
        <v>521</v>
      </c>
      <c r="C127" s="13" t="str">
        <f>VLOOKUP(B127,'[2]LISTADO ATM'!$A$2:$B$922,2,0)</f>
        <v xml:space="preserve">ATM UNP Bayahibe (La Romana) </v>
      </c>
      <c r="D127" s="66" t="s">
        <v>18</v>
      </c>
      <c r="E127" s="67"/>
    </row>
    <row r="128" spans="1:5" ht="18" customHeight="1" x14ac:dyDescent="0.25">
      <c r="A128" s="7" t="str">
        <f>VLOOKUP(B128,'[2]LISTADO ATM'!$A$2:$C$922,3,0)</f>
        <v>DISTRITO NACIONAL</v>
      </c>
      <c r="B128" s="31">
        <v>192</v>
      </c>
      <c r="C128" s="13" t="str">
        <f>VLOOKUP(B128,'[2]LISTADO ATM'!$A$2:$B$922,2,0)</f>
        <v xml:space="preserve">ATM Autobanco Luperón II </v>
      </c>
      <c r="D128" s="66" t="s">
        <v>19</v>
      </c>
      <c r="E128" s="67"/>
    </row>
    <row r="129" spans="1:5" ht="18" customHeight="1" x14ac:dyDescent="0.25">
      <c r="A129" s="7" t="str">
        <f>VLOOKUP(B129,'[2]LISTADO ATM'!$A$2:$C$922,3,0)</f>
        <v>ESTE</v>
      </c>
      <c r="B129" s="31">
        <v>630</v>
      </c>
      <c r="C129" s="13" t="str">
        <f>VLOOKUP(B129,'[2]LISTADO ATM'!$A$2:$B$922,2,0)</f>
        <v xml:space="preserve">ATM Oficina Plaza Zaglul (SPM) </v>
      </c>
      <c r="D129" s="66" t="s">
        <v>18</v>
      </c>
      <c r="E129" s="67"/>
    </row>
    <row r="130" spans="1:5" ht="18" customHeight="1" x14ac:dyDescent="0.25">
      <c r="A130" s="7" t="str">
        <f>VLOOKUP(B130,'[2]LISTADO ATM'!$A$2:$C$922,3,0)</f>
        <v>DISTRITO NACIONAL</v>
      </c>
      <c r="B130" s="31">
        <v>300</v>
      </c>
      <c r="C130" s="13" t="str">
        <f>VLOOKUP(B130,'[2]LISTADO ATM'!$A$2:$B$922,2,0)</f>
        <v xml:space="preserve">ATM S/M Aprezio Los Guaricanos </v>
      </c>
      <c r="D130" s="66" t="s">
        <v>19</v>
      </c>
      <c r="E130" s="67"/>
    </row>
    <row r="131" spans="1:5" ht="18" customHeight="1" x14ac:dyDescent="0.25">
      <c r="A131" s="7" t="str">
        <f>VLOOKUP(B131,'[2]LISTADO ATM'!$A$2:$C$922,3,0)</f>
        <v>NORTE</v>
      </c>
      <c r="B131" s="31">
        <v>411</v>
      </c>
      <c r="C131" s="13" t="str">
        <f>VLOOKUP(B131,'[2]LISTADO ATM'!$A$2:$B$922,2,0)</f>
        <v xml:space="preserve">ATM UNP Piedra Blanca </v>
      </c>
      <c r="D131" s="66" t="s">
        <v>18</v>
      </c>
      <c r="E131" s="67"/>
    </row>
    <row r="132" spans="1:5" ht="18" customHeight="1" x14ac:dyDescent="0.25">
      <c r="A132" s="7" t="str">
        <f>VLOOKUP(B132,'[2]LISTADO ATM'!$A$2:$C$922,3,0)</f>
        <v>NORTE</v>
      </c>
      <c r="B132" s="31">
        <v>937</v>
      </c>
      <c r="C132" s="13" t="str">
        <f>VLOOKUP(B132,'[2]LISTADO ATM'!$A$2:$B$922,2,0)</f>
        <v xml:space="preserve">ATM Autobanco Oficina La Vega II </v>
      </c>
      <c r="D132" s="66" t="s">
        <v>19</v>
      </c>
      <c r="E132" s="67"/>
    </row>
    <row r="133" spans="1:5" ht="18" customHeight="1" x14ac:dyDescent="0.25">
      <c r="A133" s="7" t="str">
        <f>VLOOKUP(B133,'[2]LISTADO ATM'!$A$2:$C$922,3,0)</f>
        <v>NORTE</v>
      </c>
      <c r="B133" s="31">
        <v>760</v>
      </c>
      <c r="C133" s="13" t="str">
        <f>VLOOKUP(B133,'[2]LISTADO ATM'!$A$2:$B$922,2,0)</f>
        <v xml:space="preserve">ATM UNP Cruce Guayacanes (Mao) </v>
      </c>
      <c r="D133" s="66" t="s">
        <v>18</v>
      </c>
      <c r="E133" s="67"/>
    </row>
    <row r="134" spans="1:5" ht="18" customHeight="1" x14ac:dyDescent="0.25">
      <c r="A134" s="7" t="str">
        <f>VLOOKUP(B134,'[2]LISTADO ATM'!$A$2:$C$922,3,0)</f>
        <v>NORTE</v>
      </c>
      <c r="B134" s="31">
        <v>119</v>
      </c>
      <c r="C134" s="13" t="str">
        <f>VLOOKUP(B134,'[2]LISTADO ATM'!$A$2:$B$922,2,0)</f>
        <v>ATM Oficina La Barranquita</v>
      </c>
      <c r="D134" s="66" t="s">
        <v>18</v>
      </c>
      <c r="E134" s="67"/>
    </row>
    <row r="135" spans="1:5" ht="18" customHeight="1" x14ac:dyDescent="0.25">
      <c r="A135" s="7" t="str">
        <f>VLOOKUP(B135,'[2]LISTADO ATM'!$A$2:$C$922,3,0)</f>
        <v>NORTE</v>
      </c>
      <c r="B135" s="31">
        <v>307</v>
      </c>
      <c r="C135" s="13" t="str">
        <f>VLOOKUP(B135,'[2]LISTADO ATM'!$A$2:$B$922,2,0)</f>
        <v>ATM Oficina Nagua II</v>
      </c>
      <c r="D135" s="66" t="s">
        <v>18</v>
      </c>
      <c r="E135" s="67"/>
    </row>
    <row r="136" spans="1:5" ht="18" customHeight="1" x14ac:dyDescent="0.25">
      <c r="A136" s="7" t="str">
        <f>VLOOKUP(B136,'[2]LISTADO ATM'!$A$2:$C$922,3,0)</f>
        <v>NORTE</v>
      </c>
      <c r="B136" s="31">
        <v>492</v>
      </c>
      <c r="C136" s="13" t="str">
        <f>VLOOKUP(B136,'[2]LISTADO ATM'!$A$2:$B$922,2,0)</f>
        <v>ATM S/M Nacional  El Dorado Santiago</v>
      </c>
      <c r="D136" s="66" t="s">
        <v>18</v>
      </c>
      <c r="E136" s="67"/>
    </row>
    <row r="137" spans="1:5" ht="18" customHeight="1" x14ac:dyDescent="0.25">
      <c r="A137" s="7" t="e">
        <f>VLOOKUP(B137,'[2]LISTADO ATM'!$A$2:$C$922,3,0)</f>
        <v>#N/A</v>
      </c>
      <c r="B137" s="31"/>
      <c r="C137" s="13" t="e">
        <f>VLOOKUP(B137,'[2]LISTADO ATM'!$A$2:$B$922,2,0)</f>
        <v>#N/A</v>
      </c>
      <c r="D137" s="35"/>
      <c r="E137" s="36"/>
    </row>
    <row r="138" spans="1:5" ht="18" customHeight="1" x14ac:dyDescent="0.25">
      <c r="A138" s="7" t="e">
        <f>VLOOKUP(B138,'[2]LISTADO ATM'!$A$2:$C$922,3,0)</f>
        <v>#N/A</v>
      </c>
      <c r="B138" s="31"/>
      <c r="C138" s="13" t="e">
        <f>VLOOKUP(B138,'[2]LISTADO ATM'!$A$2:$B$922,2,0)</f>
        <v>#N/A</v>
      </c>
      <c r="D138" s="35"/>
      <c r="E138" s="36"/>
    </row>
    <row r="139" spans="1:5" ht="18" customHeight="1" x14ac:dyDescent="0.25">
      <c r="A139" s="7" t="e">
        <f>VLOOKUP(B139,'[2]LISTADO ATM'!$A$2:$C$922,3,0)</f>
        <v>#N/A</v>
      </c>
      <c r="B139" s="31"/>
      <c r="C139" s="13" t="e">
        <f>VLOOKUP(B139,'[2]LISTADO ATM'!$A$2:$B$922,2,0)</f>
        <v>#N/A</v>
      </c>
      <c r="D139" s="35"/>
      <c r="E139" s="36"/>
    </row>
    <row r="140" spans="1:5" ht="18" customHeight="1" x14ac:dyDescent="0.25">
      <c r="A140" s="7" t="e">
        <f>VLOOKUP(B140,'[2]LISTADO ATM'!$A$2:$C$922,3,0)</f>
        <v>#N/A</v>
      </c>
      <c r="B140" s="31"/>
      <c r="C140" s="13" t="e">
        <f>VLOOKUP(B140,'[2]LISTADO ATM'!$A$2:$B$922,2,0)</f>
        <v>#N/A</v>
      </c>
      <c r="D140" s="66"/>
      <c r="E140" s="67"/>
    </row>
    <row r="141" spans="1:5" ht="18" customHeight="1" x14ac:dyDescent="0.25">
      <c r="A141" s="7" t="e">
        <f>VLOOKUP(B141,'[2]LISTADO ATM'!$A$2:$C$922,3,0)</f>
        <v>#N/A</v>
      </c>
      <c r="B141" s="31"/>
      <c r="C141" s="13" t="e">
        <f>VLOOKUP(B141,'[2]LISTADO ATM'!$A$2:$B$922,2,0)</f>
        <v>#N/A</v>
      </c>
      <c r="D141" s="66"/>
      <c r="E141" s="67"/>
    </row>
    <row r="142" spans="1:5" ht="18" x14ac:dyDescent="0.25">
      <c r="A142" s="28" t="s">
        <v>10</v>
      </c>
      <c r="B142" s="29">
        <f>COUNT(B123:B136)</f>
        <v>14</v>
      </c>
      <c r="C142" s="60"/>
      <c r="D142" s="60"/>
      <c r="E142" s="60"/>
    </row>
  </sheetData>
  <dataConsolidate/>
  <mergeCells count="48">
    <mergeCell ref="D141:E141"/>
    <mergeCell ref="D135:E135"/>
    <mergeCell ref="D136:E136"/>
    <mergeCell ref="D132:E132"/>
    <mergeCell ref="D133:E133"/>
    <mergeCell ref="D134:E134"/>
    <mergeCell ref="D140:E140"/>
    <mergeCell ref="D131:E131"/>
    <mergeCell ref="A3:B3"/>
    <mergeCell ref="C3:E6"/>
    <mergeCell ref="D8:E8"/>
    <mergeCell ref="D123:E123"/>
    <mergeCell ref="A82:E82"/>
    <mergeCell ref="D126:E126"/>
    <mergeCell ref="D122:E122"/>
    <mergeCell ref="D127:E127"/>
    <mergeCell ref="A6:B6"/>
    <mergeCell ref="A37:E37"/>
    <mergeCell ref="A83:E83"/>
    <mergeCell ref="A29:E29"/>
    <mergeCell ref="A28:E28"/>
    <mergeCell ref="C142:E142"/>
    <mergeCell ref="A36:E36"/>
    <mergeCell ref="C81:E81"/>
    <mergeCell ref="A118:B118"/>
    <mergeCell ref="A101:E101"/>
    <mergeCell ref="A121:E121"/>
    <mergeCell ref="D124:E124"/>
    <mergeCell ref="C100:E100"/>
    <mergeCell ref="A119:B119"/>
    <mergeCell ref="D103:E103"/>
    <mergeCell ref="A102:E102"/>
    <mergeCell ref="D125:E125"/>
    <mergeCell ref="D130:E130"/>
    <mergeCell ref="D129:E129"/>
    <mergeCell ref="D128:E128"/>
    <mergeCell ref="A1:E1"/>
    <mergeCell ref="A2:E2"/>
    <mergeCell ref="A7:E7"/>
    <mergeCell ref="C27:E27"/>
    <mergeCell ref="C117:E120"/>
    <mergeCell ref="A120:B120"/>
    <mergeCell ref="A117:B117"/>
    <mergeCell ref="C116:E116"/>
    <mergeCell ref="D30:E30"/>
    <mergeCell ref="D84:E84"/>
    <mergeCell ref="D38:E38"/>
    <mergeCell ref="C35:E35"/>
  </mergeCells>
  <phoneticPr fontId="10" type="noConversion"/>
  <conditionalFormatting sqref="E142:E1048576 E81:E92 E12 E100:E104 E116:E127 E35:E53 E22 E10 E1:E8 E15:E20 E24 E26:E31">
    <cfRule type="duplicateValues" dxfId="121" priority="142"/>
  </conditionalFormatting>
  <conditionalFormatting sqref="E21">
    <cfRule type="duplicateValues" dxfId="120" priority="137"/>
  </conditionalFormatting>
  <conditionalFormatting sqref="E93">
    <cfRule type="duplicateValues" dxfId="119" priority="136"/>
  </conditionalFormatting>
  <conditionalFormatting sqref="E94">
    <cfRule type="duplicateValues" dxfId="118" priority="135"/>
  </conditionalFormatting>
  <conditionalFormatting sqref="E54">
    <cfRule type="duplicateValues" dxfId="117" priority="131"/>
  </conditionalFormatting>
  <conditionalFormatting sqref="E108">
    <cfRule type="duplicateValues" dxfId="116" priority="124"/>
  </conditionalFormatting>
  <conditionalFormatting sqref="E128">
    <cfRule type="duplicateValues" dxfId="115" priority="113"/>
  </conditionalFormatting>
  <conditionalFormatting sqref="E23">
    <cfRule type="duplicateValues" dxfId="114" priority="90"/>
  </conditionalFormatting>
  <conditionalFormatting sqref="E56">
    <cfRule type="duplicateValues" dxfId="113" priority="79"/>
  </conditionalFormatting>
  <conditionalFormatting sqref="E11">
    <cfRule type="duplicateValues" dxfId="112" priority="76"/>
  </conditionalFormatting>
  <conditionalFormatting sqref="E25">
    <cfRule type="duplicateValues" dxfId="111" priority="75"/>
  </conditionalFormatting>
  <conditionalFormatting sqref="E55">
    <cfRule type="duplicateValues" dxfId="110" priority="72"/>
  </conditionalFormatting>
  <conditionalFormatting sqref="E9">
    <cfRule type="duplicateValues" dxfId="109" priority="27172"/>
  </conditionalFormatting>
  <conditionalFormatting sqref="B55">
    <cfRule type="duplicateValues" dxfId="108" priority="27178"/>
  </conditionalFormatting>
  <conditionalFormatting sqref="B43:B54 B9:B10 B15:B17 B19:B21">
    <cfRule type="duplicateValues" dxfId="107" priority="27201"/>
  </conditionalFormatting>
  <conditionalFormatting sqref="B48">
    <cfRule type="duplicateValues" dxfId="106" priority="68"/>
  </conditionalFormatting>
  <conditionalFormatting sqref="B85:B102 B39:B83 B1:B7 B9:B29 B31:B37 B104:B1048576">
    <cfRule type="duplicateValues" dxfId="105" priority="51"/>
    <cfRule type="duplicateValues" dxfId="104" priority="55"/>
  </conditionalFormatting>
  <conditionalFormatting sqref="B142:B1048576 B81:B83 B39:B40 B18 B85:B94 B12 B100:B102 B1:B7 B24:B29 B31:B37 B104:B127">
    <cfRule type="duplicateValues" dxfId="103" priority="27342"/>
  </conditionalFormatting>
  <conditionalFormatting sqref="B142:B1048576 B85:B94 B12 B100:B102 B81:B83 B1:B7 B39:B54 B9:B10 B24:B29 B31:B37 B15:B22 B104:B127">
    <cfRule type="duplicateValues" dxfId="102" priority="27353"/>
  </conditionalFormatting>
  <conditionalFormatting sqref="E59:E64">
    <cfRule type="duplicateValues" dxfId="101" priority="52"/>
  </conditionalFormatting>
  <conditionalFormatting sqref="B128">
    <cfRule type="duplicateValues" dxfId="100" priority="27401"/>
  </conditionalFormatting>
  <conditionalFormatting sqref="E65:E69">
    <cfRule type="duplicateValues" dxfId="99" priority="50"/>
  </conditionalFormatting>
  <conditionalFormatting sqref="E70:E71">
    <cfRule type="duplicateValues" dxfId="98" priority="48"/>
  </conditionalFormatting>
  <conditionalFormatting sqref="E58 E13:E14">
    <cfRule type="duplicateValues" dxfId="97" priority="27520"/>
  </conditionalFormatting>
  <conditionalFormatting sqref="E106 E33">
    <cfRule type="duplicateValues" dxfId="96" priority="46"/>
  </conditionalFormatting>
  <conditionalFormatting sqref="E130">
    <cfRule type="duplicateValues" dxfId="95" priority="45"/>
  </conditionalFormatting>
  <conditionalFormatting sqref="E131">
    <cfRule type="duplicateValues" dxfId="94" priority="43"/>
  </conditionalFormatting>
  <conditionalFormatting sqref="E132">
    <cfRule type="duplicateValues" dxfId="93" priority="38"/>
  </conditionalFormatting>
  <conditionalFormatting sqref="E129">
    <cfRule type="duplicateValues" dxfId="92" priority="27540"/>
  </conditionalFormatting>
  <conditionalFormatting sqref="B41:B42 B22">
    <cfRule type="duplicateValues" dxfId="91" priority="27569"/>
  </conditionalFormatting>
  <conditionalFormatting sqref="E72">
    <cfRule type="duplicateValues" dxfId="90" priority="35"/>
  </conditionalFormatting>
  <conditionalFormatting sqref="E73">
    <cfRule type="duplicateValues" dxfId="89" priority="34"/>
  </conditionalFormatting>
  <conditionalFormatting sqref="E74">
    <cfRule type="duplicateValues" dxfId="88" priority="28"/>
  </conditionalFormatting>
  <conditionalFormatting sqref="E74">
    <cfRule type="duplicateValues" dxfId="87" priority="27"/>
  </conditionalFormatting>
  <conditionalFormatting sqref="E96">
    <cfRule type="duplicateValues" dxfId="86" priority="26"/>
  </conditionalFormatting>
  <conditionalFormatting sqref="E96">
    <cfRule type="duplicateValues" dxfId="85" priority="25"/>
  </conditionalFormatting>
  <conditionalFormatting sqref="E97:E99">
    <cfRule type="duplicateValues" dxfId="84" priority="24"/>
  </conditionalFormatting>
  <conditionalFormatting sqref="E97:E99">
    <cfRule type="duplicateValues" dxfId="83" priority="23"/>
  </conditionalFormatting>
  <conditionalFormatting sqref="E57">
    <cfRule type="duplicateValues" dxfId="82" priority="27721"/>
  </conditionalFormatting>
  <conditionalFormatting sqref="B56:B80 B13:B14">
    <cfRule type="duplicateValues" dxfId="81" priority="27726"/>
  </conditionalFormatting>
  <conditionalFormatting sqref="B95:B99 B23">
    <cfRule type="duplicateValues" dxfId="80" priority="27772"/>
  </conditionalFormatting>
  <conditionalFormatting sqref="E95">
    <cfRule type="duplicateValues" dxfId="79" priority="27774"/>
  </conditionalFormatting>
  <conditionalFormatting sqref="E107 E105 E32 E109:E112 E34">
    <cfRule type="duplicateValues" dxfId="78" priority="27824"/>
  </conditionalFormatting>
  <conditionalFormatting sqref="E142:E1048576 E81:E95 E100:E112 E116:E132 E1:E73">
    <cfRule type="duplicateValues" dxfId="77" priority="27872"/>
  </conditionalFormatting>
  <conditionalFormatting sqref="E140:E141">
    <cfRule type="duplicateValues" dxfId="76" priority="21"/>
  </conditionalFormatting>
  <conditionalFormatting sqref="E140:E141">
    <cfRule type="duplicateValues" dxfId="75" priority="22"/>
  </conditionalFormatting>
  <conditionalFormatting sqref="E133:E134 E137:E139">
    <cfRule type="duplicateValues" dxfId="74" priority="17"/>
  </conditionalFormatting>
  <conditionalFormatting sqref="E133:E134">
    <cfRule type="duplicateValues" dxfId="73" priority="18"/>
  </conditionalFormatting>
  <conditionalFormatting sqref="E75">
    <cfRule type="duplicateValues" dxfId="72" priority="16"/>
  </conditionalFormatting>
  <conditionalFormatting sqref="E75">
    <cfRule type="duplicateValues" dxfId="71" priority="15"/>
  </conditionalFormatting>
  <conditionalFormatting sqref="E76">
    <cfRule type="duplicateValues" dxfId="70" priority="14"/>
  </conditionalFormatting>
  <conditionalFormatting sqref="E76">
    <cfRule type="duplicateValues" dxfId="69" priority="13"/>
  </conditionalFormatting>
  <conditionalFormatting sqref="E77 E80">
    <cfRule type="duplicateValues" dxfId="68" priority="12"/>
  </conditionalFormatting>
  <conditionalFormatting sqref="E77">
    <cfRule type="duplicateValues" dxfId="67" priority="11"/>
  </conditionalFormatting>
  <conditionalFormatting sqref="E78">
    <cfRule type="duplicateValues" dxfId="66" priority="10"/>
  </conditionalFormatting>
  <conditionalFormatting sqref="E78">
    <cfRule type="duplicateValues" dxfId="65" priority="9"/>
  </conditionalFormatting>
  <conditionalFormatting sqref="E79">
    <cfRule type="duplicateValues" dxfId="64" priority="8"/>
  </conditionalFormatting>
  <conditionalFormatting sqref="E79">
    <cfRule type="duplicateValues" dxfId="63" priority="7"/>
  </conditionalFormatting>
  <conditionalFormatting sqref="E135:E136">
    <cfRule type="duplicateValues" dxfId="62" priority="3"/>
  </conditionalFormatting>
  <conditionalFormatting sqref="E135:E136">
    <cfRule type="duplicateValues" dxfId="61" priority="4"/>
  </conditionalFormatting>
  <conditionalFormatting sqref="B129:B141">
    <cfRule type="duplicateValues" dxfId="60" priority="28035"/>
  </conditionalFormatting>
  <conditionalFormatting sqref="E113:E115">
    <cfRule type="duplicateValues" dxfId="59" priority="1"/>
  </conditionalFormatting>
  <conditionalFormatting sqref="E113:E115">
    <cfRule type="duplicateValues" dxfId="58" priority="2"/>
  </conditionalFormatting>
  <conditionalFormatting sqref="B39:B55 B9:B11 B15:B22">
    <cfRule type="duplicateValues" dxfId="57" priority="2804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topLeftCell="B1" workbookViewId="0">
      <selection activeCell="B2" sqref="B2:B7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31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31"/>
      <c r="C3" s="5" t="s">
        <v>15</v>
      </c>
    </row>
    <row r="4" spans="2:5" ht="18.75" thickBot="1" x14ac:dyDescent="0.3">
      <c r="B4" s="31"/>
      <c r="C4" s="5" t="s">
        <v>15</v>
      </c>
    </row>
    <row r="5" spans="2:5" ht="18.75" thickBot="1" x14ac:dyDescent="0.3">
      <c r="B5" s="31"/>
      <c r="C5" s="5" t="s">
        <v>15</v>
      </c>
    </row>
    <row r="6" spans="2:5" ht="18.75" thickBot="1" x14ac:dyDescent="0.3">
      <c r="B6" s="31"/>
      <c r="C6" s="5" t="s">
        <v>15</v>
      </c>
    </row>
    <row r="7" spans="2:5" ht="18.75" thickBot="1" x14ac:dyDescent="0.3">
      <c r="B7" s="31"/>
      <c r="C7" s="5" t="s">
        <v>15</v>
      </c>
    </row>
    <row r="8" spans="2:5" ht="18.75" thickBot="1" x14ac:dyDescent="0.3">
      <c r="B8" s="31"/>
      <c r="C8" s="5" t="s">
        <v>15</v>
      </c>
    </row>
    <row r="9" spans="2:5" ht="18.75" thickBot="1" x14ac:dyDescent="0.3">
      <c r="B9" s="31"/>
      <c r="C9" s="5" t="s">
        <v>15</v>
      </c>
    </row>
    <row r="10" spans="2:5" ht="18.75" thickBot="1" x14ac:dyDescent="0.3">
      <c r="B10" s="31"/>
      <c r="C10" s="5" t="s">
        <v>15</v>
      </c>
    </row>
    <row r="11" spans="2:5" ht="18.75" thickBot="1" x14ac:dyDescent="0.3">
      <c r="B11" s="31"/>
      <c r="C11" s="5" t="s">
        <v>15</v>
      </c>
    </row>
    <row r="12" spans="2:5" ht="18.75" thickBot="1" x14ac:dyDescent="0.3">
      <c r="B12" s="26"/>
      <c r="C12" s="5" t="s">
        <v>15</v>
      </c>
    </row>
    <row r="13" spans="2:5" ht="18.75" thickBot="1" x14ac:dyDescent="0.3">
      <c r="B13" s="31"/>
      <c r="C13" s="5" t="s">
        <v>15</v>
      </c>
    </row>
    <row r="14" spans="2:5" ht="18.75" thickBot="1" x14ac:dyDescent="0.3">
      <c r="B14" s="11"/>
      <c r="C14" s="5" t="s">
        <v>15</v>
      </c>
    </row>
    <row r="15" spans="2:5" ht="18.75" thickBot="1" x14ac:dyDescent="0.3">
      <c r="B15" s="31"/>
      <c r="C15" s="5" t="s">
        <v>15</v>
      </c>
    </row>
    <row r="16" spans="2:5" ht="18.75" thickBot="1" x14ac:dyDescent="0.3">
      <c r="B16" s="31"/>
      <c r="C16" s="5" t="s">
        <v>15</v>
      </c>
    </row>
    <row r="17" spans="2:3" ht="18.75" thickBot="1" x14ac:dyDescent="0.3">
      <c r="B17" s="31"/>
      <c r="C17" s="5" t="s">
        <v>15</v>
      </c>
    </row>
    <row r="18" spans="2:3" ht="18.75" thickBot="1" x14ac:dyDescent="0.3">
      <c r="B18" s="31"/>
      <c r="C18" s="5" t="s">
        <v>15</v>
      </c>
    </row>
    <row r="19" spans="2:3" ht="18.75" thickBot="1" x14ac:dyDescent="0.3">
      <c r="B19" s="31"/>
      <c r="C19" s="5" t="s">
        <v>15</v>
      </c>
    </row>
    <row r="20" spans="2:3" ht="18.75" thickBot="1" x14ac:dyDescent="0.3">
      <c r="B20" s="31"/>
      <c r="C20" s="5" t="s">
        <v>15</v>
      </c>
    </row>
    <row r="21" spans="2:3" ht="18.75" thickBot="1" x14ac:dyDescent="0.3">
      <c r="B21" s="32"/>
      <c r="C21" s="5" t="s">
        <v>15</v>
      </c>
    </row>
    <row r="22" spans="2:3" ht="18.75" thickBot="1" x14ac:dyDescent="0.3">
      <c r="B22" s="32"/>
      <c r="C22" s="5" t="s">
        <v>15</v>
      </c>
    </row>
    <row r="23" spans="2:3" ht="18.75" thickBot="1" x14ac:dyDescent="0.3">
      <c r="B23" s="32"/>
      <c r="C23" s="5" t="s">
        <v>15</v>
      </c>
    </row>
    <row r="24" spans="2:3" ht="18.75" thickBot="1" x14ac:dyDescent="0.3">
      <c r="B24" s="32"/>
      <c r="C24" s="5" t="s">
        <v>15</v>
      </c>
    </row>
    <row r="25" spans="2:3" ht="18.75" thickBot="1" x14ac:dyDescent="0.3">
      <c r="B25" s="32"/>
      <c r="C25" s="5" t="s">
        <v>15</v>
      </c>
    </row>
    <row r="26" spans="2:3" ht="18.75" thickBot="1" x14ac:dyDescent="0.3">
      <c r="B26" s="32"/>
      <c r="C26" s="5" t="s">
        <v>15</v>
      </c>
    </row>
    <row r="27" spans="2:3" ht="18.75" thickBot="1" x14ac:dyDescent="0.3">
      <c r="B27" s="31"/>
      <c r="C27" s="5" t="s">
        <v>15</v>
      </c>
    </row>
    <row r="28" spans="2:3" ht="18.75" thickBot="1" x14ac:dyDescent="0.3">
      <c r="B28" s="31"/>
      <c r="C28" s="5" t="s">
        <v>15</v>
      </c>
    </row>
    <row r="29" spans="2:3" ht="18.75" thickBot="1" x14ac:dyDescent="0.3">
      <c r="B29" s="31"/>
      <c r="C29" s="5" t="s">
        <v>15</v>
      </c>
    </row>
    <row r="30" spans="2:3" ht="18.75" thickBot="1" x14ac:dyDescent="0.3">
      <c r="B30" s="31"/>
      <c r="C30" s="5" t="s">
        <v>15</v>
      </c>
    </row>
    <row r="31" spans="2:3" ht="18.75" thickBot="1" x14ac:dyDescent="0.3">
      <c r="B31" s="31"/>
      <c r="C31" s="5" t="s">
        <v>15</v>
      </c>
    </row>
    <row r="32" spans="2:3" ht="18.75" thickBot="1" x14ac:dyDescent="0.3">
      <c r="B32" s="31"/>
      <c r="C32" s="5" t="s">
        <v>15</v>
      </c>
    </row>
    <row r="33" spans="2:3" ht="18.75" thickBot="1" x14ac:dyDescent="0.3">
      <c r="B33" s="31"/>
      <c r="C33" s="5" t="s">
        <v>15</v>
      </c>
    </row>
    <row r="34" spans="2:3" ht="18.75" thickBot="1" x14ac:dyDescent="0.3">
      <c r="B34" s="31"/>
      <c r="C34" s="5" t="s">
        <v>15</v>
      </c>
    </row>
    <row r="35" spans="2:3" ht="18.75" thickBot="1" x14ac:dyDescent="0.3">
      <c r="B35" s="31"/>
      <c r="C35" s="5" t="s">
        <v>15</v>
      </c>
    </row>
    <row r="36" spans="2:3" ht="18.75" thickBot="1" x14ac:dyDescent="0.3">
      <c r="B36" s="31"/>
      <c r="C36" s="5" t="s">
        <v>15</v>
      </c>
    </row>
    <row r="37" spans="2:3" ht="18.75" thickBot="1" x14ac:dyDescent="0.3">
      <c r="B37" s="31"/>
      <c r="C37" s="5" t="s">
        <v>15</v>
      </c>
    </row>
    <row r="38" spans="2:3" ht="18.75" thickBot="1" x14ac:dyDescent="0.3">
      <c r="B38" s="31"/>
      <c r="C38" s="5" t="s">
        <v>15</v>
      </c>
    </row>
    <row r="39" spans="2:3" ht="18.75" thickBot="1" x14ac:dyDescent="0.3">
      <c r="B39" s="31"/>
      <c r="C39" s="5" t="s">
        <v>15</v>
      </c>
    </row>
    <row r="40" spans="2:3" ht="18.75" thickBot="1" x14ac:dyDescent="0.3">
      <c r="B40" s="31"/>
      <c r="C40" s="5" t="s">
        <v>15</v>
      </c>
    </row>
    <row r="41" spans="2:3" ht="18.75" thickBot="1" x14ac:dyDescent="0.3">
      <c r="B41" s="31"/>
      <c r="C41" s="5" t="s">
        <v>15</v>
      </c>
    </row>
    <row r="42" spans="2:3" ht="18.75" thickBot="1" x14ac:dyDescent="0.3">
      <c r="B42" s="31"/>
      <c r="C42" s="5" t="s">
        <v>15</v>
      </c>
    </row>
    <row r="43" spans="2:3" ht="18.75" thickBot="1" x14ac:dyDescent="0.3">
      <c r="B43" s="31"/>
      <c r="C43" s="5" t="s">
        <v>15</v>
      </c>
    </row>
    <row r="44" spans="2:3" ht="18.75" thickBot="1" x14ac:dyDescent="0.3">
      <c r="B44" s="31"/>
      <c r="C44" s="5" t="s">
        <v>15</v>
      </c>
    </row>
    <row r="45" spans="2:3" ht="18.75" thickBot="1" x14ac:dyDescent="0.3">
      <c r="B45" s="31"/>
      <c r="C45" s="5" t="s">
        <v>15</v>
      </c>
    </row>
    <row r="46" spans="2:3" ht="18.75" thickBot="1" x14ac:dyDescent="0.3">
      <c r="B46" s="31"/>
      <c r="C46" s="5" t="s">
        <v>15</v>
      </c>
    </row>
    <row r="47" spans="2:3" ht="18.75" thickBot="1" x14ac:dyDescent="0.3">
      <c r="B47" s="30"/>
      <c r="C47" s="5" t="s">
        <v>15</v>
      </c>
    </row>
    <row r="48" spans="2:3" ht="18.75" thickBot="1" x14ac:dyDescent="0.3">
      <c r="B48" s="30"/>
      <c r="C48" s="5" t="s">
        <v>15</v>
      </c>
    </row>
    <row r="49" spans="2:3" ht="18.75" thickBot="1" x14ac:dyDescent="0.3">
      <c r="B49" s="30"/>
      <c r="C49" s="5" t="s">
        <v>15</v>
      </c>
    </row>
    <row r="50" spans="2:3" ht="18.75" thickBot="1" x14ac:dyDescent="0.3">
      <c r="B50" s="30"/>
      <c r="C50" s="5" t="s">
        <v>15</v>
      </c>
    </row>
    <row r="51" spans="2:3" ht="18.75" thickBot="1" x14ac:dyDescent="0.3">
      <c r="B51" s="30"/>
      <c r="C51" s="5" t="s">
        <v>15</v>
      </c>
    </row>
    <row r="52" spans="2:3" ht="18.75" thickBot="1" x14ac:dyDescent="0.3">
      <c r="B52" s="30"/>
      <c r="C52" s="5" t="s">
        <v>15</v>
      </c>
    </row>
    <row r="53" spans="2:3" ht="18.75" thickBot="1" x14ac:dyDescent="0.3">
      <c r="B53" s="30"/>
      <c r="C53" s="5" t="s">
        <v>15</v>
      </c>
    </row>
    <row r="54" spans="2:3" ht="18.75" thickBot="1" x14ac:dyDescent="0.3">
      <c r="B54" s="30"/>
      <c r="C54" s="5" t="s">
        <v>15</v>
      </c>
    </row>
    <row r="55" spans="2:3" ht="18.75" thickBot="1" x14ac:dyDescent="0.3">
      <c r="B55" s="30"/>
      <c r="C55" s="5" t="s">
        <v>15</v>
      </c>
    </row>
    <row r="56" spans="2:3" ht="18.75" thickBot="1" x14ac:dyDescent="0.3">
      <c r="B56" s="30"/>
      <c r="C56" s="5" t="s">
        <v>15</v>
      </c>
    </row>
    <row r="57" spans="2:3" ht="18.75" thickBot="1" x14ac:dyDescent="0.3">
      <c r="B57" s="30"/>
      <c r="C57" s="5" t="s">
        <v>15</v>
      </c>
    </row>
    <row r="58" spans="2:3" ht="18.75" thickBot="1" x14ac:dyDescent="0.3">
      <c r="B58" s="21"/>
      <c r="C58" s="5" t="s">
        <v>15</v>
      </c>
    </row>
    <row r="59" spans="2:3" ht="18.75" thickBot="1" x14ac:dyDescent="0.3">
      <c r="B59" s="21"/>
      <c r="C59" s="5" t="s">
        <v>15</v>
      </c>
    </row>
    <row r="60" spans="2:3" ht="18.75" thickBot="1" x14ac:dyDescent="0.3">
      <c r="B60" s="21"/>
      <c r="C60" s="5" t="s">
        <v>15</v>
      </c>
    </row>
    <row r="61" spans="2:3" ht="18.75" thickBot="1" x14ac:dyDescent="0.3">
      <c r="B61" s="21"/>
      <c r="C61" s="5" t="s">
        <v>15</v>
      </c>
    </row>
    <row r="62" spans="2:3" ht="18.75" thickBot="1" x14ac:dyDescent="0.3">
      <c r="B62" s="30"/>
      <c r="C62" s="5" t="s">
        <v>15</v>
      </c>
    </row>
    <row r="63" spans="2:3" ht="18.75" thickBot="1" x14ac:dyDescent="0.3">
      <c r="B63" s="30"/>
      <c r="C63" s="5" t="s">
        <v>15</v>
      </c>
    </row>
    <row r="64" spans="2:3" ht="18.75" thickBot="1" x14ac:dyDescent="0.3">
      <c r="B64" s="30"/>
      <c r="C64" s="5" t="s">
        <v>15</v>
      </c>
    </row>
    <row r="65" spans="2:3" ht="18.75" thickBot="1" x14ac:dyDescent="0.3">
      <c r="B65" s="30"/>
      <c r="C65" s="5" t="s">
        <v>15</v>
      </c>
    </row>
    <row r="66" spans="2:3" ht="18.75" thickBot="1" x14ac:dyDescent="0.3">
      <c r="B66" s="30"/>
      <c r="C66" s="5" t="s">
        <v>15</v>
      </c>
    </row>
    <row r="67" spans="2:3" ht="18.75" thickBot="1" x14ac:dyDescent="0.3">
      <c r="B67" s="30"/>
      <c r="C67" s="5" t="s">
        <v>15</v>
      </c>
    </row>
    <row r="68" spans="2:3" ht="18" x14ac:dyDescent="0.25">
      <c r="B68" s="30"/>
      <c r="C68" s="5" t="s">
        <v>15</v>
      </c>
    </row>
    <row r="69" spans="2:3" x14ac:dyDescent="0.25">
      <c r="C69" s="2" t="s">
        <v>15</v>
      </c>
    </row>
    <row r="70" spans="2:3" x14ac:dyDescent="0.25">
      <c r="C70" s="2" t="s">
        <v>15</v>
      </c>
    </row>
    <row r="71" spans="2:3" x14ac:dyDescent="0.25">
      <c r="C71" s="2" t="s">
        <v>15</v>
      </c>
    </row>
    <row r="72" spans="2:3" x14ac:dyDescent="0.25">
      <c r="C72" s="2" t="s">
        <v>15</v>
      </c>
    </row>
    <row r="73" spans="2:3" x14ac:dyDescent="0.25">
      <c r="C73" s="2" t="s">
        <v>15</v>
      </c>
    </row>
    <row r="74" spans="2:3" x14ac:dyDescent="0.25">
      <c r="C74" s="2" t="s">
        <v>15</v>
      </c>
    </row>
    <row r="75" spans="2:3" x14ac:dyDescent="0.25">
      <c r="C75" s="2" t="s">
        <v>15</v>
      </c>
    </row>
    <row r="76" spans="2:3" x14ac:dyDescent="0.25">
      <c r="C76" s="2" t="s">
        <v>15</v>
      </c>
    </row>
    <row r="77" spans="2:3" x14ac:dyDescent="0.25">
      <c r="C77" s="2" t="s">
        <v>15</v>
      </c>
    </row>
    <row r="78" spans="2:3" x14ac:dyDescent="0.25">
      <c r="C78" s="2" t="s">
        <v>15</v>
      </c>
    </row>
    <row r="79" spans="2:3" x14ac:dyDescent="0.25">
      <c r="C79" s="2" t="s">
        <v>15</v>
      </c>
    </row>
    <row r="80" spans="2:3" x14ac:dyDescent="0.25"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62:B68">
    <cfRule type="duplicateValues" dxfId="56" priority="139"/>
  </conditionalFormatting>
  <conditionalFormatting sqref="B62:B68">
    <cfRule type="duplicateValues" dxfId="55" priority="138"/>
  </conditionalFormatting>
  <conditionalFormatting sqref="B58:B61">
    <cfRule type="duplicateValues" dxfId="54" priority="136"/>
  </conditionalFormatting>
  <conditionalFormatting sqref="B58:B61">
    <cfRule type="duplicateValues" dxfId="53" priority="137"/>
  </conditionalFormatting>
  <conditionalFormatting sqref="B54:B57">
    <cfRule type="duplicateValues" dxfId="52" priority="134"/>
  </conditionalFormatting>
  <conditionalFormatting sqref="B54:B57">
    <cfRule type="duplicateValues" dxfId="51" priority="135"/>
  </conditionalFormatting>
  <conditionalFormatting sqref="B54:B57">
    <cfRule type="duplicateValues" dxfId="50" priority="133"/>
  </conditionalFormatting>
  <conditionalFormatting sqref="B53">
    <cfRule type="duplicateValues" dxfId="49" priority="131"/>
  </conditionalFormatting>
  <conditionalFormatting sqref="B53">
    <cfRule type="duplicateValues" dxfId="48" priority="132"/>
  </conditionalFormatting>
  <conditionalFormatting sqref="B47:B52">
    <cfRule type="duplicateValues" dxfId="47" priority="93"/>
  </conditionalFormatting>
  <conditionalFormatting sqref="B47:B52">
    <cfRule type="duplicateValues" dxfId="46" priority="96"/>
  </conditionalFormatting>
  <conditionalFormatting sqref="B44:B46">
    <cfRule type="duplicateValues" dxfId="45" priority="46"/>
  </conditionalFormatting>
  <conditionalFormatting sqref="B44:B46">
    <cfRule type="duplicateValues" dxfId="44" priority="41"/>
    <cfRule type="duplicateValues" dxfId="43" priority="42"/>
  </conditionalFormatting>
  <conditionalFormatting sqref="B15:B19">
    <cfRule type="duplicateValues" dxfId="42" priority="13"/>
  </conditionalFormatting>
  <conditionalFormatting sqref="B18">
    <cfRule type="duplicateValues" dxfId="41" priority="14"/>
  </conditionalFormatting>
  <conditionalFormatting sqref="B15:B17">
    <cfRule type="duplicateValues" dxfId="40" priority="15"/>
  </conditionalFormatting>
  <conditionalFormatting sqref="B15:B43">
    <cfRule type="duplicateValues" dxfId="39" priority="10"/>
    <cfRule type="duplicateValues" dxfId="38" priority="11"/>
  </conditionalFormatting>
  <conditionalFormatting sqref="B15:B17">
    <cfRule type="duplicateValues" dxfId="37" priority="17"/>
  </conditionalFormatting>
  <conditionalFormatting sqref="B20:B43">
    <cfRule type="duplicateValues" dxfId="36" priority="19"/>
  </conditionalFormatting>
  <conditionalFormatting sqref="B8:B14">
    <cfRule type="duplicateValues" dxfId="35" priority="5"/>
    <cfRule type="duplicateValues" dxfId="34" priority="6"/>
  </conditionalFormatting>
  <conditionalFormatting sqref="B8:B11">
    <cfRule type="duplicateValues" dxfId="33" priority="7"/>
  </conditionalFormatting>
  <conditionalFormatting sqref="B8:B11">
    <cfRule type="duplicateValues" dxfId="32" priority="8"/>
  </conditionalFormatting>
  <conditionalFormatting sqref="B12:B14">
    <cfRule type="duplicateValues" dxfId="31" priority="9"/>
  </conditionalFormatting>
  <conditionalFormatting sqref="B2:B7">
    <cfRule type="duplicateValues" dxfId="30" priority="1"/>
    <cfRule type="duplicateValues" dxfId="29" priority="2"/>
  </conditionalFormatting>
  <conditionalFormatting sqref="B2:B7">
    <cfRule type="duplicateValues" dxfId="28" priority="3"/>
  </conditionalFormatting>
  <conditionalFormatting sqref="B2:B7">
    <cfRule type="duplicateValues" dxfId="27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workbookViewId="0">
      <selection activeCell="B2" sqref="B2:B30"/>
    </sheetView>
  </sheetViews>
  <sheetFormatPr baseColWidth="10" defaultColWidth="11.42578125" defaultRowHeight="15" x14ac:dyDescent="0.25"/>
  <sheetData>
    <row r="2" spans="1:2" ht="18" x14ac:dyDescent="0.25">
      <c r="B2" s="20"/>
    </row>
    <row r="3" spans="1:2" ht="18" x14ac:dyDescent="0.25">
      <c r="A3" t="s">
        <v>20</v>
      </c>
      <c r="B3" s="20"/>
    </row>
    <row r="4" spans="1:2" ht="18" x14ac:dyDescent="0.25">
      <c r="B4" s="20"/>
    </row>
    <row r="5" spans="1:2" ht="18" x14ac:dyDescent="0.25">
      <c r="B5" s="20"/>
    </row>
    <row r="6" spans="1:2" ht="18" x14ac:dyDescent="0.25">
      <c r="B6" s="20"/>
    </row>
    <row r="7" spans="1:2" ht="18" x14ac:dyDescent="0.25">
      <c r="B7" s="20"/>
    </row>
    <row r="8" spans="1:2" ht="18" x14ac:dyDescent="0.25">
      <c r="B8" s="20"/>
    </row>
    <row r="9" spans="1:2" ht="18" x14ac:dyDescent="0.25">
      <c r="B9" s="20"/>
    </row>
    <row r="10" spans="1:2" ht="18" x14ac:dyDescent="0.25">
      <c r="B10" s="20"/>
    </row>
    <row r="11" spans="1:2" ht="18" x14ac:dyDescent="0.25">
      <c r="B11" s="20"/>
    </row>
    <row r="12" spans="1:2" ht="18" x14ac:dyDescent="0.25">
      <c r="B12" s="20"/>
    </row>
    <row r="13" spans="1:2" ht="18" x14ac:dyDescent="0.25">
      <c r="B13" s="20"/>
    </row>
    <row r="14" spans="1:2" ht="18" x14ac:dyDescent="0.25">
      <c r="B14" s="20"/>
    </row>
    <row r="15" spans="1:2" ht="18" x14ac:dyDescent="0.25">
      <c r="B15" s="20"/>
    </row>
    <row r="16" spans="1:2" ht="18" x14ac:dyDescent="0.25">
      <c r="B16" s="20"/>
    </row>
    <row r="17" spans="1:2" ht="18" x14ac:dyDescent="0.25">
      <c r="B17" s="20"/>
    </row>
    <row r="18" spans="1:2" ht="18" x14ac:dyDescent="0.25">
      <c r="B18" s="20"/>
    </row>
    <row r="19" spans="1:2" ht="18" x14ac:dyDescent="0.25">
      <c r="B19" s="20"/>
    </row>
    <row r="20" spans="1:2" ht="18" x14ac:dyDescent="0.25">
      <c r="B20" s="20"/>
    </row>
    <row r="21" spans="1:2" ht="18" x14ac:dyDescent="0.25">
      <c r="B21" s="20"/>
    </row>
    <row r="22" spans="1:2" ht="18" x14ac:dyDescent="0.25">
      <c r="B22" s="20"/>
    </row>
    <row r="23" spans="1:2" ht="18" x14ac:dyDescent="0.25">
      <c r="B23" s="20"/>
    </row>
    <row r="24" spans="1:2" ht="18" x14ac:dyDescent="0.25">
      <c r="B24" s="26"/>
    </row>
    <row r="25" spans="1:2" ht="18" x14ac:dyDescent="0.25">
      <c r="B25" s="20"/>
    </row>
    <row r="26" spans="1:2" ht="18" x14ac:dyDescent="0.25">
      <c r="B26" s="20"/>
    </row>
    <row r="27" spans="1:2" ht="18" x14ac:dyDescent="0.25">
      <c r="B27" s="20"/>
    </row>
    <row r="28" spans="1:2" ht="18" x14ac:dyDescent="0.25">
      <c r="B28" s="20"/>
    </row>
    <row r="29" spans="1:2" ht="18" x14ac:dyDescent="0.25">
      <c r="B29" s="20"/>
    </row>
    <row r="30" spans="1:2" ht="18" x14ac:dyDescent="0.25">
      <c r="B30" s="20"/>
    </row>
    <row r="32" spans="1:2" ht="18" x14ac:dyDescent="0.25">
      <c r="A32" t="s">
        <v>21</v>
      </c>
      <c r="B32" s="18"/>
    </row>
    <row r="33" spans="2:2" ht="18" x14ac:dyDescent="0.25">
      <c r="B33" s="18"/>
    </row>
    <row r="34" spans="2:2" ht="18" x14ac:dyDescent="0.25">
      <c r="B34" s="18"/>
    </row>
    <row r="35" spans="2:2" ht="18" x14ac:dyDescent="0.25">
      <c r="B35" s="18"/>
    </row>
    <row r="36" spans="2:2" ht="18" x14ac:dyDescent="0.25">
      <c r="B36" s="18"/>
    </row>
    <row r="37" spans="2:2" ht="18" x14ac:dyDescent="0.25">
      <c r="B37" s="18"/>
    </row>
    <row r="38" spans="2:2" ht="18" x14ac:dyDescent="0.25">
      <c r="B38" s="18"/>
    </row>
    <row r="39" spans="2:2" ht="18" x14ac:dyDescent="0.25">
      <c r="B39" s="18"/>
    </row>
    <row r="40" spans="2:2" ht="18" x14ac:dyDescent="0.25">
      <c r="B40" s="18"/>
    </row>
    <row r="41" spans="2:2" ht="18" x14ac:dyDescent="0.25">
      <c r="B41" s="18"/>
    </row>
    <row r="42" spans="2:2" ht="18" x14ac:dyDescent="0.25">
      <c r="B42" s="18"/>
    </row>
    <row r="43" spans="2:2" ht="18" x14ac:dyDescent="0.25">
      <c r="B43" s="18"/>
    </row>
    <row r="44" spans="2:2" ht="18" x14ac:dyDescent="0.25">
      <c r="B44" s="18"/>
    </row>
    <row r="45" spans="2:2" ht="18" x14ac:dyDescent="0.25">
      <c r="B45" s="18"/>
    </row>
    <row r="46" spans="2:2" ht="18" x14ac:dyDescent="0.25">
      <c r="B46" s="18"/>
    </row>
    <row r="47" spans="2:2" ht="18" x14ac:dyDescent="0.25">
      <c r="B47" s="18"/>
    </row>
    <row r="48" spans="2:2" ht="18" x14ac:dyDescent="0.25">
      <c r="B48" s="18"/>
    </row>
    <row r="49" spans="2:2" ht="18" x14ac:dyDescent="0.25">
      <c r="B49" s="18"/>
    </row>
    <row r="50" spans="2:2" ht="18" x14ac:dyDescent="0.25">
      <c r="B50" s="18"/>
    </row>
    <row r="51" spans="2:2" ht="18" x14ac:dyDescent="0.25">
      <c r="B51" s="18"/>
    </row>
    <row r="52" spans="2:2" ht="18" x14ac:dyDescent="0.25">
      <c r="B52" s="18"/>
    </row>
    <row r="53" spans="2:2" ht="18" x14ac:dyDescent="0.25">
      <c r="B53" s="18"/>
    </row>
    <row r="54" spans="2:2" ht="18" x14ac:dyDescent="0.25">
      <c r="B54" s="18"/>
    </row>
    <row r="55" spans="2:2" ht="18" x14ac:dyDescent="0.25">
      <c r="B55" s="18"/>
    </row>
    <row r="56" spans="2:2" ht="18" x14ac:dyDescent="0.25">
      <c r="B56" s="18"/>
    </row>
    <row r="57" spans="2:2" ht="18" x14ac:dyDescent="0.25">
      <c r="B57" s="18"/>
    </row>
  </sheetData>
  <conditionalFormatting sqref="B1 B31 B58:B1048576">
    <cfRule type="duplicateValues" dxfId="26" priority="155"/>
  </conditionalFormatting>
  <conditionalFormatting sqref="B1 B31 B58:B1048576">
    <cfRule type="duplicateValues" dxfId="25" priority="143"/>
  </conditionalFormatting>
  <conditionalFormatting sqref="B31 B1 B58:B1048576">
    <cfRule type="duplicateValues" dxfId="24" priority="131"/>
  </conditionalFormatting>
  <conditionalFormatting sqref="B1 B31 B58:B1048576">
    <cfRule type="duplicateValues" dxfId="23" priority="82"/>
  </conditionalFormatting>
  <conditionalFormatting sqref="B1 B31 B58:B1048576">
    <cfRule type="duplicateValues" dxfId="22" priority="26867"/>
  </conditionalFormatting>
  <conditionalFormatting sqref="B55:B57">
    <cfRule type="duplicateValues" dxfId="21" priority="23"/>
  </conditionalFormatting>
  <conditionalFormatting sqref="B55:B57">
    <cfRule type="duplicateValues" dxfId="20" priority="22"/>
  </conditionalFormatting>
  <conditionalFormatting sqref="B55:B57">
    <cfRule type="duplicateValues" dxfId="19" priority="20"/>
  </conditionalFormatting>
  <conditionalFormatting sqref="B1 B55:B1048576 B31">
    <cfRule type="duplicateValues" dxfId="18" priority="19"/>
  </conditionalFormatting>
  <conditionalFormatting sqref="B32:B45">
    <cfRule type="duplicateValues" dxfId="17" priority="18"/>
  </conditionalFormatting>
  <conditionalFormatting sqref="B32:B45">
    <cfRule type="duplicateValues" dxfId="16" priority="17"/>
  </conditionalFormatting>
  <conditionalFormatting sqref="B46:B54">
    <cfRule type="duplicateValues" dxfId="15" priority="16"/>
  </conditionalFormatting>
  <conditionalFormatting sqref="B46:B54">
    <cfRule type="duplicateValues" dxfId="14" priority="15"/>
  </conditionalFormatting>
  <conditionalFormatting sqref="B46:B54">
    <cfRule type="duplicateValues" dxfId="13" priority="14"/>
  </conditionalFormatting>
  <conditionalFormatting sqref="B32:B45">
    <cfRule type="duplicateValues" dxfId="12" priority="13"/>
  </conditionalFormatting>
  <conditionalFormatting sqref="B2">
    <cfRule type="duplicateValues" dxfId="11" priority="8"/>
  </conditionalFormatting>
  <conditionalFormatting sqref="B3:B9 B25:B30">
    <cfRule type="duplicateValues" dxfId="10" priority="9"/>
  </conditionalFormatting>
  <conditionalFormatting sqref="B2:B9 B25:B30">
    <cfRule type="duplicateValues" dxfId="9" priority="10"/>
  </conditionalFormatting>
  <conditionalFormatting sqref="B2:B9 B25:B30">
    <cfRule type="duplicateValues" dxfId="8" priority="11"/>
  </conditionalFormatting>
  <conditionalFormatting sqref="B10">
    <cfRule type="duplicateValues" dxfId="7" priority="5"/>
  </conditionalFormatting>
  <conditionalFormatting sqref="B10">
    <cfRule type="duplicateValues" dxfId="6" priority="6"/>
  </conditionalFormatting>
  <conditionalFormatting sqref="B10">
    <cfRule type="duplicateValues" dxfId="5" priority="7"/>
  </conditionalFormatting>
  <conditionalFormatting sqref="B20:B24">
    <cfRule type="duplicateValues" dxfId="4" priority="4"/>
  </conditionalFormatting>
  <conditionalFormatting sqref="B11:B19">
    <cfRule type="duplicateValues" dxfId="3" priority="12"/>
  </conditionalFormatting>
  <conditionalFormatting sqref="B2:B30">
    <cfRule type="duplicateValues" dxfId="2" priority="3"/>
  </conditionalFormatting>
  <conditionalFormatting sqref="B2:B30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2021-08-30T03:51:29Z</dcterms:modified>
</cp:coreProperties>
</file>