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1\"/>
    </mc:Choice>
  </mc:AlternateContent>
  <bookViews>
    <workbookView xWindow="0" yWindow="0" windowWidth="18555" windowHeight="711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" l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B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B31" i="1"/>
  <c r="A51" i="1" s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</calcChain>
</file>

<file path=xl/sharedStrings.xml><?xml version="1.0" encoding="utf-8"?>
<sst xmlns="http://schemas.openxmlformats.org/spreadsheetml/2006/main" count="79" uniqueCount="20">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</sst>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6" fillId="6" borderId="18" xfId="0" applyNumberFormat="1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zoomScaleNormal="100" workbookViewId="0">
      <selection activeCell="G20" sqref="G20"/>
    </sheetView>
  </sheetViews>
  <sheetFormatPr baseColWidth="10" defaultColWidth="52.7109375" defaultRowHeight="15" x14ac:dyDescent="0.25"/>
  <cols>
    <col min="1" max="1" width="24.5703125" bestFit="1" customWidth="1"/>
    <col min="2" max="2" width="32.42578125" customWidth="1"/>
    <col min="3" max="3" width="52.85546875" bestFit="1" customWidth="1"/>
    <col min="4" max="4" width="37.85546875" bestFit="1" customWidth="1"/>
    <col min="5" max="5" width="21.7109375" customWidth="1"/>
  </cols>
  <sheetData>
    <row r="1" spans="1:5" ht="22.5" x14ac:dyDescent="0.25">
      <c r="A1" s="39" t="s">
        <v>0</v>
      </c>
      <c r="B1" s="40"/>
      <c r="C1" s="40"/>
      <c r="D1" s="40"/>
      <c r="E1" s="41"/>
    </row>
    <row r="2" spans="1:5" ht="22.5" x14ac:dyDescent="0.25">
      <c r="A2" s="39" t="s">
        <v>1</v>
      </c>
      <c r="B2" s="40"/>
      <c r="C2" s="40"/>
      <c r="D2" s="40"/>
      <c r="E2" s="41"/>
    </row>
    <row r="3" spans="1:5" ht="25.5" x14ac:dyDescent="0.25">
      <c r="A3" s="42" t="s">
        <v>0</v>
      </c>
      <c r="B3" s="43"/>
      <c r="C3" s="43"/>
      <c r="D3" s="43"/>
      <c r="E3" s="44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44196.75</v>
      </c>
      <c r="C5" s="8"/>
      <c r="D5" s="9"/>
      <c r="E5" s="10"/>
    </row>
    <row r="6" spans="1:5" ht="18.75" thickBot="1" x14ac:dyDescent="0.3">
      <c r="A6" s="6" t="s">
        <v>3</v>
      </c>
      <c r="B6" s="7">
        <v>44197.25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36" t="s">
        <v>4</v>
      </c>
      <c r="B8" s="37"/>
      <c r="C8" s="37"/>
      <c r="D8" s="37"/>
      <c r="E8" s="38"/>
    </row>
    <row r="9" spans="1:5" ht="18" x14ac:dyDescent="0.25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8.75" thickBot="1" x14ac:dyDescent="0.3">
      <c r="A10" s="18" t="e">
        <f>VLOOKUP(B10,'[1]LISTADO ATM'!$A$2:$C$817,3,0)</f>
        <v>#N/A</v>
      </c>
      <c r="B10" s="25"/>
      <c r="C10" s="18" t="e">
        <f>VLOOKUP(B10,'[1]LISTADO ATM'!$A$2:$B$816,2,0)</f>
        <v>#N/A</v>
      </c>
      <c r="D10" s="26" t="s">
        <v>18</v>
      </c>
      <c r="E10" s="25"/>
    </row>
    <row r="11" spans="1:5" ht="18.75" thickBot="1" x14ac:dyDescent="0.3">
      <c r="A11" s="23" t="s">
        <v>12</v>
      </c>
      <c r="B11" s="29">
        <f>COUNT(B10:B10)</f>
        <v>0</v>
      </c>
      <c r="C11" s="33"/>
      <c r="D11" s="34"/>
      <c r="E11" s="35"/>
    </row>
    <row r="12" spans="1:5" ht="15.75" thickBot="1" x14ac:dyDescent="0.3"/>
    <row r="13" spans="1:5" ht="18.75" thickBot="1" x14ac:dyDescent="0.3">
      <c r="A13" s="36" t="s">
        <v>10</v>
      </c>
      <c r="B13" s="37"/>
      <c r="C13" s="37"/>
      <c r="D13" s="37"/>
      <c r="E13" s="38"/>
    </row>
    <row r="14" spans="1:5" ht="18" x14ac:dyDescent="0.25">
      <c r="A14" s="16" t="s">
        <v>5</v>
      </c>
      <c r="B14" s="16" t="s">
        <v>6</v>
      </c>
      <c r="C14" s="17" t="s">
        <v>7</v>
      </c>
      <c r="D14" s="17" t="s">
        <v>8</v>
      </c>
      <c r="E14" s="17" t="s">
        <v>9</v>
      </c>
    </row>
    <row r="15" spans="1:5" ht="18" x14ac:dyDescent="0.25">
      <c r="A15" s="18" t="str">
        <f>VLOOKUP(B15,'[1]LISTADO ATM'!$A$2:$C$817,3,0)</f>
        <v>DISTRITO NACIONAL</v>
      </c>
      <c r="B15" s="18">
        <v>738</v>
      </c>
      <c r="C15" s="18" t="str">
        <f>VLOOKUP(B15,'[1]LISTADO ATM'!$A$2:$B$816,2,0)</f>
        <v xml:space="preserve">ATM Zona Franca Los Alcarrizos </v>
      </c>
      <c r="D15" s="19" t="s">
        <v>11</v>
      </c>
      <c r="E15" s="30">
        <v>335752701</v>
      </c>
    </row>
    <row r="16" spans="1:5" ht="18" x14ac:dyDescent="0.25">
      <c r="A16" s="18" t="str">
        <f>VLOOKUP(B16,'[1]LISTADO ATM'!$A$2:$C$817,3,0)</f>
        <v>DISTRITO NACIONAL</v>
      </c>
      <c r="B16" s="18">
        <v>875</v>
      </c>
      <c r="C16" s="18" t="str">
        <f>VLOOKUP(B16,'[1]LISTADO ATM'!$A$2:$B$816,2,0)</f>
        <v xml:space="preserve">ATM Texaco Aut. Duarte KM 14 1/2 (Los Alcarrizos) </v>
      </c>
      <c r="D16" s="19" t="s">
        <v>11</v>
      </c>
      <c r="E16" s="30">
        <v>335752726</v>
      </c>
    </row>
    <row r="17" spans="1:5" ht="18" x14ac:dyDescent="0.25">
      <c r="A17" s="18" t="str">
        <f>VLOOKUP(B17,'[1]LISTADO ATM'!$A$2:$C$817,3,0)</f>
        <v>SUR</v>
      </c>
      <c r="B17" s="18">
        <v>730</v>
      </c>
      <c r="C17" s="18" t="str">
        <f>VLOOKUP(B17,'[1]LISTADO ATM'!$A$2:$B$816,2,0)</f>
        <v xml:space="preserve">ATM Palacio de Justicia Barahona </v>
      </c>
      <c r="D17" s="19" t="s">
        <v>11</v>
      </c>
      <c r="E17" s="30">
        <v>335753039</v>
      </c>
    </row>
    <row r="18" spans="1:5" ht="18" x14ac:dyDescent="0.25">
      <c r="A18" s="18" t="str">
        <f>VLOOKUP(B18,'[1]LISTADO ATM'!$A$2:$C$817,3,0)</f>
        <v>ESTE</v>
      </c>
      <c r="B18" s="18">
        <v>934</v>
      </c>
      <c r="C18" s="18" t="str">
        <f>VLOOKUP(B18,'[1]LISTADO ATM'!$A$2:$B$816,2,0)</f>
        <v>ATM Hotel Dreams La Romana</v>
      </c>
      <c r="D18" s="19" t="s">
        <v>11</v>
      </c>
      <c r="E18" s="30">
        <v>335753119</v>
      </c>
    </row>
    <row r="19" spans="1:5" ht="18" x14ac:dyDescent="0.25">
      <c r="A19" s="18" t="str">
        <f>VLOOKUP(B19,'[1]LISTADO ATM'!$A$2:$C$817,3,0)</f>
        <v>DISTRITO NACIONAL</v>
      </c>
      <c r="B19" s="18">
        <v>20</v>
      </c>
      <c r="C19" s="18" t="str">
        <f>VLOOKUP(B19,'[1]LISTADO ATM'!$A$2:$B$816,2,0)</f>
        <v>ATM S/M Aprezio Las Palmas</v>
      </c>
      <c r="D19" s="19" t="s">
        <v>11</v>
      </c>
      <c r="E19" s="18">
        <v>335753484</v>
      </c>
    </row>
    <row r="20" spans="1:5" ht="18" x14ac:dyDescent="0.25">
      <c r="A20" s="18" t="str">
        <f>VLOOKUP(B20,'[1]LISTADO ATM'!$A$2:$C$817,3,0)</f>
        <v>NORTE</v>
      </c>
      <c r="B20" s="18">
        <v>965</v>
      </c>
      <c r="C20" s="18" t="str">
        <f>VLOOKUP(B20,'[1]LISTADO ATM'!$A$2:$B$816,2,0)</f>
        <v xml:space="preserve">ATM S/M La Fuente FUN (Santiago) </v>
      </c>
      <c r="D20" s="19" t="s">
        <v>11</v>
      </c>
      <c r="E20" s="18">
        <v>335753483</v>
      </c>
    </row>
    <row r="21" spans="1:5" ht="18" x14ac:dyDescent="0.25">
      <c r="A21" s="18" t="str">
        <f>VLOOKUP(B21,'[1]LISTADO ATM'!$A$2:$C$817,3,0)</f>
        <v>SUR</v>
      </c>
      <c r="B21" s="18">
        <v>182</v>
      </c>
      <c r="C21" s="18" t="str">
        <f>VLOOKUP(B21,'[1]LISTADO ATM'!$A$2:$B$816,2,0)</f>
        <v xml:space="preserve">ATM Barahona Comb </v>
      </c>
      <c r="D21" s="19" t="s">
        <v>11</v>
      </c>
      <c r="E21" s="30">
        <v>335753182</v>
      </c>
    </row>
    <row r="22" spans="1:5" ht="18" x14ac:dyDescent="0.25">
      <c r="A22" s="18" t="str">
        <f>VLOOKUP(B22,'[1]LISTADO ATM'!$A$2:$C$817,3,0)</f>
        <v>NORTE</v>
      </c>
      <c r="B22" s="18">
        <v>337</v>
      </c>
      <c r="C22" s="18" t="str">
        <f>VLOOKUP(B22,'[1]LISTADO ATM'!$A$2:$B$816,2,0)</f>
        <v>ATM S/M Cooperativa Moca</v>
      </c>
      <c r="D22" s="19" t="s">
        <v>11</v>
      </c>
      <c r="E22" s="18">
        <v>335753487</v>
      </c>
    </row>
    <row r="23" spans="1:5" ht="18" x14ac:dyDescent="0.25">
      <c r="A23" s="18" t="str">
        <f>VLOOKUP(B23,'[1]LISTADO ATM'!$A$2:$C$817,3,0)</f>
        <v>DISTRITO NACIONAL</v>
      </c>
      <c r="B23" s="18">
        <v>918</v>
      </c>
      <c r="C23" s="18" t="str">
        <f>VLOOKUP(B23,'[1]LISTADO ATM'!$A$2:$B$816,2,0)</f>
        <v xml:space="preserve">ATM S/M Liverpool de la Jacobo Majluta </v>
      </c>
      <c r="D23" s="19" t="s">
        <v>11</v>
      </c>
      <c r="E23" s="18">
        <v>335753489</v>
      </c>
    </row>
    <row r="24" spans="1:5" ht="18" x14ac:dyDescent="0.25">
      <c r="A24" s="18" t="str">
        <f>VLOOKUP(B24,'[1]LISTADO ATM'!$A$2:$C$817,3,0)</f>
        <v>NORTE</v>
      </c>
      <c r="B24" s="18">
        <v>987</v>
      </c>
      <c r="C24" s="18" t="str">
        <f>VLOOKUP(B24,'[1]LISTADO ATM'!$A$2:$B$816,2,0)</f>
        <v xml:space="preserve">ATM S/M Jumbo (Moca) </v>
      </c>
      <c r="D24" s="19" t="s">
        <v>11</v>
      </c>
      <c r="E24" s="18">
        <v>335753488</v>
      </c>
    </row>
    <row r="25" spans="1:5" ht="18" x14ac:dyDescent="0.25">
      <c r="A25" s="18" t="str">
        <f>VLOOKUP(B25,'[1]LISTADO ATM'!$A$2:$C$817,3,0)</f>
        <v>DISTRITO NACIONAL</v>
      </c>
      <c r="B25" s="18">
        <v>769</v>
      </c>
      <c r="C25" s="18" t="str">
        <f>VLOOKUP(B25,'[1]LISTADO ATM'!$A$2:$B$816,2,0)</f>
        <v>ATM UNP Pablo Mella Morales</v>
      </c>
      <c r="D25" s="19" t="s">
        <v>11</v>
      </c>
      <c r="E25" s="18">
        <v>335753482</v>
      </c>
    </row>
    <row r="26" spans="1:5" ht="18" x14ac:dyDescent="0.25">
      <c r="A26" s="18" t="str">
        <f>VLOOKUP(B26,'[1]LISTADO ATM'!$A$2:$C$817,3,0)</f>
        <v>DISTRITO NACIONAL</v>
      </c>
      <c r="B26" s="18">
        <v>183</v>
      </c>
      <c r="C26" s="18" t="str">
        <f>VLOOKUP(B26,'[1]LISTADO ATM'!$A$2:$B$816,2,0)</f>
        <v>ATM Estación Nativa Km. 22 Aut. Duarte.</v>
      </c>
      <c r="D26" s="19" t="s">
        <v>11</v>
      </c>
      <c r="E26" s="30">
        <v>335753210</v>
      </c>
    </row>
    <row r="27" spans="1:5" ht="18" x14ac:dyDescent="0.25">
      <c r="A27" s="18" t="str">
        <f>VLOOKUP(B27,'[1]LISTADO ATM'!$A$2:$C$817,3,0)</f>
        <v>DISTRITO NACIONAL</v>
      </c>
      <c r="B27" s="18">
        <v>570</v>
      </c>
      <c r="C27" s="18" t="str">
        <f>VLOOKUP(B27,'[1]LISTADO ATM'!$A$2:$B$816,2,0)</f>
        <v xml:space="preserve">ATM S/M Liverpool Villa Mella </v>
      </c>
      <c r="D27" s="19" t="s">
        <v>11</v>
      </c>
      <c r="E27" s="30">
        <v>335753222</v>
      </c>
    </row>
    <row r="28" spans="1:5" ht="18" x14ac:dyDescent="0.25">
      <c r="A28" s="18" t="str">
        <f>VLOOKUP(B28,'[1]LISTADO ATM'!$A$2:$C$817,3,0)</f>
        <v>DISTRITO NACIONAL</v>
      </c>
      <c r="B28" s="18">
        <v>958</v>
      </c>
      <c r="C28" s="18" t="str">
        <f>VLOOKUP(B28,'[1]LISTADO ATM'!$A$2:$B$816,2,0)</f>
        <v xml:space="preserve">ATM Olé Aut. San Isidro </v>
      </c>
      <c r="D28" s="19" t="s">
        <v>11</v>
      </c>
      <c r="E28" s="30">
        <v>335753455</v>
      </c>
    </row>
    <row r="29" spans="1:5" ht="18" x14ac:dyDescent="0.25">
      <c r="A29" s="18" t="str">
        <f>VLOOKUP(B29,'[1]LISTADO ATM'!$A$2:$C$817,3,0)</f>
        <v>DISTRITO NACIONAL</v>
      </c>
      <c r="B29" s="18">
        <v>967</v>
      </c>
      <c r="C29" s="18" t="str">
        <f>VLOOKUP(B29,'[1]LISTADO ATM'!$A$2:$B$816,2,0)</f>
        <v xml:space="preserve">ATM UNP Hiper Olé Autopista Duarte </v>
      </c>
      <c r="D29" s="19" t="s">
        <v>11</v>
      </c>
      <c r="E29" s="31">
        <v>335753550</v>
      </c>
    </row>
    <row r="30" spans="1:5" ht="18" x14ac:dyDescent="0.25">
      <c r="A30" s="18" t="str">
        <f>VLOOKUP(B30,'[1]LISTADO ATM'!$A$2:$C$817,3,0)</f>
        <v>DISTRITO NACIONAL</v>
      </c>
      <c r="B30" s="18">
        <v>823</v>
      </c>
      <c r="C30" s="18" t="str">
        <f>VLOOKUP(B30,'[1]LISTADO ATM'!$A$2:$B$816,2,0)</f>
        <v xml:space="preserve">ATM UNP El Carril (Haina) </v>
      </c>
      <c r="D30" s="19" t="s">
        <v>11</v>
      </c>
      <c r="E30" s="31">
        <v>335753554</v>
      </c>
    </row>
    <row r="31" spans="1:5" ht="18.75" thickBot="1" x14ac:dyDescent="0.3">
      <c r="A31" s="23" t="s">
        <v>12</v>
      </c>
      <c r="B31" s="28">
        <f>COUNT(B15:B30)</f>
        <v>16</v>
      </c>
      <c r="C31" s="20"/>
      <c r="D31" s="21"/>
      <c r="E31" s="22"/>
    </row>
    <row r="32" spans="1:5" ht="15.75" thickBot="1" x14ac:dyDescent="0.3"/>
    <row r="33" spans="1:5" ht="18.75" thickBot="1" x14ac:dyDescent="0.3">
      <c r="A33" s="36" t="s">
        <v>13</v>
      </c>
      <c r="B33" s="37"/>
      <c r="C33" s="37"/>
      <c r="D33" s="37"/>
      <c r="E33" s="38"/>
    </row>
    <row r="34" spans="1:5" ht="18" x14ac:dyDescent="0.25">
      <c r="A34" s="16" t="s">
        <v>5</v>
      </c>
      <c r="B34" s="16" t="s">
        <v>6</v>
      </c>
      <c r="C34" s="17" t="s">
        <v>7</v>
      </c>
      <c r="D34" s="17" t="s">
        <v>8</v>
      </c>
      <c r="E34" s="17" t="s">
        <v>9</v>
      </c>
    </row>
    <row r="35" spans="1:5" ht="18" x14ac:dyDescent="0.25">
      <c r="A35" s="18" t="str">
        <f>VLOOKUP(B35,'[1]LISTADO ATM'!$A$2:$C$817,3,0)</f>
        <v>NORTE</v>
      </c>
      <c r="B35" s="18">
        <v>729</v>
      </c>
      <c r="C35" s="18" t="str">
        <f>VLOOKUP(B35,'[1]LISTADO ATM'!$A$2:$B$816,2,0)</f>
        <v xml:space="preserve">ATM Zona Franca (La Vega) </v>
      </c>
      <c r="D35" s="27" t="s">
        <v>14</v>
      </c>
      <c r="E35" s="30">
        <v>335752508</v>
      </c>
    </row>
    <row r="36" spans="1:5" ht="18" x14ac:dyDescent="0.25">
      <c r="A36" s="18" t="str">
        <f>VLOOKUP(B36,'[1]LISTADO ATM'!$A$2:$C$817,3,0)</f>
        <v>DISTRITO NACIONAL</v>
      </c>
      <c r="B36" s="18">
        <v>816</v>
      </c>
      <c r="C36" s="18" t="str">
        <f>VLOOKUP(B36,'[1]LISTADO ATM'!$A$2:$B$816,2,0)</f>
        <v xml:space="preserve">ATM Oficina Pedro Brand </v>
      </c>
      <c r="D36" s="27" t="s">
        <v>14</v>
      </c>
      <c r="E36" s="18">
        <v>335752763</v>
      </c>
    </row>
    <row r="37" spans="1:5" ht="18" x14ac:dyDescent="0.25">
      <c r="A37" s="18" t="str">
        <f>VLOOKUP(B37,'[1]LISTADO ATM'!$A$2:$C$817,3,0)</f>
        <v>DISTRITO NACIONAL</v>
      </c>
      <c r="B37" s="18">
        <v>761</v>
      </c>
      <c r="C37" s="18" t="str">
        <f>VLOOKUP(B37,'[1]LISTADO ATM'!$A$2:$B$816,2,0)</f>
        <v xml:space="preserve">ATM ISSPOL </v>
      </c>
      <c r="D37" s="27" t="s">
        <v>14</v>
      </c>
      <c r="E37" s="18">
        <v>335753485</v>
      </c>
    </row>
    <row r="38" spans="1:5" ht="18" x14ac:dyDescent="0.25">
      <c r="A38" s="18" t="str">
        <f>VLOOKUP(B38,'[1]LISTADO ATM'!$A$2:$C$817,3,0)</f>
        <v>DISTRITO NACIONAL</v>
      </c>
      <c r="B38" s="18">
        <v>31</v>
      </c>
      <c r="C38" s="18" t="str">
        <f>VLOOKUP(B38,'[1]LISTADO ATM'!$A$2:$B$816,2,0)</f>
        <v xml:space="preserve">ATM Oficina San Martín I </v>
      </c>
      <c r="D38" s="27" t="s">
        <v>14</v>
      </c>
      <c r="E38" s="18">
        <v>335753525</v>
      </c>
    </row>
    <row r="39" spans="1:5" ht="18" x14ac:dyDescent="0.25">
      <c r="A39" s="18" t="str">
        <f>VLOOKUP(B39,'[1]LISTADO ATM'!$A$2:$C$817,3,0)</f>
        <v>NORTE</v>
      </c>
      <c r="B39" s="18">
        <v>500</v>
      </c>
      <c r="C39" s="18" t="str">
        <f>VLOOKUP(B39,'[1]LISTADO ATM'!$A$2:$B$816,2,0)</f>
        <v xml:space="preserve">ATM UNP Cutupú </v>
      </c>
      <c r="D39" s="27" t="s">
        <v>14</v>
      </c>
      <c r="E39" s="18">
        <v>335753541</v>
      </c>
    </row>
    <row r="40" spans="1:5" ht="18" x14ac:dyDescent="0.25">
      <c r="A40" s="18" t="str">
        <f>VLOOKUP(B40,'[1]LISTADO ATM'!$A$2:$C$817,3,0)</f>
        <v>DISTRITO NACIONAL</v>
      </c>
      <c r="B40" s="18">
        <v>302</v>
      </c>
      <c r="C40" s="18" t="str">
        <f>VLOOKUP(B40,'[1]LISTADO ATM'!$A$2:$B$816,2,0)</f>
        <v xml:space="preserve">ATM S/M Aprezio Los Mameyes  </v>
      </c>
      <c r="D40" s="27" t="s">
        <v>14</v>
      </c>
      <c r="E40" s="18">
        <v>335753486</v>
      </c>
    </row>
    <row r="41" spans="1:5" ht="18" x14ac:dyDescent="0.25">
      <c r="A41" s="18" t="str">
        <f>VLOOKUP(B41,'[1]LISTADO ATM'!$A$2:$C$817,3,0)</f>
        <v>SUR</v>
      </c>
      <c r="B41" s="18">
        <v>252</v>
      </c>
      <c r="C41" s="18" t="str">
        <f>VLOOKUP(B41,'[1]LISTADO ATM'!$A$2:$B$816,2,0)</f>
        <v xml:space="preserve">ATM Banco Agrícola (Barahona) </v>
      </c>
      <c r="D41" s="27" t="s">
        <v>14</v>
      </c>
      <c r="E41" s="18">
        <v>335753542</v>
      </c>
    </row>
    <row r="42" spans="1:5" ht="18" x14ac:dyDescent="0.25">
      <c r="A42" s="18" t="str">
        <f>VLOOKUP(B42,'[1]LISTADO ATM'!$A$2:$C$817,3,0)</f>
        <v>DISTRITO NACIONAL</v>
      </c>
      <c r="B42" s="18">
        <v>785</v>
      </c>
      <c r="C42" s="18" t="str">
        <f>VLOOKUP(B42,'[1]LISTADO ATM'!$A$2:$B$816,2,0)</f>
        <v xml:space="preserve">ATM S/M Nacional Máximo Gómez </v>
      </c>
      <c r="D42" s="27" t="s">
        <v>14</v>
      </c>
      <c r="E42" s="30">
        <v>335753078</v>
      </c>
    </row>
    <row r="43" spans="1:5" ht="18" x14ac:dyDescent="0.25">
      <c r="A43" s="18" t="str">
        <f>VLOOKUP(B43,'[1]LISTADO ATM'!$A$2:$C$817,3,0)</f>
        <v>DISTRITO NACIONAL</v>
      </c>
      <c r="B43" s="18">
        <v>971</v>
      </c>
      <c r="C43" s="18" t="str">
        <f>VLOOKUP(B43,'[1]LISTADO ATM'!$A$2:$B$816,2,0)</f>
        <v xml:space="preserve">ATM Club Banreservas I </v>
      </c>
      <c r="D43" s="27" t="s">
        <v>14</v>
      </c>
      <c r="E43" s="30">
        <v>335753445</v>
      </c>
    </row>
    <row r="44" spans="1:5" ht="18" x14ac:dyDescent="0.25">
      <c r="A44" s="18" t="str">
        <f>VLOOKUP(B44,'[1]LISTADO ATM'!$A$2:$C$817,3,0)</f>
        <v>ESTE</v>
      </c>
      <c r="B44" s="18">
        <v>673</v>
      </c>
      <c r="C44" s="18" t="str">
        <f>VLOOKUP(B44,'[1]LISTADO ATM'!$A$2:$B$816,2,0)</f>
        <v>ATM Clínica Dr. Cruz Jiminián</v>
      </c>
      <c r="D44" s="27" t="s">
        <v>14</v>
      </c>
      <c r="E44" s="31">
        <v>335753543</v>
      </c>
    </row>
    <row r="45" spans="1:5" ht="18" x14ac:dyDescent="0.25">
      <c r="A45" s="18" t="str">
        <f>VLOOKUP(B45,'[1]LISTADO ATM'!$A$2:$C$817,3,0)</f>
        <v>NORTE</v>
      </c>
      <c r="B45" s="18">
        <v>903</v>
      </c>
      <c r="C45" s="18" t="str">
        <f>VLOOKUP(B45,'[1]LISTADO ATM'!$A$2:$B$816,2,0)</f>
        <v xml:space="preserve">ATM Oficina La Vega Real I </v>
      </c>
      <c r="D45" s="27" t="s">
        <v>14</v>
      </c>
      <c r="E45" s="31">
        <v>335753551</v>
      </c>
    </row>
    <row r="46" spans="1:5" ht="18" x14ac:dyDescent="0.25">
      <c r="A46" s="18" t="str">
        <f>VLOOKUP(B46,'[1]LISTADO ATM'!$A$2:$C$817,3,0)</f>
        <v>NORTE</v>
      </c>
      <c r="B46" s="18">
        <v>877</v>
      </c>
      <c r="C46" s="18" t="str">
        <f>VLOOKUP(B46,'[1]LISTADO ATM'!$A$2:$B$816,2,0)</f>
        <v xml:space="preserve">ATM Estación Los Samanes (Ranchito, La Vega) </v>
      </c>
      <c r="D46" s="27" t="s">
        <v>14</v>
      </c>
      <c r="E46" s="31">
        <v>335753552</v>
      </c>
    </row>
    <row r="47" spans="1:5" ht="18" x14ac:dyDescent="0.25">
      <c r="A47" s="18" t="str">
        <f>VLOOKUP(B47,'[1]LISTADO ATM'!$A$2:$C$817,3,0)</f>
        <v>DISTRITO NACIONAL</v>
      </c>
      <c r="B47" s="18">
        <v>911</v>
      </c>
      <c r="C47" s="18" t="str">
        <f>VLOOKUP(B47,'[1]LISTADO ATM'!$A$2:$B$816,2,0)</f>
        <v xml:space="preserve">ATM Oficina Venezuela II </v>
      </c>
      <c r="D47" s="27" t="s">
        <v>14</v>
      </c>
      <c r="E47" s="31">
        <v>335753553</v>
      </c>
    </row>
    <row r="48" spans="1:5" ht="18.75" thickBot="1" x14ac:dyDescent="0.3">
      <c r="A48" s="23" t="s">
        <v>12</v>
      </c>
      <c r="B48" s="28">
        <f>COUNT(B35:B47)</f>
        <v>13</v>
      </c>
      <c r="C48" s="21"/>
      <c r="D48" s="21"/>
      <c r="E48" s="22"/>
    </row>
    <row r="49" spans="1:5" ht="15.75" thickBot="1" x14ac:dyDescent="0.3"/>
    <row r="50" spans="1:5" ht="18.75" thickBot="1" x14ac:dyDescent="0.3">
      <c r="A50" s="45" t="s">
        <v>15</v>
      </c>
      <c r="B50" s="46"/>
    </row>
    <row r="51" spans="1:5" ht="18.75" thickBot="1" x14ac:dyDescent="0.3">
      <c r="A51" s="47">
        <f>+B31+B48</f>
        <v>29</v>
      </c>
      <c r="B51" s="48"/>
    </row>
    <row r="52" spans="1:5" ht="15.75" thickBot="1" x14ac:dyDescent="0.3"/>
    <row r="53" spans="1:5" ht="18.75" thickBot="1" x14ac:dyDescent="0.3">
      <c r="A53" s="36" t="s">
        <v>16</v>
      </c>
      <c r="B53" s="37"/>
      <c r="C53" s="37"/>
      <c r="D53" s="37"/>
      <c r="E53" s="38"/>
    </row>
    <row r="54" spans="1:5" ht="18" x14ac:dyDescent="0.25">
      <c r="A54" s="16" t="s">
        <v>5</v>
      </c>
      <c r="B54" s="17" t="s">
        <v>6</v>
      </c>
      <c r="C54" s="24" t="s">
        <v>7</v>
      </c>
      <c r="D54" s="49" t="s">
        <v>8</v>
      </c>
      <c r="E54" s="50"/>
    </row>
    <row r="55" spans="1:5" ht="18" x14ac:dyDescent="0.25">
      <c r="A55" s="18" t="str">
        <f>VLOOKUP(B55,'[1]LISTADO ATM'!$A$2:$C$817,3,0)</f>
        <v>NORTE</v>
      </c>
      <c r="B55" s="18">
        <v>291</v>
      </c>
      <c r="C55" s="18" t="str">
        <f>VLOOKUP(B55,'[1]LISTADO ATM'!$A$2:$B$816,2,0)</f>
        <v xml:space="preserve">ATM S/M Jumbo Las Colinas </v>
      </c>
      <c r="D55" s="32" t="s">
        <v>17</v>
      </c>
      <c r="E55" s="32"/>
    </row>
    <row r="56" spans="1:5" ht="18" x14ac:dyDescent="0.25">
      <c r="A56" s="18" t="str">
        <f>VLOOKUP(B56,'[1]LISTADO ATM'!$A$2:$C$817,3,0)</f>
        <v>DISTRITO NACIONAL</v>
      </c>
      <c r="B56" s="18">
        <v>14</v>
      </c>
      <c r="C56" s="18" t="str">
        <f>VLOOKUP(B56,'[1]LISTADO ATM'!$A$2:$B$816,2,0)</f>
        <v xml:space="preserve">ATM Oficina Aeropuerto Las Américas I </v>
      </c>
      <c r="D56" s="32" t="s">
        <v>17</v>
      </c>
      <c r="E56" s="32"/>
    </row>
    <row r="57" spans="1:5" ht="18" x14ac:dyDescent="0.25">
      <c r="A57" s="18" t="str">
        <f>VLOOKUP(B57,'[1]LISTADO ATM'!$A$2:$C$817,3,0)</f>
        <v>DISTRITO NACIONAL</v>
      </c>
      <c r="B57" s="18">
        <v>815</v>
      </c>
      <c r="C57" s="18" t="str">
        <f>VLOOKUP(B57,'[1]LISTADO ATM'!$A$2:$B$816,2,0)</f>
        <v xml:space="preserve">ATM Oficina Atalaya del Mar </v>
      </c>
      <c r="D57" s="32" t="s">
        <v>19</v>
      </c>
      <c r="E57" s="32"/>
    </row>
    <row r="58" spans="1:5" ht="18" x14ac:dyDescent="0.25">
      <c r="A58" s="18" t="str">
        <f>VLOOKUP(B58,'[1]LISTADO ATM'!$A$2:$C$817,3,0)</f>
        <v>DISTRITO NACIONAL</v>
      </c>
      <c r="B58" s="18">
        <v>235</v>
      </c>
      <c r="C58" s="18" t="str">
        <f>VLOOKUP(B58,'[1]LISTADO ATM'!$A$2:$B$816,2,0)</f>
        <v xml:space="preserve">ATM Oficina Multicentro La Sirena San Isidro </v>
      </c>
      <c r="D58" s="32" t="s">
        <v>17</v>
      </c>
      <c r="E58" s="32"/>
    </row>
    <row r="59" spans="1:5" ht="18" x14ac:dyDescent="0.25">
      <c r="A59" s="18" t="str">
        <f>VLOOKUP(B59,'[1]LISTADO ATM'!$A$2:$C$817,3,0)</f>
        <v>NORTE</v>
      </c>
      <c r="B59" s="18">
        <v>604</v>
      </c>
      <c r="C59" s="18" t="str">
        <f>VLOOKUP(B59,'[1]LISTADO ATM'!$A$2:$B$816,2,0)</f>
        <v xml:space="preserve">ATM Oficina Estancia Nueva (Moca) </v>
      </c>
      <c r="D59" s="32" t="s">
        <v>19</v>
      </c>
      <c r="E59" s="32"/>
    </row>
    <row r="60" spans="1:5" ht="18" x14ac:dyDescent="0.25">
      <c r="A60" s="18" t="str">
        <f>VLOOKUP(B60,'[1]LISTADO ATM'!$A$2:$C$817,3,0)</f>
        <v>NORTE</v>
      </c>
      <c r="B60" s="18">
        <v>388</v>
      </c>
      <c r="C60" s="18" t="str">
        <f>VLOOKUP(B60,'[1]LISTADO ATM'!$A$2:$B$816,2,0)</f>
        <v xml:space="preserve">ATM Multicentro La Sirena Puerto Plata </v>
      </c>
      <c r="D60" s="32" t="s">
        <v>17</v>
      </c>
      <c r="E60" s="32"/>
    </row>
    <row r="61" spans="1:5" ht="18" x14ac:dyDescent="0.25">
      <c r="A61" s="18" t="str">
        <f>VLOOKUP(B61,'[1]LISTADO ATM'!$A$2:$C$817,3,0)</f>
        <v>NORTE</v>
      </c>
      <c r="B61" s="18">
        <v>855</v>
      </c>
      <c r="C61" s="18" t="str">
        <f>VLOOKUP(B61,'[1]LISTADO ATM'!$A$2:$B$816,2,0)</f>
        <v xml:space="preserve">ATM Palacio de Justicia La Vega </v>
      </c>
      <c r="D61" s="32" t="s">
        <v>17</v>
      </c>
      <c r="E61" s="32"/>
    </row>
    <row r="62" spans="1:5" ht="18" x14ac:dyDescent="0.25">
      <c r="A62" s="18" t="str">
        <f>VLOOKUP(B62,'[1]LISTADO ATM'!$A$2:$C$817,3,0)</f>
        <v>DISTRITO NACIONAL</v>
      </c>
      <c r="B62" s="18">
        <v>900</v>
      </c>
      <c r="C62" s="18" t="str">
        <f>VLOOKUP(B62,'[1]LISTADO ATM'!$A$2:$B$816,2,0)</f>
        <v xml:space="preserve">ATM UNP Merca Santo Domingo </v>
      </c>
      <c r="D62" s="32" t="s">
        <v>17</v>
      </c>
      <c r="E62" s="32"/>
    </row>
    <row r="63" spans="1:5" ht="18" x14ac:dyDescent="0.25">
      <c r="A63" s="18" t="str">
        <f>VLOOKUP(B63,'[1]LISTADO ATM'!$A$2:$C$817,3,0)</f>
        <v>DISTRITO NACIONAL</v>
      </c>
      <c r="B63" s="18">
        <v>406</v>
      </c>
      <c r="C63" s="18" t="str">
        <f>VLOOKUP(B63,'[1]LISTADO ATM'!$A$2:$B$816,2,0)</f>
        <v xml:space="preserve">ATM UNP Plaza Lama Máximo Gómez </v>
      </c>
      <c r="D63" s="32" t="s">
        <v>17</v>
      </c>
      <c r="E63" s="32"/>
    </row>
    <row r="64" spans="1:5" ht="18" x14ac:dyDescent="0.25">
      <c r="A64" s="18" t="str">
        <f>VLOOKUP(B64,'[1]LISTADO ATM'!$A$2:$C$817,3,0)</f>
        <v>DISTRITO NACIONAL</v>
      </c>
      <c r="B64" s="18">
        <v>672</v>
      </c>
      <c r="C64" s="18" t="str">
        <f>VLOOKUP(B64,'[1]LISTADO ATM'!$A$2:$B$816,2,0)</f>
        <v>ATM Destacamento Policía Nacional La Victoria</v>
      </c>
      <c r="D64" s="32" t="s">
        <v>17</v>
      </c>
      <c r="E64" s="32"/>
    </row>
    <row r="65" spans="1:5" ht="18" x14ac:dyDescent="0.25">
      <c r="A65" s="18" t="str">
        <f>VLOOKUP(B65,'[1]LISTADO ATM'!$A$2:$C$817,3,0)</f>
        <v>ESTE</v>
      </c>
      <c r="B65" s="18">
        <v>822</v>
      </c>
      <c r="C65" s="18" t="str">
        <f>VLOOKUP(B65,'[1]LISTADO ATM'!$A$2:$B$816,2,0)</f>
        <v xml:space="preserve">ATM INDUSPALMA </v>
      </c>
      <c r="D65" s="32" t="s">
        <v>17</v>
      </c>
      <c r="E65" s="32"/>
    </row>
    <row r="66" spans="1:5" ht="18" x14ac:dyDescent="0.25">
      <c r="A66" s="18" t="str">
        <f>VLOOKUP(B66,'[1]LISTADO ATM'!$A$2:$C$817,3,0)</f>
        <v>NORTE</v>
      </c>
      <c r="B66" s="18">
        <v>741</v>
      </c>
      <c r="C66" s="18" t="str">
        <f>VLOOKUP(B66,'[1]LISTADO ATM'!$A$2:$B$816,2,0)</f>
        <v>ATM CURNE UASD San Francisco de Macorís</v>
      </c>
      <c r="D66" s="32" t="s">
        <v>17</v>
      </c>
      <c r="E66" s="32"/>
    </row>
    <row r="67" spans="1:5" ht="18" x14ac:dyDescent="0.25">
      <c r="A67" s="18" t="str">
        <f>VLOOKUP(B67,'[1]LISTADO ATM'!$A$2:$C$817,3,0)</f>
        <v>NORTE</v>
      </c>
      <c r="B67" s="18">
        <v>668</v>
      </c>
      <c r="C67" s="18" t="str">
        <f>VLOOKUP(B67,'[1]LISTADO ATM'!$A$2:$B$816,2,0)</f>
        <v>ATM Hospital HEMMI (Santiago)</v>
      </c>
      <c r="D67" s="32" t="s">
        <v>17</v>
      </c>
      <c r="E67" s="32"/>
    </row>
    <row r="68" spans="1:5" ht="18" x14ac:dyDescent="0.25">
      <c r="A68" s="18" t="str">
        <f>VLOOKUP(B68,'[1]LISTADO ATM'!$A$2:$C$817,3,0)</f>
        <v>DISTRITO NACIONAL</v>
      </c>
      <c r="B68" s="18">
        <v>744</v>
      </c>
      <c r="C68" s="18" t="str">
        <f>VLOOKUP(B68,'[1]LISTADO ATM'!$A$2:$B$816,2,0)</f>
        <v xml:space="preserve">ATM Multicentro La Sirena Venezuela </v>
      </c>
      <c r="D68" s="32" t="s">
        <v>17</v>
      </c>
      <c r="E68" s="32"/>
    </row>
    <row r="69" spans="1:5" ht="18" x14ac:dyDescent="0.25">
      <c r="A69" s="18" t="str">
        <f>VLOOKUP(B69,'[1]LISTADO ATM'!$A$2:$C$817,3,0)</f>
        <v>DISTRITO NACIONAL</v>
      </c>
      <c r="B69" s="18">
        <v>407</v>
      </c>
      <c r="C69" s="18" t="str">
        <f>VLOOKUP(B69,'[1]LISTADO ATM'!$A$2:$B$816,2,0)</f>
        <v xml:space="preserve">ATM Multicentro La Sirena Villa Mella </v>
      </c>
      <c r="D69" s="32" t="s">
        <v>17</v>
      </c>
      <c r="E69" s="32"/>
    </row>
    <row r="70" spans="1:5" ht="18" x14ac:dyDescent="0.25">
      <c r="A70" s="18" t="str">
        <f>VLOOKUP(B70,'[1]LISTADO ATM'!$A$2:$C$817,3,0)</f>
        <v>NORTE</v>
      </c>
      <c r="B70" s="18">
        <v>351</v>
      </c>
      <c r="C70" s="18" t="str">
        <f>VLOOKUP(B70,'[1]LISTADO ATM'!$A$2:$B$816,2,0)</f>
        <v xml:space="preserve">ATM S/M José Luís (Puerto Plata) </v>
      </c>
      <c r="D70" s="32" t="s">
        <v>17</v>
      </c>
      <c r="E70" s="32"/>
    </row>
    <row r="71" spans="1:5" ht="18.75" thickBot="1" x14ac:dyDescent="0.3">
      <c r="A71" s="23" t="s">
        <v>12</v>
      </c>
      <c r="B71" s="28">
        <f>COUNT(B55:B70)</f>
        <v>16</v>
      </c>
      <c r="C71" s="21"/>
      <c r="D71" s="21"/>
      <c r="E71" s="22"/>
    </row>
  </sheetData>
  <mergeCells count="27">
    <mergeCell ref="D70:E70"/>
    <mergeCell ref="D65:E65"/>
    <mergeCell ref="D66:E66"/>
    <mergeCell ref="D67:E67"/>
    <mergeCell ref="D68:E68"/>
    <mergeCell ref="D69:E69"/>
    <mergeCell ref="A1:E1"/>
    <mergeCell ref="A2:E2"/>
    <mergeCell ref="A3:E3"/>
    <mergeCell ref="A8:E8"/>
    <mergeCell ref="D55:E55"/>
    <mergeCell ref="A33:E33"/>
    <mergeCell ref="A50:B50"/>
    <mergeCell ref="A51:B51"/>
    <mergeCell ref="A53:E53"/>
    <mergeCell ref="C11:E11"/>
    <mergeCell ref="A13:E13"/>
    <mergeCell ref="D56:E56"/>
    <mergeCell ref="D63:E63"/>
    <mergeCell ref="D64:E64"/>
    <mergeCell ref="D62:E62"/>
    <mergeCell ref="D58:E58"/>
    <mergeCell ref="D60:E60"/>
    <mergeCell ref="D61:E61"/>
    <mergeCell ref="D59:E59"/>
    <mergeCell ref="D57:E57"/>
    <mergeCell ref="D54:E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2021-01-01T07:35:23Z</dcterms:modified>
</cp:coreProperties>
</file>