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2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C63" i="1"/>
  <c r="B64" i="1"/>
  <c r="A61" i="1"/>
  <c r="A62" i="1"/>
  <c r="C61" i="1"/>
  <c r="C62" i="1"/>
  <c r="B12" i="1"/>
  <c r="A47" i="1"/>
  <c r="A48" i="1"/>
  <c r="A49" i="1"/>
  <c r="C47" i="1"/>
  <c r="C48" i="1"/>
  <c r="C49" i="1"/>
  <c r="B50" i="1"/>
  <c r="A11" i="1" l="1"/>
  <c r="C11" i="1"/>
  <c r="B83" i="1"/>
  <c r="A39" i="1"/>
  <c r="A40" i="1"/>
  <c r="A41" i="1"/>
  <c r="A42" i="1"/>
  <c r="A43" i="1"/>
  <c r="A44" i="1"/>
  <c r="A45" i="1"/>
  <c r="A46" i="1"/>
  <c r="C46" i="1"/>
  <c r="C45" i="1"/>
  <c r="C44" i="1"/>
  <c r="C43" i="1"/>
  <c r="C42" i="1"/>
  <c r="C41" i="1"/>
  <c r="C40" i="1"/>
  <c r="C39" i="1"/>
  <c r="A82" i="1"/>
  <c r="C82" i="1"/>
  <c r="A38" i="1"/>
  <c r="C38" i="1"/>
  <c r="C37" i="1"/>
  <c r="A37" i="1"/>
  <c r="C36" i="1" l="1"/>
  <c r="A36" i="1"/>
  <c r="C35" i="1"/>
  <c r="A35" i="1"/>
  <c r="C34" i="1"/>
  <c r="A34" i="1"/>
  <c r="C27" i="1" l="1"/>
  <c r="A27" i="1"/>
  <c r="C80" i="1"/>
  <c r="A80" i="1"/>
  <c r="C79" i="1"/>
  <c r="A79" i="1"/>
  <c r="C78" i="1"/>
  <c r="A78" i="1"/>
  <c r="C77" i="1"/>
  <c r="A77" i="1"/>
  <c r="C76" i="1"/>
  <c r="A76" i="1"/>
  <c r="C75" i="1"/>
  <c r="A75" i="1"/>
  <c r="C81" i="1"/>
  <c r="A81" i="1"/>
  <c r="C74" i="1"/>
  <c r="A74" i="1"/>
  <c r="C73" i="1"/>
  <c r="A73" i="1"/>
  <c r="C72" i="1"/>
  <c r="A72" i="1"/>
  <c r="C71" i="1"/>
  <c r="A7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33" i="1"/>
  <c r="A33" i="1"/>
  <c r="C32" i="1"/>
  <c r="A32" i="1"/>
  <c r="C31" i="1"/>
  <c r="A31" i="1"/>
  <c r="C30" i="1"/>
  <c r="A30" i="1"/>
  <c r="C29" i="1"/>
  <c r="A29" i="1"/>
  <c r="C28" i="1"/>
  <c r="A28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0" i="1"/>
  <c r="A10" i="1"/>
  <c r="A67" i="1" l="1"/>
</calcChain>
</file>

<file path=xl/sharedStrings.xml><?xml version="1.0" encoding="utf-8"?>
<sst xmlns="http://schemas.openxmlformats.org/spreadsheetml/2006/main" count="105" uniqueCount="34">
  <si>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</si>
  <si>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</si>
  <si>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</si>
  <si>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</si>
  <si>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</si>
  <si>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</si>
  <si>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</si>
  <si>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</si>
  <si>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</si>
  <si>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</si>
  <si>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</si>
  <si>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</si>
  <si>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</si>
  <si>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</si>
  <si>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</si>
  <si>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</si>
  <si>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</si>
  <si>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</si>
  <si>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</si>
  <si>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</si>
  <si>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335753599</t>
  </si>
  <si>
    <t>335753597</t>
  </si>
  <si>
    <t>335753596</t>
  </si>
  <si>
    <t>335753600</t>
  </si>
  <si>
    <t>335753598</t>
  </si>
  <si>
    <t>335753595</t>
  </si>
  <si>
    <t>335753637</t>
  </si>
  <si>
    <t>335753634</t>
  </si>
  <si>
    <t>335753633</t>
  </si>
  <si>
    <t>335753632</t>
  </si>
  <si>
    <t>335753631</t>
  </si>
  <si>
    <t>335753630</t>
  </si>
  <si>
    <t>335753629</t>
  </si>
  <si>
    <t>335753627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</si>
</sst>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6" fillId="6" borderId="30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71" zoomScale="80" zoomScaleNormal="80" workbookViewId="0">
      <selection activeCell="E83" sqref="A1:E83"/>
    </sheetView>
  </sheetViews>
  <sheetFormatPr baseColWidth="10" defaultColWidth="52.7109375" defaultRowHeight="15" x14ac:dyDescent="0.25"/>
  <cols>
    <col min="1" max="1" width="25.7109375" bestFit="1" customWidth="1"/>
    <col min="2" max="2" width="18" bestFit="1" customWidth="1"/>
    <col min="3" max="3" width="57.42578125" bestFit="1" customWidth="1"/>
    <col min="4" max="4" width="39.85546875" bestFit="1" customWidth="1"/>
    <col min="5" max="5" width="12.42578125" bestFit="1" customWidth="1"/>
  </cols>
  <sheetData>
    <row r="1" spans="1:5" ht="22.5" x14ac:dyDescent="0.25">
      <c r="A1" s="38" t="s">
        <v>0</v>
      </c>
      <c r="B1" s="39"/>
      <c r="C1" s="39"/>
      <c r="D1" s="39"/>
      <c r="E1" s="40"/>
    </row>
    <row r="2" spans="1:5" ht="22.5" x14ac:dyDescent="0.25">
      <c r="A2" s="38" t="s">
        <v>1</v>
      </c>
      <c r="B2" s="39"/>
      <c r="C2" s="39"/>
      <c r="D2" s="39"/>
      <c r="E2" s="40"/>
    </row>
    <row r="3" spans="1:5" ht="25.5" x14ac:dyDescent="0.25">
      <c r="A3" s="41" t="s">
        <v>0</v>
      </c>
      <c r="B3" s="42"/>
      <c r="C3" s="42"/>
      <c r="D3" s="42"/>
      <c r="E3" s="43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44228.25</v>
      </c>
      <c r="C5" s="8"/>
      <c r="D5" s="9"/>
      <c r="E5" s="10"/>
    </row>
    <row r="6" spans="1:5" ht="18.75" thickBot="1" x14ac:dyDescent="0.3">
      <c r="A6" s="6" t="s">
        <v>3</v>
      </c>
      <c r="B6" s="7">
        <v>44228.75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44" t="s">
        <v>4</v>
      </c>
      <c r="B8" s="45"/>
      <c r="C8" s="45"/>
      <c r="D8" s="45"/>
      <c r="E8" s="46"/>
    </row>
    <row r="9" spans="1:5" ht="18" x14ac:dyDescent="0.25">
      <c r="A9" s="16" t="s">
        <v>5</v>
      </c>
      <c r="B9" s="17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str">
        <f>VLOOKUP(B10,'[1]LISTADO ATM'!$A$2:$C$817,3,0)</f>
        <v>NORTE</v>
      </c>
      <c r="B10" s="18">
        <v>649</v>
      </c>
      <c r="C10" s="18" t="str">
        <f>VLOOKUP(B10,'[1]LISTADO ATM'!$A$2:$B$816,2,0)</f>
        <v xml:space="preserve">ATM Oficina Galería 56 (San Francisco de Macorís) </v>
      </c>
      <c r="D10" s="26" t="s">
        <v>18</v>
      </c>
      <c r="E10" s="30">
        <v>335753607</v>
      </c>
    </row>
    <row r="11" spans="1:5" ht="18.75" thickBot="1" x14ac:dyDescent="0.3">
      <c r="A11" s="18" t="str">
        <f>VLOOKUP(B11,'[1]LISTADO ATM'!$A$2:$C$817,3,0)</f>
        <v>NORTE</v>
      </c>
      <c r="B11" s="18">
        <v>888</v>
      </c>
      <c r="C11" s="18" t="str">
        <f>VLOOKUP(B11,'[1]LISTADO ATM'!$A$2:$B$816,2,0)</f>
        <v>ATM Oficina galeria 56 II (SFM)</v>
      </c>
      <c r="D11" s="26" t="s">
        <v>18</v>
      </c>
      <c r="E11" s="18" t="s">
        <v>21</v>
      </c>
    </row>
    <row r="12" spans="1:5" ht="18.75" thickBot="1" x14ac:dyDescent="0.3">
      <c r="A12" s="23" t="s">
        <v>12</v>
      </c>
      <c r="B12" s="32">
        <f>COUNT(B10:B11)</f>
        <v>2</v>
      </c>
      <c r="C12" s="53"/>
      <c r="D12" s="54"/>
      <c r="E12" s="55"/>
    </row>
    <row r="13" spans="1:5" ht="15.75" thickBot="1" x14ac:dyDescent="0.3"/>
    <row r="14" spans="1:5" ht="18.75" thickBot="1" x14ac:dyDescent="0.3">
      <c r="A14" s="44" t="s">
        <v>10</v>
      </c>
      <c r="B14" s="45"/>
      <c r="C14" s="45"/>
      <c r="D14" s="45"/>
      <c r="E14" s="46"/>
    </row>
    <row r="15" spans="1:5" ht="18" x14ac:dyDescent="0.25">
      <c r="A15" s="16" t="s">
        <v>5</v>
      </c>
      <c r="B15" s="17" t="s">
        <v>6</v>
      </c>
      <c r="C15" s="17" t="s">
        <v>7</v>
      </c>
      <c r="D15" s="17" t="s">
        <v>8</v>
      </c>
      <c r="E15" s="17" t="s">
        <v>9</v>
      </c>
    </row>
    <row r="16" spans="1:5" ht="18" x14ac:dyDescent="0.25">
      <c r="A16" s="18" t="str">
        <f>VLOOKUP(B16,'[1]LISTADO ATM'!$A$2:$C$817,3,0)</f>
        <v>SUR</v>
      </c>
      <c r="B16" s="18">
        <v>730</v>
      </c>
      <c r="C16" s="18" t="str">
        <f>VLOOKUP(B16,'[1]LISTADO ATM'!$A$2:$B$816,2,0)</f>
        <v xml:space="preserve">ATM Palacio de Justicia Barahona </v>
      </c>
      <c r="D16" s="19" t="s">
        <v>11</v>
      </c>
      <c r="E16" s="29">
        <v>335753039</v>
      </c>
    </row>
    <row r="17" spans="1:5" ht="18" x14ac:dyDescent="0.25">
      <c r="A17" s="18" t="str">
        <f>VLOOKUP(B17,'[1]LISTADO ATM'!$A$2:$C$817,3,0)</f>
        <v>ESTE</v>
      </c>
      <c r="B17" s="18">
        <v>934</v>
      </c>
      <c r="C17" s="18" t="str">
        <f>VLOOKUP(B17,'[1]LISTADO ATM'!$A$2:$B$816,2,0)</f>
        <v>ATM Hotel Dreams La Romana</v>
      </c>
      <c r="D17" s="19" t="s">
        <v>11</v>
      </c>
      <c r="E17" s="29">
        <v>335753119</v>
      </c>
    </row>
    <row r="18" spans="1:5" ht="18" x14ac:dyDescent="0.25">
      <c r="A18" s="18" t="str">
        <f>VLOOKUP(B18,'[1]LISTADO ATM'!$A$2:$C$817,3,0)</f>
        <v>DISTRITO NACIONAL</v>
      </c>
      <c r="B18" s="18">
        <v>20</v>
      </c>
      <c r="C18" s="18" t="str">
        <f>VLOOKUP(B18,'[1]LISTADO ATM'!$A$2:$B$816,2,0)</f>
        <v>ATM S/M Aprezio Las Palmas</v>
      </c>
      <c r="D18" s="19" t="s">
        <v>11</v>
      </c>
      <c r="E18" s="18">
        <v>335753484</v>
      </c>
    </row>
    <row r="19" spans="1:5" ht="18" x14ac:dyDescent="0.25">
      <c r="A19" s="18" t="str">
        <f>VLOOKUP(B19,'[1]LISTADO ATM'!$A$2:$C$817,3,0)</f>
        <v>NORTE</v>
      </c>
      <c r="B19" s="18">
        <v>965</v>
      </c>
      <c r="C19" s="18" t="str">
        <f>VLOOKUP(B19,'[1]LISTADO ATM'!$A$2:$B$816,2,0)</f>
        <v xml:space="preserve">ATM S/M La Fuente FUN (Santiago) </v>
      </c>
      <c r="D19" s="19" t="s">
        <v>11</v>
      </c>
      <c r="E19" s="18">
        <v>335753483</v>
      </c>
    </row>
    <row r="20" spans="1:5" ht="18" x14ac:dyDescent="0.25">
      <c r="A20" s="18" t="str">
        <f>VLOOKUP(B20,'[1]LISTADO ATM'!$A$2:$C$817,3,0)</f>
        <v>SUR</v>
      </c>
      <c r="B20" s="18">
        <v>182</v>
      </c>
      <c r="C20" s="18" t="str">
        <f>VLOOKUP(B20,'[1]LISTADO ATM'!$A$2:$B$816,2,0)</f>
        <v xml:space="preserve">ATM Barahona Comb </v>
      </c>
      <c r="D20" s="19" t="s">
        <v>11</v>
      </c>
      <c r="E20" s="29">
        <v>335753182</v>
      </c>
    </row>
    <row r="21" spans="1:5" ht="18" x14ac:dyDescent="0.25">
      <c r="A21" s="18" t="str">
        <f>VLOOKUP(B21,'[1]LISTADO ATM'!$A$2:$C$817,3,0)</f>
        <v>DISTRITO NACIONAL</v>
      </c>
      <c r="B21" s="18">
        <v>722</v>
      </c>
      <c r="C21" s="18" t="str">
        <f>VLOOKUP(B21,'[1]LISTADO ATM'!$A$2:$B$816,2,0)</f>
        <v xml:space="preserve">ATM Oficina Charles de Gaulle III </v>
      </c>
      <c r="D21" s="19" t="s">
        <v>11</v>
      </c>
      <c r="E21" s="29" t="s">
        <v>23</v>
      </c>
    </row>
    <row r="22" spans="1:5" ht="18" x14ac:dyDescent="0.25">
      <c r="A22" s="18" t="str">
        <f>VLOOKUP(B22,'[1]LISTADO ATM'!$A$2:$C$817,3,0)</f>
        <v>DISTRITO NACIONAL</v>
      </c>
      <c r="B22" s="18">
        <v>744</v>
      </c>
      <c r="C22" s="18" t="str">
        <f>VLOOKUP(B22,'[1]LISTADO ATM'!$A$2:$B$816,2,0)</f>
        <v xml:space="preserve">ATM Multicentro La Sirena Venezuela </v>
      </c>
      <c r="D22" s="19" t="s">
        <v>11</v>
      </c>
      <c r="E22" s="29" t="s">
        <v>24</v>
      </c>
    </row>
    <row r="23" spans="1:5" ht="18" x14ac:dyDescent="0.25">
      <c r="A23" s="18" t="str">
        <f>VLOOKUP(B23,'[1]LISTADO ATM'!$A$2:$C$817,3,0)</f>
        <v>NORTE</v>
      </c>
      <c r="B23" s="18">
        <v>256</v>
      </c>
      <c r="C23" s="18" t="str">
        <f>VLOOKUP(B23,'[1]LISTADO ATM'!$A$2:$B$816,2,0)</f>
        <v xml:space="preserve">ATM Oficina Licey Al Medio </v>
      </c>
      <c r="D23" s="19" t="s">
        <v>11</v>
      </c>
      <c r="E23" s="29" t="s">
        <v>25</v>
      </c>
    </row>
    <row r="24" spans="1:5" ht="18" x14ac:dyDescent="0.25">
      <c r="A24" s="18" t="str">
        <f>VLOOKUP(B24,'[1]LISTADO ATM'!$A$2:$C$817,3,0)</f>
        <v>NORTE</v>
      </c>
      <c r="B24" s="18">
        <v>337</v>
      </c>
      <c r="C24" s="18" t="str">
        <f>VLOOKUP(B24,'[1]LISTADO ATM'!$A$2:$B$816,2,0)</f>
        <v>ATM S/M Cooperativa Moca</v>
      </c>
      <c r="D24" s="19" t="s">
        <v>11</v>
      </c>
      <c r="E24" s="18">
        <v>335753487</v>
      </c>
    </row>
    <row r="25" spans="1:5" ht="18" x14ac:dyDescent="0.25">
      <c r="A25" s="18" t="str">
        <f>VLOOKUP(B25,'[1]LISTADO ATM'!$A$2:$C$817,3,0)</f>
        <v>DISTRITO NACIONAL</v>
      </c>
      <c r="B25" s="18">
        <v>918</v>
      </c>
      <c r="C25" s="18" t="str">
        <f>VLOOKUP(B25,'[1]LISTADO ATM'!$A$2:$B$816,2,0)</f>
        <v xml:space="preserve">ATM S/M Liverpool de la Jacobo Majluta </v>
      </c>
      <c r="D25" s="19" t="s">
        <v>11</v>
      </c>
      <c r="E25" s="18">
        <v>335753489</v>
      </c>
    </row>
    <row r="26" spans="1:5" ht="18" x14ac:dyDescent="0.25">
      <c r="A26" s="18" t="str">
        <f>VLOOKUP(B26,'[1]LISTADO ATM'!$A$2:$C$817,3,0)</f>
        <v>NORTE</v>
      </c>
      <c r="B26" s="18">
        <v>987</v>
      </c>
      <c r="C26" s="18" t="str">
        <f>VLOOKUP(B26,'[1]LISTADO ATM'!$A$2:$B$816,2,0)</f>
        <v xml:space="preserve">ATM S/M Jumbo (Moca) </v>
      </c>
      <c r="D26" s="19" t="s">
        <v>11</v>
      </c>
      <c r="E26" s="18">
        <v>335753488</v>
      </c>
    </row>
    <row r="27" spans="1:5" ht="18" x14ac:dyDescent="0.25">
      <c r="A27" s="18" t="str">
        <f>VLOOKUP(B27,'[1]LISTADO ATM'!$A$2:$C$817,3,0)</f>
        <v>DISTRITO NACIONAL</v>
      </c>
      <c r="B27" s="18">
        <v>527</v>
      </c>
      <c r="C27" s="18" t="str">
        <f>VLOOKUP(B27,'[1]LISTADO ATM'!$A$2:$B$816,2,0)</f>
        <v>ATM Oficina Zona Oriental II</v>
      </c>
      <c r="D27" s="19" t="s">
        <v>11</v>
      </c>
      <c r="E27" s="18">
        <v>335753604</v>
      </c>
    </row>
    <row r="28" spans="1:5" ht="18" x14ac:dyDescent="0.25">
      <c r="A28" s="18" t="str">
        <f>VLOOKUP(B28,'[1]LISTADO ATM'!$A$2:$C$817,3,0)</f>
        <v>DISTRITO NACIONAL</v>
      </c>
      <c r="B28" s="18">
        <v>406</v>
      </c>
      <c r="C28" s="18" t="str">
        <f>VLOOKUP(B28,'[1]LISTADO ATM'!$A$2:$B$816,2,0)</f>
        <v xml:space="preserve">ATM UNP Plaza Lama Máximo Gómez </v>
      </c>
      <c r="D28" s="19" t="s">
        <v>11</v>
      </c>
      <c r="E28" s="18">
        <v>335753589</v>
      </c>
    </row>
    <row r="29" spans="1:5" ht="18" x14ac:dyDescent="0.25">
      <c r="A29" s="18" t="str">
        <f>VLOOKUP(B29,'[1]LISTADO ATM'!$A$2:$C$817,3,0)</f>
        <v>DISTRITO NACIONAL</v>
      </c>
      <c r="B29" s="18">
        <v>183</v>
      </c>
      <c r="C29" s="18" t="str">
        <f>VLOOKUP(B29,'[1]LISTADO ATM'!$A$2:$B$816,2,0)</f>
        <v>ATM Estación Nativa Km. 22 Aut. Duarte.</v>
      </c>
      <c r="D29" s="19" t="s">
        <v>11</v>
      </c>
      <c r="E29" s="29">
        <v>335753210</v>
      </c>
    </row>
    <row r="30" spans="1:5" ht="18" x14ac:dyDescent="0.25">
      <c r="A30" s="18" t="str">
        <f>VLOOKUP(B30,'[1]LISTADO ATM'!$A$2:$C$817,3,0)</f>
        <v>NORTE</v>
      </c>
      <c r="B30" s="18">
        <v>351</v>
      </c>
      <c r="C30" s="18" t="str">
        <f>VLOOKUP(B30,'[1]LISTADO ATM'!$A$2:$B$816,2,0)</f>
        <v xml:space="preserve">ATM S/M José Luís (Puerto Plata) </v>
      </c>
      <c r="D30" s="19" t="s">
        <v>11</v>
      </c>
      <c r="E30" s="31">
        <v>335753590</v>
      </c>
    </row>
    <row r="31" spans="1:5" ht="18" x14ac:dyDescent="0.25">
      <c r="A31" s="18" t="str">
        <f>VLOOKUP(B31,'[1]LISTADO ATM'!$A$2:$C$817,3,0)</f>
        <v>DISTRITO NACIONAL</v>
      </c>
      <c r="B31" s="18">
        <v>958</v>
      </c>
      <c r="C31" s="18" t="str">
        <f>VLOOKUP(B31,'[1]LISTADO ATM'!$A$2:$B$816,2,0)</f>
        <v xml:space="preserve">ATM Olé Aut. San Isidro </v>
      </c>
      <c r="D31" s="19" t="s">
        <v>11</v>
      </c>
      <c r="E31" s="29">
        <v>335753455</v>
      </c>
    </row>
    <row r="32" spans="1:5" ht="18" x14ac:dyDescent="0.25">
      <c r="A32" s="18" t="str">
        <f>VLOOKUP(B32,'[1]LISTADO ATM'!$A$2:$C$817,3,0)</f>
        <v>DISTRITO NACIONAL</v>
      </c>
      <c r="B32" s="18">
        <v>967</v>
      </c>
      <c r="C32" s="18" t="str">
        <f>VLOOKUP(B32,'[1]LISTADO ATM'!$A$2:$B$816,2,0)</f>
        <v xml:space="preserve">ATM UNP Hiper Olé Autopista Duarte </v>
      </c>
      <c r="D32" s="19" t="s">
        <v>11</v>
      </c>
      <c r="E32" s="30">
        <v>335753550</v>
      </c>
    </row>
    <row r="33" spans="1:6" ht="18" x14ac:dyDescent="0.25">
      <c r="A33" s="18" t="str">
        <f>VLOOKUP(B33,'[1]LISTADO ATM'!$A$2:$C$817,3,0)</f>
        <v>DISTRITO NACIONAL</v>
      </c>
      <c r="B33" s="18">
        <v>823</v>
      </c>
      <c r="C33" s="18" t="str">
        <f>VLOOKUP(B33,'[1]LISTADO ATM'!$A$2:$B$816,2,0)</f>
        <v xml:space="preserve">ATM UNP El Carril (Haina) </v>
      </c>
      <c r="D33" s="19" t="s">
        <v>11</v>
      </c>
      <c r="E33" s="30">
        <v>335753554</v>
      </c>
    </row>
    <row r="34" spans="1:6" ht="18" x14ac:dyDescent="0.25">
      <c r="A34" s="18" t="str">
        <f>VLOOKUP(B34,'[1]LISTADO ATM'!$A$2:$C$817,3,0)</f>
        <v>SUR</v>
      </c>
      <c r="B34" s="18">
        <v>252</v>
      </c>
      <c r="C34" s="18" t="str">
        <f>VLOOKUP(B34,'[1]LISTADO ATM'!$A$2:$B$816,2,0)</f>
        <v xml:space="preserve">ATM Banco Agrícola (Barahona) </v>
      </c>
      <c r="D34" s="19" t="s">
        <v>11</v>
      </c>
      <c r="E34" s="18">
        <v>335753542</v>
      </c>
    </row>
    <row r="35" spans="1:6" ht="18" x14ac:dyDescent="0.25">
      <c r="A35" s="18" t="str">
        <f>VLOOKUP(B35,'[1]LISTADO ATM'!$A$2:$C$817,3,0)</f>
        <v>ESTE</v>
      </c>
      <c r="B35" s="18">
        <v>673</v>
      </c>
      <c r="C35" s="18" t="str">
        <f>VLOOKUP(B35,'[1]LISTADO ATM'!$A$2:$B$816,2,0)</f>
        <v>ATM Clínica Dr. Cruz Jiminián</v>
      </c>
      <c r="D35" s="19" t="s">
        <v>11</v>
      </c>
      <c r="E35" s="30">
        <v>335753543</v>
      </c>
    </row>
    <row r="36" spans="1:6" ht="18" x14ac:dyDescent="0.25">
      <c r="A36" s="18" t="str">
        <f>VLOOKUP(B36,'[1]LISTADO ATM'!$A$2:$C$817,3,0)</f>
        <v>DISTRITO NACIONAL</v>
      </c>
      <c r="B36" s="18">
        <v>407</v>
      </c>
      <c r="C36" s="18" t="str">
        <f>VLOOKUP(B36,'[1]LISTADO ATM'!$A$2:$B$816,2,0)</f>
        <v xml:space="preserve">ATM Multicentro La Sirena Villa Mella </v>
      </c>
      <c r="D36" s="19" t="s">
        <v>11</v>
      </c>
      <c r="E36" s="30">
        <v>335753591</v>
      </c>
    </row>
    <row r="37" spans="1:6" ht="18" x14ac:dyDescent="0.25">
      <c r="A37" s="18" t="str">
        <f>VLOOKUP(B37,'[1]LISTADO ATM'!$A$2:$C$817,3,0)</f>
        <v>ESTE</v>
      </c>
      <c r="B37" s="18">
        <v>843</v>
      </c>
      <c r="C37" s="18" t="str">
        <f>VLOOKUP(B37,'[1]LISTADO ATM'!$A$2:$B$816,2,0)</f>
        <v xml:space="preserve">ATM Oficina Romana Centro </v>
      </c>
      <c r="D37" s="19" t="s">
        <v>11</v>
      </c>
      <c r="E37" s="30">
        <v>335753613</v>
      </c>
    </row>
    <row r="38" spans="1:6" ht="18" x14ac:dyDescent="0.25">
      <c r="A38" s="18" t="str">
        <f>VLOOKUP(B38,'[1]LISTADO ATM'!$A$2:$C$817,3,0)</f>
        <v>DISTRITO NACIONAL</v>
      </c>
      <c r="B38" s="18">
        <v>570</v>
      </c>
      <c r="C38" s="18" t="str">
        <f>VLOOKUP(B38,'[1]LISTADO ATM'!$A$2:$B$816,2,0)</f>
        <v xml:space="preserve">ATM S/M Liverpool Villa Mella </v>
      </c>
      <c r="D38" s="19" t="s">
        <v>11</v>
      </c>
      <c r="E38" s="30">
        <v>335753222</v>
      </c>
    </row>
    <row r="39" spans="1:6" ht="18" x14ac:dyDescent="0.25">
      <c r="A39" s="18" t="str">
        <f>VLOOKUP(B39,'[1]LISTADO ATM'!$A$2:$C$817,3,0)</f>
        <v>DISTRITO NACIONAL</v>
      </c>
      <c r="B39" s="18">
        <v>721</v>
      </c>
      <c r="C39" s="18" t="str">
        <f>VLOOKUP(B39,'[1]LISTADO ATM'!$A$2:$B$816,2,0)</f>
        <v xml:space="preserve">ATM Oficina Charles de Gaulle II </v>
      </c>
      <c r="D39" s="19" t="s">
        <v>11</v>
      </c>
      <c r="E39" s="30" t="s">
        <v>26</v>
      </c>
    </row>
    <row r="40" spans="1:6" ht="18" x14ac:dyDescent="0.25">
      <c r="A40" s="18" t="str">
        <f>VLOOKUP(B40,'[1]LISTADO ATM'!$A$2:$C$817,3,0)</f>
        <v>DISTRITO NACIONAL</v>
      </c>
      <c r="B40" s="18">
        <v>672</v>
      </c>
      <c r="C40" s="18" t="str">
        <f>VLOOKUP(B40,'[1]LISTADO ATM'!$A$2:$B$816,2,0)</f>
        <v>ATM Destacamento Policía Nacional La Victoria</v>
      </c>
      <c r="D40" s="19" t="s">
        <v>11</v>
      </c>
      <c r="E40" s="30" t="s">
        <v>27</v>
      </c>
    </row>
    <row r="41" spans="1:6" ht="18" x14ac:dyDescent="0.25">
      <c r="A41" s="18" t="str">
        <f>VLOOKUP(B41,'[1]LISTADO ATM'!$A$2:$C$817,3,0)</f>
        <v>NORTE</v>
      </c>
      <c r="B41" s="18">
        <v>119</v>
      </c>
      <c r="C41" s="18" t="str">
        <f>VLOOKUP(B41,'[1]LISTADO ATM'!$A$2:$B$816,2,0)</f>
        <v>ATM Oficina La Barranquita</v>
      </c>
      <c r="D41" s="19" t="s">
        <v>11</v>
      </c>
      <c r="E41" s="30" t="s">
        <v>28</v>
      </c>
    </row>
    <row r="42" spans="1:6" ht="18" x14ac:dyDescent="0.25">
      <c r="A42" s="18" t="str">
        <f>VLOOKUP(B42,'[1]LISTADO ATM'!$A$2:$C$817,3,0)</f>
        <v>NORTE</v>
      </c>
      <c r="B42" s="18">
        <v>144</v>
      </c>
      <c r="C42" s="18" t="str">
        <f>VLOOKUP(B42,'[1]LISTADO ATM'!$A$2:$B$816,2,0)</f>
        <v xml:space="preserve">ATM Oficina Villa Altagracia </v>
      </c>
      <c r="D42" s="19" t="s">
        <v>11</v>
      </c>
      <c r="E42" s="30" t="s">
        <v>29</v>
      </c>
    </row>
    <row r="43" spans="1:6" ht="18" x14ac:dyDescent="0.25">
      <c r="A43" s="18" t="str">
        <f>VLOOKUP(B43,'[1]LISTADO ATM'!$A$2:$C$817,3,0)</f>
        <v>SUR</v>
      </c>
      <c r="B43" s="18">
        <v>249</v>
      </c>
      <c r="C43" s="18" t="str">
        <f>VLOOKUP(B43,'[1]LISTADO ATM'!$A$2:$B$816,2,0)</f>
        <v xml:space="preserve">ATM Banco Agrícola Neiba </v>
      </c>
      <c r="D43" s="19" t="s">
        <v>11</v>
      </c>
      <c r="E43" s="30" t="s">
        <v>30</v>
      </c>
    </row>
    <row r="44" spans="1:6" ht="18" x14ac:dyDescent="0.25">
      <c r="A44" s="18" t="str">
        <f>VLOOKUP(B44,'[1]LISTADO ATM'!$A$2:$C$817,3,0)</f>
        <v>DISTRITO NACIONAL</v>
      </c>
      <c r="B44" s="18">
        <v>889</v>
      </c>
      <c r="C44" s="18" t="str">
        <f>VLOOKUP(B44,'[1]LISTADO ATM'!$A$2:$B$816,2,0)</f>
        <v>ATM Oficina Plaza Lama Máximo Gómez II</v>
      </c>
      <c r="D44" s="19" t="s">
        <v>11</v>
      </c>
      <c r="E44" s="30" t="s">
        <v>31</v>
      </c>
    </row>
    <row r="45" spans="1:6" ht="18" x14ac:dyDescent="0.25">
      <c r="A45" s="18" t="str">
        <f>VLOOKUP(B45,'[1]LISTADO ATM'!$A$2:$C$817,3,0)</f>
        <v>ESTE</v>
      </c>
      <c r="B45" s="18">
        <v>609</v>
      </c>
      <c r="C45" s="18" t="str">
        <f>VLOOKUP(B45,'[1]LISTADO ATM'!$A$2:$B$816,2,0)</f>
        <v xml:space="preserve">ATM S/M Jumbo (San Pedro) </v>
      </c>
      <c r="D45" s="19" t="s">
        <v>11</v>
      </c>
      <c r="E45" s="30" t="s">
        <v>32</v>
      </c>
    </row>
    <row r="46" spans="1:6" ht="18" x14ac:dyDescent="0.25">
      <c r="A46" s="18" t="str">
        <f>VLOOKUP(B46,'[1]LISTADO ATM'!$A$2:$C$817,3,0)</f>
        <v>SUR</v>
      </c>
      <c r="B46" s="18">
        <v>301</v>
      </c>
      <c r="C46" s="18" t="str">
        <f>VLOOKUP(B46,'[1]LISTADO ATM'!$A$2:$B$816,2,0)</f>
        <v xml:space="preserve">ATM UNP Alfa y Omega (Barahona) </v>
      </c>
      <c r="D46" s="19" t="s">
        <v>11</v>
      </c>
      <c r="E46" s="30" t="s">
        <v>33</v>
      </c>
    </row>
    <row r="47" spans="1:6" ht="18" x14ac:dyDescent="0.25">
      <c r="A47" s="18" t="str">
        <f>VLOOKUP(B47,'[1]LISTADO ATM'!$A$2:$C$817,3,0)</f>
        <v>DISTRITO NACIONAL</v>
      </c>
      <c r="B47" s="18">
        <v>235</v>
      </c>
      <c r="C47" s="18" t="str">
        <f>VLOOKUP(B47,'[1]LISTADO ATM'!$A$2:$B$816,2,0)</f>
        <v xml:space="preserve">ATM Oficina Multicentro La Sirena San Isidro </v>
      </c>
      <c r="D47" s="19" t="s">
        <v>11</v>
      </c>
      <c r="E47" s="25">
        <v>335753669</v>
      </c>
      <c r="F47" s="34"/>
    </row>
    <row r="48" spans="1:6" ht="18" x14ac:dyDescent="0.25">
      <c r="A48" s="18" t="str">
        <f>VLOOKUP(B48,'[1]LISTADO ATM'!$A$2:$C$817,3,0)</f>
        <v>DISTRITO NACIONAL</v>
      </c>
      <c r="B48" s="18">
        <v>437</v>
      </c>
      <c r="C48" s="18" t="str">
        <f>VLOOKUP(B48,'[1]LISTADO ATM'!$A$2:$B$816,2,0)</f>
        <v xml:space="preserve">ATM Autobanco Torre III </v>
      </c>
      <c r="D48" s="19" t="s">
        <v>11</v>
      </c>
      <c r="E48" s="25">
        <v>335753670</v>
      </c>
      <c r="F48" s="34"/>
    </row>
    <row r="49" spans="1:6" ht="18" x14ac:dyDescent="0.25">
      <c r="A49" s="18" t="str">
        <f>VLOOKUP(B49,'[1]LISTADO ATM'!$A$2:$C$817,3,0)</f>
        <v>NORTE</v>
      </c>
      <c r="B49" s="18">
        <v>746</v>
      </c>
      <c r="C49" s="18" t="str">
        <f>VLOOKUP(B49,'[1]LISTADO ATM'!$A$2:$B$816,2,0)</f>
        <v xml:space="preserve">ATM Oficina Las Terrenas </v>
      </c>
      <c r="D49" s="19" t="s">
        <v>11</v>
      </c>
      <c r="E49" s="25">
        <v>335753671</v>
      </c>
      <c r="F49" s="34"/>
    </row>
    <row r="50" spans="1:6" ht="18.75" thickBot="1" x14ac:dyDescent="0.3">
      <c r="A50" s="23" t="s">
        <v>12</v>
      </c>
      <c r="B50" s="28">
        <f>COUNT(B16:B49)</f>
        <v>34</v>
      </c>
      <c r="C50" s="20"/>
      <c r="D50" s="21"/>
      <c r="E50" s="22"/>
    </row>
    <row r="51" spans="1:6" ht="15.75" thickBot="1" x14ac:dyDescent="0.3"/>
    <row r="52" spans="1:6" ht="18.75" thickBot="1" x14ac:dyDescent="0.3">
      <c r="A52" s="44" t="s">
        <v>13</v>
      </c>
      <c r="B52" s="45"/>
      <c r="C52" s="45"/>
      <c r="D52" s="45"/>
      <c r="E52" s="46"/>
    </row>
    <row r="53" spans="1:6" ht="18" x14ac:dyDescent="0.25">
      <c r="A53" s="16" t="s">
        <v>5</v>
      </c>
      <c r="B53" s="17" t="s">
        <v>6</v>
      </c>
      <c r="C53" s="17" t="s">
        <v>7</v>
      </c>
      <c r="D53" s="17" t="s">
        <v>8</v>
      </c>
      <c r="E53" s="17" t="s">
        <v>9</v>
      </c>
    </row>
    <row r="54" spans="1:6" ht="18" x14ac:dyDescent="0.25">
      <c r="A54" s="18" t="str">
        <f>VLOOKUP(B54,'[1]LISTADO ATM'!$A$2:$C$817,3,0)</f>
        <v>NORTE</v>
      </c>
      <c r="B54" s="18">
        <v>729</v>
      </c>
      <c r="C54" s="18" t="str">
        <f>VLOOKUP(B54,'[1]LISTADO ATM'!$A$2:$B$816,2,0)</f>
        <v xml:space="preserve">ATM Zona Franca (La Vega) </v>
      </c>
      <c r="D54" s="27" t="s">
        <v>14</v>
      </c>
      <c r="E54" s="29">
        <v>335752508</v>
      </c>
    </row>
    <row r="55" spans="1:6" ht="18" x14ac:dyDescent="0.25">
      <c r="A55" s="18" t="str">
        <f>VLOOKUP(B55,'[1]LISTADO ATM'!$A$2:$C$817,3,0)</f>
        <v>NORTE</v>
      </c>
      <c r="B55" s="18">
        <v>500</v>
      </c>
      <c r="C55" s="18" t="str">
        <f>VLOOKUP(B55,'[1]LISTADO ATM'!$A$2:$B$816,2,0)</f>
        <v xml:space="preserve">ATM UNP Cutupú </v>
      </c>
      <c r="D55" s="27" t="s">
        <v>14</v>
      </c>
      <c r="E55" s="18">
        <v>335753541</v>
      </c>
    </row>
    <row r="56" spans="1:6" ht="18" x14ac:dyDescent="0.25">
      <c r="A56" s="18" t="str">
        <f>VLOOKUP(B56,'[1]LISTADO ATM'!$A$2:$C$817,3,0)</f>
        <v>DISTRITO NACIONAL</v>
      </c>
      <c r="B56" s="18">
        <v>302</v>
      </c>
      <c r="C56" s="18" t="str">
        <f>VLOOKUP(B56,'[1]LISTADO ATM'!$A$2:$B$816,2,0)</f>
        <v xml:space="preserve">ATM S/M Aprezio Los Mameyes  </v>
      </c>
      <c r="D56" s="27" t="s">
        <v>14</v>
      </c>
      <c r="E56" s="18">
        <v>335753486</v>
      </c>
    </row>
    <row r="57" spans="1:6" ht="18" x14ac:dyDescent="0.25">
      <c r="A57" s="18" t="str">
        <f>VLOOKUP(B57,'[1]LISTADO ATM'!$A$2:$C$817,3,0)</f>
        <v>NORTE</v>
      </c>
      <c r="B57" s="18">
        <v>532</v>
      </c>
      <c r="C57" s="18" t="str">
        <f>VLOOKUP(B57,'[1]LISTADO ATM'!$A$2:$B$816,2,0)</f>
        <v xml:space="preserve">ATM UNP Guanábano (Moca) </v>
      </c>
      <c r="D57" s="27" t="s">
        <v>14</v>
      </c>
      <c r="E57" s="18" t="s">
        <v>20</v>
      </c>
    </row>
    <row r="58" spans="1:6" ht="18" x14ac:dyDescent="0.25">
      <c r="A58" s="18" t="str">
        <f>VLOOKUP(B58,'[1]LISTADO ATM'!$A$2:$C$817,3,0)</f>
        <v>DISTRITO NACIONAL</v>
      </c>
      <c r="B58" s="18">
        <v>267</v>
      </c>
      <c r="C58" s="18" t="str">
        <f>VLOOKUP(B58,'[1]LISTADO ATM'!$A$2:$B$816,2,0)</f>
        <v xml:space="preserve">ATM Centro de Caja México </v>
      </c>
      <c r="D58" s="27" t="s">
        <v>14</v>
      </c>
      <c r="E58" s="18" t="s">
        <v>22</v>
      </c>
    </row>
    <row r="59" spans="1:6" ht="18" x14ac:dyDescent="0.25">
      <c r="A59" s="18" t="str">
        <f>VLOOKUP(B59,'[1]LISTADO ATM'!$A$2:$C$817,3,0)</f>
        <v>DISTRITO NACIONAL</v>
      </c>
      <c r="B59" s="18">
        <v>785</v>
      </c>
      <c r="C59" s="18" t="str">
        <f>VLOOKUP(B59,'[1]LISTADO ATM'!$A$2:$B$816,2,0)</f>
        <v xml:space="preserve">ATM S/M Nacional Máximo Gómez </v>
      </c>
      <c r="D59" s="27" t="s">
        <v>14</v>
      </c>
      <c r="E59" s="29">
        <v>335753078</v>
      </c>
    </row>
    <row r="60" spans="1:6" ht="18" x14ac:dyDescent="0.25">
      <c r="A60" s="18" t="str">
        <f>VLOOKUP(B60,'[1]LISTADO ATM'!$A$2:$C$817,3,0)</f>
        <v>DISTRITO NACIONAL</v>
      </c>
      <c r="B60" s="18">
        <v>911</v>
      </c>
      <c r="C60" s="18" t="str">
        <f>VLOOKUP(B60,'[1]LISTADO ATM'!$A$2:$B$816,2,0)</f>
        <v xml:space="preserve">ATM Oficina Venezuela II </v>
      </c>
      <c r="D60" s="27" t="s">
        <v>14</v>
      </c>
      <c r="E60" s="30">
        <v>335753553</v>
      </c>
    </row>
    <row r="61" spans="1:6" ht="18" x14ac:dyDescent="0.25">
      <c r="A61" s="18" t="str">
        <f>VLOOKUP(B61,'[1]LISTADO ATM'!$A$2:$C$817,3,0)</f>
        <v>DISTRITO NACIONAL</v>
      </c>
      <c r="B61" s="18">
        <v>761</v>
      </c>
      <c r="C61" s="18" t="str">
        <f>VLOOKUP(B61,'[1]LISTADO ATM'!$A$2:$B$816,2,0)</f>
        <v xml:space="preserve">ATM ISSPOL </v>
      </c>
      <c r="D61" s="27" t="s">
        <v>14</v>
      </c>
      <c r="E61" s="30">
        <v>335753485</v>
      </c>
    </row>
    <row r="62" spans="1:6" ht="18" x14ac:dyDescent="0.25">
      <c r="A62" s="18" t="str">
        <f>VLOOKUP(B62,'[1]LISTADO ATM'!$A$2:$C$817,3,0)</f>
        <v>DISTRITO NACIONAL</v>
      </c>
      <c r="B62" s="18">
        <v>557</v>
      </c>
      <c r="C62" s="18" t="str">
        <f>VLOOKUP(B62,'[1]LISTADO ATM'!$A$2:$B$816,2,0)</f>
        <v xml:space="preserve">ATM Multicentro La Sirena Ave. Mella </v>
      </c>
      <c r="D62" s="27" t="s">
        <v>14</v>
      </c>
      <c r="E62" s="30">
        <v>335753672</v>
      </c>
    </row>
    <row r="63" spans="1:6" ht="18" x14ac:dyDescent="0.25">
      <c r="A63" s="18" t="str">
        <f>VLOOKUP(B63,'[1]LISTADO ATM'!$A$2:$C$817,3,0)</f>
        <v>NORTE</v>
      </c>
      <c r="B63" s="33">
        <v>903</v>
      </c>
      <c r="C63" s="18" t="str">
        <f>VLOOKUP(B63,'[1]LISTADO ATM'!$A$2:$B$816,2,0)</f>
        <v xml:space="preserve">ATM Oficina La Vega Real I </v>
      </c>
      <c r="D63" s="27" t="s">
        <v>14</v>
      </c>
      <c r="E63" s="25">
        <v>335753551</v>
      </c>
    </row>
    <row r="64" spans="1:6" ht="18.75" thickBot="1" x14ac:dyDescent="0.3">
      <c r="A64" s="23" t="s">
        <v>12</v>
      </c>
      <c r="B64" s="28">
        <f>COUNT(B54:B63)</f>
        <v>10</v>
      </c>
      <c r="C64" s="21"/>
      <c r="D64" s="21"/>
      <c r="E64" s="22"/>
    </row>
    <row r="65" spans="1:5" ht="15.75" thickBot="1" x14ac:dyDescent="0.3"/>
    <row r="66" spans="1:5" ht="18.75" thickBot="1" x14ac:dyDescent="0.3">
      <c r="A66" s="47" t="s">
        <v>15</v>
      </c>
      <c r="B66" s="48"/>
    </row>
    <row r="67" spans="1:5" ht="18.75" thickBot="1" x14ac:dyDescent="0.3">
      <c r="A67" s="49">
        <f>+B50+B64</f>
        <v>44</v>
      </c>
      <c r="B67" s="50"/>
    </row>
    <row r="68" spans="1:5" ht="15.75" thickBot="1" x14ac:dyDescent="0.3"/>
    <row r="69" spans="1:5" ht="18.75" thickBot="1" x14ac:dyDescent="0.3">
      <c r="A69" s="44" t="s">
        <v>16</v>
      </c>
      <c r="B69" s="45"/>
      <c r="C69" s="45"/>
      <c r="D69" s="45"/>
      <c r="E69" s="46"/>
    </row>
    <row r="70" spans="1:5" ht="18" x14ac:dyDescent="0.25">
      <c r="A70" s="16" t="s">
        <v>5</v>
      </c>
      <c r="B70" s="17" t="s">
        <v>6</v>
      </c>
      <c r="C70" s="24" t="s">
        <v>7</v>
      </c>
      <c r="D70" s="51" t="s">
        <v>8</v>
      </c>
      <c r="E70" s="52"/>
    </row>
    <row r="71" spans="1:5" ht="18" x14ac:dyDescent="0.25">
      <c r="A71" s="18" t="str">
        <f>VLOOKUP(B71,'[1]LISTADO ATM'!$A$2:$C$817,3,0)</f>
        <v>NORTE</v>
      </c>
      <c r="B71" s="18">
        <v>291</v>
      </c>
      <c r="C71" s="18" t="str">
        <f>VLOOKUP(B71,'[1]LISTADO ATM'!$A$2:$B$816,2,0)</f>
        <v xml:space="preserve">ATM S/M Jumbo Las Colinas </v>
      </c>
      <c r="D71" s="37" t="s">
        <v>17</v>
      </c>
      <c r="E71" s="37"/>
    </row>
    <row r="72" spans="1:5" ht="18" x14ac:dyDescent="0.25">
      <c r="A72" s="18" t="str">
        <f>VLOOKUP(B72,'[1]LISTADO ATM'!$A$2:$C$817,3,0)</f>
        <v>DISTRITO NACIONAL</v>
      </c>
      <c r="B72" s="18">
        <v>14</v>
      </c>
      <c r="C72" s="18" t="str">
        <f>VLOOKUP(B72,'[1]LISTADO ATM'!$A$2:$B$816,2,0)</f>
        <v xml:space="preserve">ATM Oficina Aeropuerto Las Américas I </v>
      </c>
      <c r="D72" s="37" t="s">
        <v>17</v>
      </c>
      <c r="E72" s="37"/>
    </row>
    <row r="73" spans="1:5" ht="18" x14ac:dyDescent="0.25">
      <c r="A73" s="18" t="str">
        <f>VLOOKUP(B73,'[1]LISTADO ATM'!$A$2:$C$817,3,0)</f>
        <v>NORTE</v>
      </c>
      <c r="B73" s="18">
        <v>604</v>
      </c>
      <c r="C73" s="18" t="str">
        <f>VLOOKUP(B73,'[1]LISTADO ATM'!$A$2:$B$816,2,0)</f>
        <v xml:space="preserve">ATM Oficina Estancia Nueva (Moca) </v>
      </c>
      <c r="D73" s="37" t="s">
        <v>19</v>
      </c>
      <c r="E73" s="37"/>
    </row>
    <row r="74" spans="1:5" ht="18" x14ac:dyDescent="0.25">
      <c r="A74" s="18" t="str">
        <f>VLOOKUP(B74,'[1]LISTADO ATM'!$A$2:$C$817,3,0)</f>
        <v>NORTE</v>
      </c>
      <c r="B74" s="18">
        <v>855</v>
      </c>
      <c r="C74" s="18" t="str">
        <f>VLOOKUP(B74,'[1]LISTADO ATM'!$A$2:$B$816,2,0)</f>
        <v xml:space="preserve">ATM Palacio de Justicia La Vega </v>
      </c>
      <c r="D74" s="37" t="s">
        <v>17</v>
      </c>
      <c r="E74" s="37"/>
    </row>
    <row r="75" spans="1:5" ht="18" x14ac:dyDescent="0.25">
      <c r="A75" s="18" t="str">
        <f>VLOOKUP(B75,'[1]LISTADO ATM'!$A$2:$C$817,3,0)</f>
        <v>ESTE</v>
      </c>
      <c r="B75" s="18">
        <v>822</v>
      </c>
      <c r="C75" s="18" t="str">
        <f>VLOOKUP(B75,'[1]LISTADO ATM'!$A$2:$B$816,2,0)</f>
        <v xml:space="preserve">ATM INDUSPALMA </v>
      </c>
      <c r="D75" s="37" t="s">
        <v>17</v>
      </c>
      <c r="E75" s="37"/>
    </row>
    <row r="76" spans="1:5" ht="18" x14ac:dyDescent="0.25">
      <c r="A76" s="18" t="str">
        <f>VLOOKUP(B76,'[1]LISTADO ATM'!$A$2:$C$817,3,0)</f>
        <v>DISTRITO NACIONAL</v>
      </c>
      <c r="B76" s="18">
        <v>724</v>
      </c>
      <c r="C76" s="18" t="str">
        <f>VLOOKUP(B76,'[1]LISTADO ATM'!$A$2:$B$816,2,0)</f>
        <v xml:space="preserve">ATM El Huacal I </v>
      </c>
      <c r="D76" s="35" t="s">
        <v>19</v>
      </c>
      <c r="E76" s="36"/>
    </row>
    <row r="77" spans="1:5" ht="18" x14ac:dyDescent="0.25">
      <c r="A77" s="18" t="str">
        <f>VLOOKUP(B77,'[1]LISTADO ATM'!$A$2:$C$817,3,0)</f>
        <v>NORTE</v>
      </c>
      <c r="B77" s="18">
        <v>741</v>
      </c>
      <c r="C77" s="18" t="str">
        <f>VLOOKUP(B77,'[1]LISTADO ATM'!$A$2:$B$816,2,0)</f>
        <v>ATM CURNE UASD San Francisco de Macorís</v>
      </c>
      <c r="D77" s="37" t="s">
        <v>17</v>
      </c>
      <c r="E77" s="37"/>
    </row>
    <row r="78" spans="1:5" ht="18" x14ac:dyDescent="0.25">
      <c r="A78" s="18" t="str">
        <f>VLOOKUP(B78,'[1]LISTADO ATM'!$A$2:$C$817,3,0)</f>
        <v>NORTE</v>
      </c>
      <c r="B78" s="18">
        <v>668</v>
      </c>
      <c r="C78" s="18" t="str">
        <f>VLOOKUP(B78,'[1]LISTADO ATM'!$A$2:$B$816,2,0)</f>
        <v>ATM Hospital HEMMI (Santiago)</v>
      </c>
      <c r="D78" s="37" t="s">
        <v>17</v>
      </c>
      <c r="E78" s="37"/>
    </row>
    <row r="79" spans="1:5" ht="18" x14ac:dyDescent="0.25">
      <c r="A79" s="18" t="str">
        <f>VLOOKUP(B79,'[1]LISTADO ATM'!$A$2:$C$817,3,0)</f>
        <v>NORTE</v>
      </c>
      <c r="B79" s="18">
        <v>748</v>
      </c>
      <c r="C79" s="18" t="str">
        <f>VLOOKUP(B79,'[1]LISTADO ATM'!$A$2:$B$816,2,0)</f>
        <v xml:space="preserve">ATM Centro de Caja (Santiago) </v>
      </c>
      <c r="D79" s="37" t="s">
        <v>17</v>
      </c>
      <c r="E79" s="37"/>
    </row>
    <row r="80" spans="1:5" ht="18" x14ac:dyDescent="0.25">
      <c r="A80" s="18" t="str">
        <f>VLOOKUP(B80,'[1]LISTADO ATM'!$A$2:$C$817,3,0)</f>
        <v>NORTE</v>
      </c>
      <c r="B80" s="18">
        <v>740</v>
      </c>
      <c r="C80" s="18" t="str">
        <f>VLOOKUP(B80,'[1]LISTADO ATM'!$A$2:$B$816,2,0)</f>
        <v xml:space="preserve">ATM EDENORTE (Santiago) </v>
      </c>
      <c r="D80" s="37" t="s">
        <v>17</v>
      </c>
      <c r="E80" s="37"/>
    </row>
    <row r="81" spans="1:5" ht="18" x14ac:dyDescent="0.25">
      <c r="A81" s="18" t="str">
        <f>VLOOKUP(B81,'[1]LISTADO ATM'!$A$2:$C$817,3,0)</f>
        <v>ESTE</v>
      </c>
      <c r="B81" s="18">
        <v>651</v>
      </c>
      <c r="C81" s="18" t="str">
        <f>VLOOKUP(B81,'[1]LISTADO ATM'!$A$2:$B$816,2,0)</f>
        <v>ATM Eco Petroleo Romana</v>
      </c>
      <c r="D81" s="37" t="s">
        <v>17</v>
      </c>
      <c r="E81" s="37"/>
    </row>
    <row r="82" spans="1:5" ht="18.75" thickBot="1" x14ac:dyDescent="0.3">
      <c r="A82" s="18" t="str">
        <f>VLOOKUP(B82,'[1]LISTADO ATM'!$A$2:$C$817,3,0)</f>
        <v>NORTE</v>
      </c>
      <c r="B82" s="33">
        <v>746</v>
      </c>
      <c r="C82" s="18" t="str">
        <f>VLOOKUP(B82,'[1]LISTADO ATM'!$A$2:$B$816,2,0)</f>
        <v xml:space="preserve">ATM Oficina Las Terrenas </v>
      </c>
      <c r="D82" s="35" t="s">
        <v>19</v>
      </c>
      <c r="E82" s="36"/>
    </row>
    <row r="83" spans="1:5" ht="18.75" thickBot="1" x14ac:dyDescent="0.3">
      <c r="A83" s="23" t="s">
        <v>12</v>
      </c>
      <c r="B83" s="32">
        <f>COUNT(B71:B82)</f>
        <v>12</v>
      </c>
      <c r="C83" s="21"/>
      <c r="D83" s="21"/>
      <c r="E83" s="22"/>
    </row>
  </sheetData>
  <mergeCells count="23">
    <mergeCell ref="A1:E1"/>
    <mergeCell ref="A2:E2"/>
    <mergeCell ref="A3:E3"/>
    <mergeCell ref="A8:E8"/>
    <mergeCell ref="D71:E71"/>
    <mergeCell ref="A52:E52"/>
    <mergeCell ref="A66:B66"/>
    <mergeCell ref="A67:B67"/>
    <mergeCell ref="A69:E69"/>
    <mergeCell ref="D70:E70"/>
    <mergeCell ref="C12:E12"/>
    <mergeCell ref="A14:E14"/>
    <mergeCell ref="D76:E76"/>
    <mergeCell ref="D82:E82"/>
    <mergeCell ref="D72:E72"/>
    <mergeCell ref="D81:E81"/>
    <mergeCell ref="D74:E74"/>
    <mergeCell ref="D73:E73"/>
    <mergeCell ref="D80:E80"/>
    <mergeCell ref="D75:E75"/>
    <mergeCell ref="D77:E77"/>
    <mergeCell ref="D78:E78"/>
    <mergeCell ref="D79:E79"/>
  </mergeCells>
  <conditionalFormatting sqref="B84:B1048576 B71:B82 B51:B52 B1:B8 B10:B11 B54:B63 B65:B69 B13:B14">
    <cfRule type="duplicateValues" dxfId="16" priority="38"/>
  </conditionalFormatting>
  <conditionalFormatting sqref="E35">
    <cfRule type="duplicateValues" dxfId="15" priority="32"/>
  </conditionalFormatting>
  <conditionalFormatting sqref="E35">
    <cfRule type="duplicateValues" dxfId="14" priority="29"/>
    <cfRule type="duplicateValues" dxfId="13" priority="30"/>
    <cfRule type="duplicateValues" dxfId="12" priority="31"/>
  </conditionalFormatting>
  <conditionalFormatting sqref="E35">
    <cfRule type="duplicateValues" dxfId="11" priority="27"/>
    <cfRule type="duplicateValues" dxfId="10" priority="28"/>
  </conditionalFormatting>
  <conditionalFormatting sqref="B84:B1048576 B71:B82 B51:B52 B54:B63 B65:B69">
    <cfRule type="duplicateValues" dxfId="9" priority="47"/>
  </conditionalFormatting>
  <conditionalFormatting sqref="E36:E46">
    <cfRule type="duplicateValues" dxfId="8" priority="14"/>
  </conditionalFormatting>
  <conditionalFormatting sqref="E36:E46">
    <cfRule type="duplicateValues" dxfId="7" priority="11"/>
    <cfRule type="duplicateValues" dxfId="6" priority="12"/>
    <cfRule type="duplicateValues" dxfId="5" priority="13"/>
  </conditionalFormatting>
  <conditionalFormatting sqref="E36:E46">
    <cfRule type="duplicateValues" dxfId="4" priority="9"/>
    <cfRule type="duplicateValues" dxfId="3" priority="10"/>
  </conditionalFormatting>
  <conditionalFormatting sqref="B11">
    <cfRule type="duplicateValues" dxfId="2" priority="5"/>
  </conditionalFormatting>
  <conditionalFormatting sqref="B10:B11">
    <cfRule type="duplicateValues" dxfId="1" priority="59"/>
  </conditionalFormatting>
  <conditionalFormatting sqref="B16:B49">
    <cfRule type="duplicateValues" dxfId="0" priority="7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2021-01-03T03:46:44Z</dcterms:modified>
</cp:coreProperties>
</file>