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3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1" l="1"/>
  <c r="C68" i="1"/>
  <c r="C142" i="1" l="1"/>
  <c r="C143" i="1"/>
  <c r="C144" i="1"/>
  <c r="A141" i="1"/>
  <c r="A142" i="1"/>
  <c r="A143" i="1"/>
  <c r="A144" i="1"/>
  <c r="C65" i="1"/>
  <c r="C66" i="1"/>
  <c r="C67" i="1"/>
  <c r="A65" i="1"/>
  <c r="A66" i="1"/>
  <c r="A67" i="1"/>
  <c r="C137" i="1"/>
  <c r="C138" i="1"/>
  <c r="C139" i="1"/>
  <c r="C140" i="1"/>
  <c r="C141" i="1"/>
  <c r="A137" i="1"/>
  <c r="A138" i="1"/>
  <c r="A139" i="1"/>
  <c r="A140" i="1"/>
  <c r="B105" i="1"/>
  <c r="C100" i="1"/>
  <c r="C101" i="1"/>
  <c r="C102" i="1"/>
  <c r="C103" i="1"/>
  <c r="A100" i="1"/>
  <c r="A101" i="1"/>
  <c r="A102" i="1"/>
  <c r="A103" i="1"/>
  <c r="B146" i="1"/>
  <c r="C132" i="1"/>
  <c r="C133" i="1"/>
  <c r="C134" i="1"/>
  <c r="C135" i="1"/>
  <c r="C136" i="1"/>
  <c r="A132" i="1"/>
  <c r="A133" i="1"/>
  <c r="A134" i="1"/>
  <c r="A135" i="1"/>
  <c r="A136" i="1"/>
  <c r="C145" i="1"/>
  <c r="A145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04" i="1"/>
  <c r="A104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B70" i="1"/>
  <c r="C69" i="1"/>
  <c r="A69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B12" i="1"/>
  <c r="C11" i="1"/>
  <c r="A11" i="1"/>
  <c r="C10" i="1"/>
  <c r="A10" i="1"/>
  <c r="A108" i="1" l="1"/>
</calcChain>
</file>

<file path=xl/sharedStrings.xml><?xml version="1.0" encoding="utf-8"?>
<sst xmlns="http://schemas.openxmlformats.org/spreadsheetml/2006/main" count="154" uniqueCount="22">
  <si>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</si>
  <si>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</si>
  <si>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</si>
  <si>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</si>
  <si>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</si>
  <si>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</si>
  <si>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</si>
  <si>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</si>
  <si>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</si>
  <si>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</si>
  <si>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</si>
  <si>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</si>
  <si>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</si>
  <si>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</si>
  <si>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</si>
  <si>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</si>
  <si>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</si>
  <si>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</si>
  <si>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</si>
  <si>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</si>
  <si>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335753719 </t>
  </si>
  <si>
    <t>1 Gavetas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</si>
</sst>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8" xfId="0" applyNumberFormat="1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zoomScale="85" zoomScaleNormal="85" workbookViewId="0">
      <selection activeCell="B143" sqref="B143"/>
    </sheetView>
  </sheetViews>
  <sheetFormatPr baseColWidth="10" defaultColWidth="52.7109375" defaultRowHeight="15" x14ac:dyDescent="0.25"/>
  <cols>
    <col min="2" max="2" width="18.28515625" bestFit="1" customWidth="1"/>
    <col min="3" max="3" width="63" bestFit="1" customWidth="1"/>
    <col min="5" max="5" width="26" customWidth="1"/>
    <col min="6" max="6" width="12.140625" customWidth="1"/>
  </cols>
  <sheetData>
    <row r="1" spans="1:5" ht="22.5" x14ac:dyDescent="0.25">
      <c r="A1" s="37" t="s">
        <v>0</v>
      </c>
      <c r="B1" s="38"/>
      <c r="C1" s="38"/>
      <c r="D1" s="38"/>
      <c r="E1" s="39"/>
    </row>
    <row r="2" spans="1:5" ht="22.5" x14ac:dyDescent="0.25">
      <c r="A2" s="37" t="s">
        <v>1</v>
      </c>
      <c r="B2" s="38"/>
      <c r="C2" s="38"/>
      <c r="D2" s="38"/>
      <c r="E2" s="39"/>
    </row>
    <row r="3" spans="1:5" ht="25.5" x14ac:dyDescent="0.25">
      <c r="A3" s="40" t="s">
        <v>0</v>
      </c>
      <c r="B3" s="41"/>
      <c r="C3" s="41"/>
      <c r="D3" s="41"/>
      <c r="E3" s="42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44228.75</v>
      </c>
      <c r="C5" s="8"/>
      <c r="D5" s="9"/>
      <c r="E5" s="10"/>
    </row>
    <row r="6" spans="1:5" ht="18.75" thickBot="1" x14ac:dyDescent="0.3">
      <c r="A6" s="6" t="s">
        <v>3</v>
      </c>
      <c r="B6" s="7">
        <v>44256.25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4" t="s">
        <v>4</v>
      </c>
      <c r="B8" s="35"/>
      <c r="C8" s="35"/>
      <c r="D8" s="35"/>
      <c r="E8" s="36"/>
    </row>
    <row r="9" spans="1:5" ht="18" x14ac:dyDescent="0.25">
      <c r="A9" s="16" t="s">
        <v>5</v>
      </c>
      <c r="B9" s="17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e">
        <f>VLOOKUP(B10,'[1]LISTADO ATM'!$A$2:$C$817,3,0)</f>
        <v>#N/A</v>
      </c>
      <c r="B10" s="18"/>
      <c r="C10" s="18" t="e">
        <f>VLOOKUP(B10,'[1]LISTADO ATM'!$A$2:$B$816,2,0)</f>
        <v>#N/A</v>
      </c>
      <c r="D10" s="26" t="s">
        <v>18</v>
      </c>
      <c r="E10" s="30"/>
    </row>
    <row r="11" spans="1:5" ht="18.75" thickBot="1" x14ac:dyDescent="0.3">
      <c r="A11" s="18" t="e">
        <f>VLOOKUP(B11,'[1]LISTADO ATM'!$A$2:$C$817,3,0)</f>
        <v>#N/A</v>
      </c>
      <c r="B11" s="18"/>
      <c r="C11" s="18" t="e">
        <f>VLOOKUP(B11,'[1]LISTADO ATM'!$A$2:$B$816,2,0)</f>
        <v>#N/A</v>
      </c>
      <c r="D11" s="26" t="s">
        <v>18</v>
      </c>
      <c r="E11" s="30"/>
    </row>
    <row r="12" spans="1:5" ht="18.75" thickBot="1" x14ac:dyDescent="0.3">
      <c r="A12" s="23" t="s">
        <v>12</v>
      </c>
      <c r="B12" s="31">
        <f>COUNT(B11:B11)</f>
        <v>0</v>
      </c>
      <c r="C12" s="43"/>
      <c r="D12" s="44"/>
      <c r="E12" s="45"/>
    </row>
    <row r="13" spans="1:5" ht="15.75" thickBot="1" x14ac:dyDescent="0.3"/>
    <row r="14" spans="1:5" ht="18.75" thickBot="1" x14ac:dyDescent="0.3">
      <c r="A14" s="34" t="s">
        <v>10</v>
      </c>
      <c r="B14" s="35"/>
      <c r="C14" s="35"/>
      <c r="D14" s="35"/>
      <c r="E14" s="36"/>
    </row>
    <row r="15" spans="1:5" ht="18" x14ac:dyDescent="0.25">
      <c r="A15" s="16" t="s">
        <v>5</v>
      </c>
      <c r="B15" s="17" t="s">
        <v>6</v>
      </c>
      <c r="C15" s="17" t="s">
        <v>7</v>
      </c>
      <c r="D15" s="17" t="s">
        <v>8</v>
      </c>
      <c r="E15" s="17" t="s">
        <v>9</v>
      </c>
    </row>
    <row r="16" spans="1:5" ht="18" x14ac:dyDescent="0.25">
      <c r="A16" s="18" t="str">
        <f>VLOOKUP(B16,'[1]LISTADO ATM'!$A$2:$C$817,3,0)</f>
        <v>SUR</v>
      </c>
      <c r="B16" s="18">
        <v>730</v>
      </c>
      <c r="C16" s="18" t="str">
        <f>VLOOKUP(B16,'[1]LISTADO ATM'!$A$2:$B$816,2,0)</f>
        <v xml:space="preserve">ATM Palacio de Justicia Barahona </v>
      </c>
      <c r="D16" s="19" t="s">
        <v>11</v>
      </c>
      <c r="E16" s="30">
        <v>335753039</v>
      </c>
    </row>
    <row r="17" spans="1:5" ht="18" x14ac:dyDescent="0.25">
      <c r="A17" s="18" t="str">
        <f>VLOOKUP(B17,'[1]LISTADO ATM'!$A$2:$C$817,3,0)</f>
        <v>ESTE</v>
      </c>
      <c r="B17" s="18">
        <v>934</v>
      </c>
      <c r="C17" s="18" t="str">
        <f>VLOOKUP(B17,'[1]LISTADO ATM'!$A$2:$B$816,2,0)</f>
        <v>ATM Hotel Dreams La Romana</v>
      </c>
      <c r="D17" s="19" t="s">
        <v>11</v>
      </c>
      <c r="E17" s="30">
        <v>335753119</v>
      </c>
    </row>
    <row r="18" spans="1:5" ht="18" x14ac:dyDescent="0.25">
      <c r="A18" s="18" t="str">
        <f>VLOOKUP(B18,'[1]LISTADO ATM'!$A$2:$C$817,3,0)</f>
        <v>SUR</v>
      </c>
      <c r="B18" s="18">
        <v>182</v>
      </c>
      <c r="C18" s="18" t="str">
        <f>VLOOKUP(B18,'[1]LISTADO ATM'!$A$2:$B$816,2,0)</f>
        <v xml:space="preserve">ATM Barahona Comb </v>
      </c>
      <c r="D18" s="19" t="s">
        <v>11</v>
      </c>
      <c r="E18" s="30">
        <v>335753182</v>
      </c>
    </row>
    <row r="19" spans="1:5" ht="18" x14ac:dyDescent="0.25">
      <c r="A19" s="18" t="str">
        <f>VLOOKUP(B19,'[1]LISTADO ATM'!$A$2:$C$817,3,0)</f>
        <v>DISTRITO NACIONAL</v>
      </c>
      <c r="B19" s="18">
        <v>183</v>
      </c>
      <c r="C19" s="18" t="str">
        <f>VLOOKUP(B19,'[1]LISTADO ATM'!$A$2:$B$816,2,0)</f>
        <v>ATM Estación Nativa Km. 22 Aut. Duarte.</v>
      </c>
      <c r="D19" s="19" t="s">
        <v>11</v>
      </c>
      <c r="E19" s="30">
        <v>335753210</v>
      </c>
    </row>
    <row r="20" spans="1:5" ht="18" x14ac:dyDescent="0.25">
      <c r="A20" s="18" t="str">
        <f>VLOOKUP(B20,'[1]LISTADO ATM'!$A$2:$C$817,3,0)</f>
        <v>DISTRITO NACIONAL</v>
      </c>
      <c r="B20" s="18">
        <v>958</v>
      </c>
      <c r="C20" s="18" t="str">
        <f>VLOOKUP(B20,'[1]LISTADO ATM'!$A$2:$B$816,2,0)</f>
        <v xml:space="preserve">ATM Olé Aut. San Isidro </v>
      </c>
      <c r="D20" s="19" t="s">
        <v>11</v>
      </c>
      <c r="E20" s="30">
        <v>335753455</v>
      </c>
    </row>
    <row r="21" spans="1:5" ht="18" x14ac:dyDescent="0.25">
      <c r="A21" s="18" t="str">
        <f>VLOOKUP(B21,'[1]LISTADO ATM'!$A$2:$C$817,3,0)</f>
        <v>NORTE</v>
      </c>
      <c r="B21" s="18">
        <v>965</v>
      </c>
      <c r="C21" s="18" t="str">
        <f>VLOOKUP(B21,'[1]LISTADO ATM'!$A$2:$B$816,2,0)</f>
        <v xml:space="preserve">ATM S/M La Fuente FUN (Santiago) </v>
      </c>
      <c r="D21" s="19" t="s">
        <v>11</v>
      </c>
      <c r="E21" s="30">
        <v>335753483</v>
      </c>
    </row>
    <row r="22" spans="1:5" ht="18" x14ac:dyDescent="0.25">
      <c r="A22" s="18" t="str">
        <f>VLOOKUP(B22,'[1]LISTADO ATM'!$A$2:$C$817,3,0)</f>
        <v>DISTRITO NACIONAL</v>
      </c>
      <c r="B22" s="18">
        <v>20</v>
      </c>
      <c r="C22" s="18" t="str">
        <f>VLOOKUP(B22,'[1]LISTADO ATM'!$A$2:$B$816,2,0)</f>
        <v>ATM S/M Aprezio Las Palmas</v>
      </c>
      <c r="D22" s="19" t="s">
        <v>11</v>
      </c>
      <c r="E22" s="30">
        <v>335753484</v>
      </c>
    </row>
    <row r="23" spans="1:5" ht="18" x14ac:dyDescent="0.25">
      <c r="A23" s="18" t="str">
        <f>VLOOKUP(B23,'[1]LISTADO ATM'!$A$2:$C$817,3,0)</f>
        <v>NORTE</v>
      </c>
      <c r="B23" s="18">
        <v>337</v>
      </c>
      <c r="C23" s="18" t="str">
        <f>VLOOKUP(B23,'[1]LISTADO ATM'!$A$2:$B$816,2,0)</f>
        <v>ATM S/M Cooperativa Moca</v>
      </c>
      <c r="D23" s="19" t="s">
        <v>11</v>
      </c>
      <c r="E23" s="30">
        <v>335753487</v>
      </c>
    </row>
    <row r="24" spans="1:5" ht="18" x14ac:dyDescent="0.25">
      <c r="A24" s="18" t="str">
        <f>VLOOKUP(B24,'[1]LISTADO ATM'!$A$2:$C$817,3,0)</f>
        <v>DISTRITO NACIONAL</v>
      </c>
      <c r="B24" s="18">
        <v>918</v>
      </c>
      <c r="C24" s="18" t="str">
        <f>VLOOKUP(B24,'[1]LISTADO ATM'!$A$2:$B$816,2,0)</f>
        <v xml:space="preserve">ATM S/M Liverpool de la Jacobo Majluta </v>
      </c>
      <c r="D24" s="19" t="s">
        <v>11</v>
      </c>
      <c r="E24" s="30">
        <v>335753489</v>
      </c>
    </row>
    <row r="25" spans="1:5" ht="18" x14ac:dyDescent="0.25">
      <c r="A25" s="18" t="str">
        <f>VLOOKUP(B25,'[1]LISTADO ATM'!$A$2:$C$817,3,0)</f>
        <v>SUR</v>
      </c>
      <c r="B25" s="18">
        <v>252</v>
      </c>
      <c r="C25" s="18" t="str">
        <f>VLOOKUP(B25,'[1]LISTADO ATM'!$A$2:$B$816,2,0)</f>
        <v xml:space="preserve">ATM Banco Agrícola (Barahona) </v>
      </c>
      <c r="D25" s="19" t="s">
        <v>11</v>
      </c>
      <c r="E25" s="30">
        <v>335753542</v>
      </c>
    </row>
    <row r="26" spans="1:5" ht="18" x14ac:dyDescent="0.25">
      <c r="A26" s="18" t="str">
        <f>VLOOKUP(B26,'[1]LISTADO ATM'!$A$2:$C$817,3,0)</f>
        <v>ESTE</v>
      </c>
      <c r="B26" s="18">
        <v>673</v>
      </c>
      <c r="C26" s="18" t="str">
        <f>VLOOKUP(B26,'[1]LISTADO ATM'!$A$2:$B$816,2,0)</f>
        <v>ATM Clínica Dr. Cruz Jiminián</v>
      </c>
      <c r="D26" s="19" t="s">
        <v>11</v>
      </c>
      <c r="E26" s="30">
        <v>335753543</v>
      </c>
    </row>
    <row r="27" spans="1:5" ht="18" x14ac:dyDescent="0.25">
      <c r="A27" s="18" t="str">
        <f>VLOOKUP(B27,'[1]LISTADO ATM'!$A$2:$C$817,3,0)</f>
        <v>DISTRITO NACIONAL</v>
      </c>
      <c r="B27" s="18">
        <v>967</v>
      </c>
      <c r="C27" s="18" t="str">
        <f>VLOOKUP(B27,'[1]LISTADO ATM'!$A$2:$B$816,2,0)</f>
        <v xml:space="preserve">ATM UNP Hiper Olé Autopista Duarte </v>
      </c>
      <c r="D27" s="19" t="s">
        <v>11</v>
      </c>
      <c r="E27" s="30">
        <v>335753550</v>
      </c>
    </row>
    <row r="28" spans="1:5" ht="18" x14ac:dyDescent="0.25">
      <c r="A28" s="18" t="str">
        <f>VLOOKUP(B28,'[1]LISTADO ATM'!$A$2:$C$817,3,0)</f>
        <v>DISTRITO NACIONAL</v>
      </c>
      <c r="B28" s="18">
        <v>823</v>
      </c>
      <c r="C28" s="18" t="str">
        <f>VLOOKUP(B28,'[1]LISTADO ATM'!$A$2:$B$816,2,0)</f>
        <v xml:space="preserve">ATM UNP El Carril (Haina) </v>
      </c>
      <c r="D28" s="19" t="s">
        <v>11</v>
      </c>
      <c r="E28" s="30">
        <v>335753554</v>
      </c>
    </row>
    <row r="29" spans="1:5" ht="18" x14ac:dyDescent="0.25">
      <c r="A29" s="18" t="str">
        <f>VLOOKUP(B29,'[1]LISTADO ATM'!$A$2:$C$817,3,0)</f>
        <v>DISTRITO NACIONAL</v>
      </c>
      <c r="B29" s="18">
        <v>406</v>
      </c>
      <c r="C29" s="18" t="str">
        <f>VLOOKUP(B29,'[1]LISTADO ATM'!$A$2:$B$816,2,0)</f>
        <v xml:space="preserve">ATM UNP Plaza Lama Máximo Gómez </v>
      </c>
      <c r="D29" s="19" t="s">
        <v>11</v>
      </c>
      <c r="E29" s="30">
        <v>335753589</v>
      </c>
    </row>
    <row r="30" spans="1:5" ht="18" x14ac:dyDescent="0.25">
      <c r="A30" s="18" t="str">
        <f>VLOOKUP(B30,'[1]LISTADO ATM'!$A$2:$C$817,3,0)</f>
        <v>NORTE</v>
      </c>
      <c r="B30" s="18">
        <v>351</v>
      </c>
      <c r="C30" s="18" t="str">
        <f>VLOOKUP(B30,'[1]LISTADO ATM'!$A$2:$B$816,2,0)</f>
        <v xml:space="preserve">ATM S/M José Luís (Puerto Plata) </v>
      </c>
      <c r="D30" s="19" t="s">
        <v>11</v>
      </c>
      <c r="E30" s="30">
        <v>335753590</v>
      </c>
    </row>
    <row r="31" spans="1:5" ht="18" x14ac:dyDescent="0.25">
      <c r="A31" s="18" t="str">
        <f>VLOOKUP(B31,'[1]LISTADO ATM'!$A$2:$C$817,3,0)</f>
        <v>NORTE</v>
      </c>
      <c r="B31" s="18">
        <v>256</v>
      </c>
      <c r="C31" s="18" t="str">
        <f>VLOOKUP(B31,'[1]LISTADO ATM'!$A$2:$B$816,2,0)</f>
        <v xml:space="preserve">ATM Oficina Licey Al Medio </v>
      </c>
      <c r="D31" s="19" t="s">
        <v>11</v>
      </c>
      <c r="E31" s="30">
        <v>335753595</v>
      </c>
    </row>
    <row r="32" spans="1:5" ht="18" x14ac:dyDescent="0.25">
      <c r="A32" s="18" t="str">
        <f>VLOOKUP(B32,'[1]LISTADO ATM'!$A$2:$C$817,3,0)</f>
        <v>DISTRITO NACIONAL</v>
      </c>
      <c r="B32" s="18">
        <v>744</v>
      </c>
      <c r="C32" s="18" t="str">
        <f>VLOOKUP(B32,'[1]LISTADO ATM'!$A$2:$B$816,2,0)</f>
        <v xml:space="preserve">ATM Multicentro La Sirena Venezuela </v>
      </c>
      <c r="D32" s="19" t="s">
        <v>11</v>
      </c>
      <c r="E32" s="30">
        <v>335753598</v>
      </c>
    </row>
    <row r="33" spans="1:5" ht="18" x14ac:dyDescent="0.25">
      <c r="A33" s="18" t="str">
        <f>VLOOKUP(B33,'[1]LISTADO ATM'!$A$2:$C$817,3,0)</f>
        <v>DISTRITO NACIONAL</v>
      </c>
      <c r="B33" s="18">
        <v>722</v>
      </c>
      <c r="C33" s="18" t="str">
        <f>VLOOKUP(B33,'[1]LISTADO ATM'!$A$2:$B$816,2,0)</f>
        <v xml:space="preserve">ATM Oficina Charles de Gaulle III </v>
      </c>
      <c r="D33" s="19" t="s">
        <v>11</v>
      </c>
      <c r="E33" s="30">
        <v>335753600</v>
      </c>
    </row>
    <row r="34" spans="1:5" ht="18" x14ac:dyDescent="0.25">
      <c r="A34" s="18" t="str">
        <f>VLOOKUP(B34,'[1]LISTADO ATM'!$A$2:$C$817,3,0)</f>
        <v>DISTRITO NACIONAL</v>
      </c>
      <c r="B34" s="18">
        <v>527</v>
      </c>
      <c r="C34" s="18" t="str">
        <f>VLOOKUP(B34,'[1]LISTADO ATM'!$A$2:$B$816,2,0)</f>
        <v>ATM Oficina Zona Oriental II</v>
      </c>
      <c r="D34" s="19" t="s">
        <v>11</v>
      </c>
      <c r="E34" s="30">
        <v>335753604</v>
      </c>
    </row>
    <row r="35" spans="1:5" ht="18" x14ac:dyDescent="0.25">
      <c r="A35" s="18" t="str">
        <f>VLOOKUP(B35,'[1]LISTADO ATM'!$A$2:$C$817,3,0)</f>
        <v>ESTE</v>
      </c>
      <c r="B35" s="18">
        <v>843</v>
      </c>
      <c r="C35" s="18" t="str">
        <f>VLOOKUP(B35,'[1]LISTADO ATM'!$A$2:$B$816,2,0)</f>
        <v xml:space="preserve">ATM Oficina Romana Centro </v>
      </c>
      <c r="D35" s="19" t="s">
        <v>11</v>
      </c>
      <c r="E35" s="30">
        <v>335753613</v>
      </c>
    </row>
    <row r="36" spans="1:5" ht="18" x14ac:dyDescent="0.25">
      <c r="A36" s="18" t="str">
        <f>VLOOKUP(B36,'[1]LISTADO ATM'!$A$2:$C$817,3,0)</f>
        <v>SUR</v>
      </c>
      <c r="B36" s="18">
        <v>301</v>
      </c>
      <c r="C36" s="18" t="str">
        <f>VLOOKUP(B36,'[1]LISTADO ATM'!$A$2:$B$816,2,0)</f>
        <v xml:space="preserve">ATM UNP Alfa y Omega (Barahona) </v>
      </c>
      <c r="D36" s="19" t="s">
        <v>11</v>
      </c>
      <c r="E36" s="30">
        <v>335753627</v>
      </c>
    </row>
    <row r="37" spans="1:5" ht="18" x14ac:dyDescent="0.25">
      <c r="A37" s="18" t="str">
        <f>VLOOKUP(B37,'[1]LISTADO ATM'!$A$2:$C$817,3,0)</f>
        <v>ESTE</v>
      </c>
      <c r="B37" s="18">
        <v>609</v>
      </c>
      <c r="C37" s="18" t="str">
        <f>VLOOKUP(B37,'[1]LISTADO ATM'!$A$2:$B$816,2,0)</f>
        <v xml:space="preserve">ATM S/M Jumbo (San Pedro) </v>
      </c>
      <c r="D37" s="19" t="s">
        <v>11</v>
      </c>
      <c r="E37" s="30">
        <v>335753629</v>
      </c>
    </row>
    <row r="38" spans="1:5" ht="18" x14ac:dyDescent="0.25">
      <c r="A38" s="18" t="str">
        <f>VLOOKUP(B38,'[1]LISTADO ATM'!$A$2:$C$817,3,0)</f>
        <v>DISTRITO NACIONAL</v>
      </c>
      <c r="B38" s="18">
        <v>889</v>
      </c>
      <c r="C38" s="18" t="str">
        <f>VLOOKUP(B38,'[1]LISTADO ATM'!$A$2:$B$816,2,0)</f>
        <v>ATM Oficina Plaza Lama Máximo Gómez II</v>
      </c>
      <c r="D38" s="19" t="s">
        <v>11</v>
      </c>
      <c r="E38" s="30">
        <v>335753630</v>
      </c>
    </row>
    <row r="39" spans="1:5" ht="18" x14ac:dyDescent="0.25">
      <c r="A39" s="18" t="str">
        <f>VLOOKUP(B39,'[1]LISTADO ATM'!$A$2:$C$817,3,0)</f>
        <v>SUR</v>
      </c>
      <c r="B39" s="18">
        <v>249</v>
      </c>
      <c r="C39" s="18" t="str">
        <f>VLOOKUP(B39,'[1]LISTADO ATM'!$A$2:$B$816,2,0)</f>
        <v xml:space="preserve">ATM Banco Agrícola Neiba </v>
      </c>
      <c r="D39" s="19" t="s">
        <v>11</v>
      </c>
      <c r="E39" s="30">
        <v>335753631</v>
      </c>
    </row>
    <row r="40" spans="1:5" ht="18" x14ac:dyDescent="0.25">
      <c r="A40" s="18" t="str">
        <f>VLOOKUP(B40,'[1]LISTADO ATM'!$A$2:$C$817,3,0)</f>
        <v>NORTE</v>
      </c>
      <c r="B40" s="18">
        <v>144</v>
      </c>
      <c r="C40" s="18" t="str">
        <f>VLOOKUP(B40,'[1]LISTADO ATM'!$A$2:$B$816,2,0)</f>
        <v xml:space="preserve">ATM Oficina Villa Altagracia </v>
      </c>
      <c r="D40" s="19" t="s">
        <v>11</v>
      </c>
      <c r="E40" s="30">
        <v>335753632</v>
      </c>
    </row>
    <row r="41" spans="1:5" ht="18" x14ac:dyDescent="0.25">
      <c r="A41" s="18" t="str">
        <f>VLOOKUP(B41,'[1]LISTADO ATM'!$A$2:$C$817,3,0)</f>
        <v>NORTE</v>
      </c>
      <c r="B41" s="18">
        <v>119</v>
      </c>
      <c r="C41" s="18" t="str">
        <f>VLOOKUP(B41,'[1]LISTADO ATM'!$A$2:$B$816,2,0)</f>
        <v>ATM Oficina La Barranquita</v>
      </c>
      <c r="D41" s="19" t="s">
        <v>11</v>
      </c>
      <c r="E41" s="30">
        <v>335753633</v>
      </c>
    </row>
    <row r="42" spans="1:5" ht="18" x14ac:dyDescent="0.25">
      <c r="A42" s="18" t="str">
        <f>VLOOKUP(B42,'[1]LISTADO ATM'!$A$2:$C$817,3,0)</f>
        <v>DISTRITO NACIONAL</v>
      </c>
      <c r="B42" s="18">
        <v>672</v>
      </c>
      <c r="C42" s="18" t="str">
        <f>VLOOKUP(B42,'[1]LISTADO ATM'!$A$2:$B$816,2,0)</f>
        <v>ATM Destacamento Policía Nacional La Victoria</v>
      </c>
      <c r="D42" s="19" t="s">
        <v>11</v>
      </c>
      <c r="E42" s="30">
        <v>335753634</v>
      </c>
    </row>
    <row r="43" spans="1:5" ht="18" x14ac:dyDescent="0.25">
      <c r="A43" s="18" t="str">
        <f>VLOOKUP(B43,'[1]LISTADO ATM'!$A$2:$C$817,3,0)</f>
        <v>DISTRITO NACIONAL</v>
      </c>
      <c r="B43" s="18">
        <v>721</v>
      </c>
      <c r="C43" s="18" t="str">
        <f>VLOOKUP(B43,'[1]LISTADO ATM'!$A$2:$B$816,2,0)</f>
        <v xml:space="preserve">ATM Oficina Charles de Gaulle II </v>
      </c>
      <c r="D43" s="19" t="s">
        <v>11</v>
      </c>
      <c r="E43" s="30">
        <v>335753637</v>
      </c>
    </row>
    <row r="44" spans="1:5" ht="18" x14ac:dyDescent="0.25">
      <c r="A44" s="18" t="str">
        <f>VLOOKUP(B44,'[1]LISTADO ATM'!$A$2:$C$817,3,0)</f>
        <v>DISTRITO NACIONAL</v>
      </c>
      <c r="B44" s="18">
        <v>235</v>
      </c>
      <c r="C44" s="18" t="str">
        <f>VLOOKUP(B44,'[1]LISTADO ATM'!$A$2:$B$816,2,0)</f>
        <v xml:space="preserve">ATM Oficina Multicentro La Sirena San Isidro </v>
      </c>
      <c r="D44" s="19" t="s">
        <v>11</v>
      </c>
      <c r="E44" s="30">
        <v>335753669</v>
      </c>
    </row>
    <row r="45" spans="1:5" ht="18" x14ac:dyDescent="0.25">
      <c r="A45" s="18" t="str">
        <f>VLOOKUP(B45,'[1]LISTADO ATM'!$A$2:$C$817,3,0)</f>
        <v>DISTRITO NACIONAL</v>
      </c>
      <c r="B45" s="18">
        <v>437</v>
      </c>
      <c r="C45" s="18" t="str">
        <f>VLOOKUP(B45,'[1]LISTADO ATM'!$A$2:$B$816,2,0)</f>
        <v xml:space="preserve">ATM Autobanco Torre III </v>
      </c>
      <c r="D45" s="19" t="s">
        <v>11</v>
      </c>
      <c r="E45" s="30">
        <v>335753670</v>
      </c>
    </row>
    <row r="46" spans="1:5" ht="18" x14ac:dyDescent="0.25">
      <c r="A46" s="18" t="str">
        <f>VLOOKUP(B46,'[1]LISTADO ATM'!$A$2:$C$817,3,0)</f>
        <v>NORTE</v>
      </c>
      <c r="B46" s="18">
        <v>746</v>
      </c>
      <c r="C46" s="18" t="str">
        <f>VLOOKUP(B46,'[1]LISTADO ATM'!$A$2:$B$816,2,0)</f>
        <v xml:space="preserve">ATM Oficina Las Terrenas </v>
      </c>
      <c r="D46" s="19" t="s">
        <v>11</v>
      </c>
      <c r="E46" s="30">
        <v>335753671</v>
      </c>
    </row>
    <row r="47" spans="1:5" ht="18" x14ac:dyDescent="0.25">
      <c r="A47" s="18" t="str">
        <f>VLOOKUP(B47,'[1]LISTADO ATM'!$A$2:$C$817,3,0)</f>
        <v>DISTRITO NACIONAL</v>
      </c>
      <c r="B47" s="18">
        <v>629</v>
      </c>
      <c r="C47" s="18" t="str">
        <f>VLOOKUP(B47,'[1]LISTADO ATM'!$A$2:$B$816,2,0)</f>
        <v xml:space="preserve">ATM Oficina Americana Independencia I </v>
      </c>
      <c r="D47" s="19" t="s">
        <v>11</v>
      </c>
      <c r="E47" s="30">
        <v>335753680</v>
      </c>
    </row>
    <row r="48" spans="1:5" ht="18" x14ac:dyDescent="0.25">
      <c r="A48" s="18" t="str">
        <f>VLOOKUP(B48,'[1]LISTADO ATM'!$A$2:$C$817,3,0)</f>
        <v>NORTE</v>
      </c>
      <c r="B48" s="18">
        <v>903</v>
      </c>
      <c r="C48" s="18" t="str">
        <f>VLOOKUP(B48,'[1]LISTADO ATM'!$A$2:$B$816,2,0)</f>
        <v xml:space="preserve">ATM Oficina La Vega Real I </v>
      </c>
      <c r="D48" s="19" t="s">
        <v>11</v>
      </c>
      <c r="E48" s="30">
        <v>335753681</v>
      </c>
    </row>
    <row r="49" spans="1:5" ht="18" x14ac:dyDescent="0.25">
      <c r="A49" s="18" t="str">
        <f>VLOOKUP(B49,'[1]LISTADO ATM'!$A$2:$C$817,3,0)</f>
        <v>DISTRITO NACIONAL</v>
      </c>
      <c r="B49" s="18">
        <v>717</v>
      </c>
      <c r="C49" s="18" t="str">
        <f>VLOOKUP(B49,'[1]LISTADO ATM'!$A$2:$B$816,2,0)</f>
        <v xml:space="preserve">ATM Oficina Los Alcarrizos </v>
      </c>
      <c r="D49" s="19" t="s">
        <v>11</v>
      </c>
      <c r="E49" s="30">
        <v>335753682</v>
      </c>
    </row>
    <row r="50" spans="1:5" ht="18" x14ac:dyDescent="0.25">
      <c r="A50" s="18" t="str">
        <f>VLOOKUP(B50,'[1]LISTADO ATM'!$A$2:$C$817,3,0)</f>
        <v>DISTRITO NACIONAL</v>
      </c>
      <c r="B50" s="18">
        <v>23</v>
      </c>
      <c r="C50" s="18" t="str">
        <f>VLOOKUP(B50,'[1]LISTADO ATM'!$A$2:$B$816,2,0)</f>
        <v xml:space="preserve">ATM Oficina México </v>
      </c>
      <c r="D50" s="19" t="s">
        <v>11</v>
      </c>
      <c r="E50" s="30">
        <v>335753683</v>
      </c>
    </row>
    <row r="51" spans="1:5" ht="18" x14ac:dyDescent="0.25">
      <c r="A51" s="18" t="str">
        <f>VLOOKUP(B51,'[1]LISTADO ATM'!$A$2:$C$817,3,0)</f>
        <v>NORTE</v>
      </c>
      <c r="B51" s="18">
        <v>882</v>
      </c>
      <c r="C51" s="18" t="str">
        <f>VLOOKUP(B51,'[1]LISTADO ATM'!$A$2:$B$816,2,0)</f>
        <v xml:space="preserve">ATM Oficina Moca II </v>
      </c>
      <c r="D51" s="19" t="s">
        <v>11</v>
      </c>
      <c r="E51" s="30">
        <v>335753684</v>
      </c>
    </row>
    <row r="52" spans="1:5" ht="18" x14ac:dyDescent="0.25">
      <c r="A52" s="18" t="str">
        <f>VLOOKUP(B52,'[1]LISTADO ATM'!$A$2:$C$817,3,0)</f>
        <v>DISTRITO NACIONAL</v>
      </c>
      <c r="B52" s="18">
        <v>883</v>
      </c>
      <c r="C52" s="18" t="str">
        <f>VLOOKUP(B52,'[1]LISTADO ATM'!$A$2:$B$816,2,0)</f>
        <v xml:space="preserve">ATM Oficina Filadelfia Plaza </v>
      </c>
      <c r="D52" s="19" t="s">
        <v>11</v>
      </c>
      <c r="E52" s="30">
        <v>335753685</v>
      </c>
    </row>
    <row r="53" spans="1:5" ht="18" x14ac:dyDescent="0.25">
      <c r="A53" s="18" t="str">
        <f>VLOOKUP(B53,'[1]LISTADO ATM'!$A$2:$C$817,3,0)</f>
        <v>NORTE</v>
      </c>
      <c r="B53" s="18">
        <v>157</v>
      </c>
      <c r="C53" s="18" t="str">
        <f>VLOOKUP(B53,'[1]LISTADO ATM'!$A$2:$B$816,2,0)</f>
        <v xml:space="preserve">ATM Oficina Samaná </v>
      </c>
      <c r="D53" s="19" t="s">
        <v>11</v>
      </c>
      <c r="E53" s="30">
        <v>335753686</v>
      </c>
    </row>
    <row r="54" spans="1:5" ht="18" x14ac:dyDescent="0.25">
      <c r="A54" s="18" t="str">
        <f>VLOOKUP(B54,'[1]LISTADO ATM'!$A$2:$C$817,3,0)</f>
        <v>NORTE</v>
      </c>
      <c r="B54" s="18">
        <v>716</v>
      </c>
      <c r="C54" s="18" t="str">
        <f>VLOOKUP(B54,'[1]LISTADO ATM'!$A$2:$B$816,2,0)</f>
        <v xml:space="preserve">ATM Oficina Zona Franca (Santiago) </v>
      </c>
      <c r="D54" s="19" t="s">
        <v>11</v>
      </c>
      <c r="E54" s="30">
        <v>335753688</v>
      </c>
    </row>
    <row r="55" spans="1:5" ht="18" x14ac:dyDescent="0.25">
      <c r="A55" s="18" t="str">
        <f>VLOOKUP(B55,'[1]LISTADO ATM'!$A$2:$C$817,3,0)</f>
        <v>NORTE</v>
      </c>
      <c r="B55" s="18">
        <v>987</v>
      </c>
      <c r="C55" s="18" t="str">
        <f>VLOOKUP(B55,'[1]LISTADO ATM'!$A$2:$B$816,2,0)</f>
        <v xml:space="preserve">ATM S/M Jumbo (Moca) </v>
      </c>
      <c r="D55" s="19" t="s">
        <v>11</v>
      </c>
      <c r="E55" s="30">
        <v>335753690</v>
      </c>
    </row>
    <row r="56" spans="1:5" ht="18" x14ac:dyDescent="0.25">
      <c r="A56" s="18" t="str">
        <f>VLOOKUP(B56,'[1]LISTADO ATM'!$A$2:$C$817,3,0)</f>
        <v>NORTE</v>
      </c>
      <c r="B56" s="18">
        <v>405</v>
      </c>
      <c r="C56" s="18" t="str">
        <f>VLOOKUP(B56,'[1]LISTADO ATM'!$A$2:$B$816,2,0)</f>
        <v xml:space="preserve">ATM UNP Loma de Cabrera </v>
      </c>
      <c r="D56" s="19" t="s">
        <v>11</v>
      </c>
      <c r="E56" s="30">
        <v>335753691</v>
      </c>
    </row>
    <row r="57" spans="1:5" ht="18" x14ac:dyDescent="0.25">
      <c r="A57" s="18" t="str">
        <f>VLOOKUP(B57,'[1]LISTADO ATM'!$A$2:$C$817,3,0)</f>
        <v>DISTRITO NACIONAL</v>
      </c>
      <c r="B57" s="18">
        <v>755</v>
      </c>
      <c r="C57" s="18" t="str">
        <f>VLOOKUP(B57,'[1]LISTADO ATM'!$A$2:$B$816,2,0)</f>
        <v xml:space="preserve">ATM Oficina Galería del Este (Plaza) </v>
      </c>
      <c r="D57" s="19" t="s">
        <v>11</v>
      </c>
      <c r="E57" s="30">
        <v>335753711</v>
      </c>
    </row>
    <row r="58" spans="1:5" ht="18" x14ac:dyDescent="0.25">
      <c r="A58" s="18" t="str">
        <f>VLOOKUP(B58,'[1]LISTADO ATM'!$A$2:$C$817,3,0)</f>
        <v>DISTRITO NACIONAL</v>
      </c>
      <c r="B58" s="18">
        <v>387</v>
      </c>
      <c r="C58" s="18" t="str">
        <f>VLOOKUP(B58,'[1]LISTADO ATM'!$A$2:$B$816,2,0)</f>
        <v xml:space="preserve">ATM S/M La Cadena San Vicente de Paul </v>
      </c>
      <c r="D58" s="19" t="s">
        <v>11</v>
      </c>
      <c r="E58" s="30">
        <v>335753731</v>
      </c>
    </row>
    <row r="59" spans="1:5" ht="18" x14ac:dyDescent="0.25">
      <c r="A59" s="18" t="str">
        <f>VLOOKUP(B59,'[1]LISTADO ATM'!$A$2:$C$817,3,0)</f>
        <v>SUR</v>
      </c>
      <c r="B59" s="18">
        <v>592</v>
      </c>
      <c r="C59" s="18" t="str">
        <f>VLOOKUP(B59,'[1]LISTADO ATM'!$A$2:$B$816,2,0)</f>
        <v xml:space="preserve">ATM Centro de Caja San Cristóbal I </v>
      </c>
      <c r="D59" s="19" t="s">
        <v>11</v>
      </c>
      <c r="E59" s="30">
        <v>335753734</v>
      </c>
    </row>
    <row r="60" spans="1:5" ht="18" x14ac:dyDescent="0.25">
      <c r="A60" s="18" t="str">
        <f>VLOOKUP(B60,'[1]LISTADO ATM'!$A$2:$C$817,3,0)</f>
        <v>NORTE</v>
      </c>
      <c r="B60" s="18">
        <v>171</v>
      </c>
      <c r="C60" s="18" t="str">
        <f>VLOOKUP(B60,'[1]LISTADO ATM'!$A$2:$B$816,2,0)</f>
        <v xml:space="preserve">ATM Oficina Moca </v>
      </c>
      <c r="D60" s="19" t="s">
        <v>11</v>
      </c>
      <c r="E60" s="30">
        <v>335753761</v>
      </c>
    </row>
    <row r="61" spans="1:5" ht="18" x14ac:dyDescent="0.25">
      <c r="A61" s="18" t="str">
        <f>VLOOKUP(B61,'[1]LISTADO ATM'!$A$2:$C$817,3,0)</f>
        <v>SUR</v>
      </c>
      <c r="B61" s="18">
        <v>677</v>
      </c>
      <c r="C61" s="18" t="str">
        <f>VLOOKUP(B61,'[1]LISTADO ATM'!$A$2:$B$816,2,0)</f>
        <v>ATM PBG Villa Jaragua</v>
      </c>
      <c r="D61" s="19" t="s">
        <v>11</v>
      </c>
      <c r="E61" s="30">
        <v>335753762</v>
      </c>
    </row>
    <row r="62" spans="1:5" ht="18" x14ac:dyDescent="0.25">
      <c r="A62" s="18" t="str">
        <f>VLOOKUP(B62,'[1]LISTADO ATM'!$A$2:$C$817,3,0)</f>
        <v>NORTE</v>
      </c>
      <c r="B62" s="18">
        <v>991</v>
      </c>
      <c r="C62" s="18" t="str">
        <f>VLOOKUP(B62,'[1]LISTADO ATM'!$A$2:$B$816,2,0)</f>
        <v xml:space="preserve">ATM UNP Las Matas de Santa Cruz </v>
      </c>
      <c r="D62" s="19" t="s">
        <v>11</v>
      </c>
      <c r="E62" s="30">
        <v>335753764</v>
      </c>
    </row>
    <row r="63" spans="1:5" ht="18" x14ac:dyDescent="0.25">
      <c r="A63" s="18" t="str">
        <f>VLOOKUP(B63,'[1]LISTADO ATM'!$A$2:$C$817,3,0)</f>
        <v>DISTRITO NACIONAL</v>
      </c>
      <c r="B63" s="18">
        <v>671</v>
      </c>
      <c r="C63" s="18" t="str">
        <f>VLOOKUP(B63,'[1]LISTADO ATM'!$A$2:$B$816,2,0)</f>
        <v>ATM Ayuntamiento Sto. Dgo. Norte</v>
      </c>
      <c r="D63" s="19" t="s">
        <v>11</v>
      </c>
      <c r="E63" s="30">
        <v>335753765</v>
      </c>
    </row>
    <row r="64" spans="1:5" ht="18" x14ac:dyDescent="0.25">
      <c r="A64" s="18" t="str">
        <f>VLOOKUP(B64,'[1]LISTADO ATM'!$A$2:$C$817,3,0)</f>
        <v>ESTE</v>
      </c>
      <c r="B64" s="18">
        <v>211</v>
      </c>
      <c r="C64" s="18" t="str">
        <f>VLOOKUP(B64,'[1]LISTADO ATM'!$A$2:$B$816,2,0)</f>
        <v xml:space="preserve">ATM Oficina La Romana I </v>
      </c>
      <c r="D64" s="19" t="s">
        <v>11</v>
      </c>
      <c r="E64" s="30">
        <v>335753770</v>
      </c>
    </row>
    <row r="65" spans="1:5" ht="18" x14ac:dyDescent="0.25">
      <c r="A65" s="18" t="str">
        <f>VLOOKUP(B65,'[1]LISTADO ATM'!$A$2:$C$817,3,0)</f>
        <v>DISTRITO NACIONAL</v>
      </c>
      <c r="B65" s="18">
        <v>570</v>
      </c>
      <c r="C65" s="18" t="str">
        <f>VLOOKUP(B65,'[1]LISTADO ATM'!$A$2:$B$816,2,0)</f>
        <v xml:space="preserve">ATM S/M Liverpool Villa Mella </v>
      </c>
      <c r="D65" s="19" t="s">
        <v>11</v>
      </c>
      <c r="E65" s="30">
        <v>335753773</v>
      </c>
    </row>
    <row r="66" spans="1:5" ht="18" x14ac:dyDescent="0.25">
      <c r="A66" s="18" t="str">
        <f>VLOOKUP(B66,'[1]LISTADO ATM'!$A$2:$C$817,3,0)</f>
        <v>DISTRITO NACIONAL</v>
      </c>
      <c r="B66" s="18">
        <v>884</v>
      </c>
      <c r="C66" s="18" t="str">
        <f>VLOOKUP(B66,'[1]LISTADO ATM'!$A$2:$B$816,2,0)</f>
        <v xml:space="preserve">ATM UNP Olé Sabana Perdida </v>
      </c>
      <c r="D66" s="19" t="s">
        <v>11</v>
      </c>
      <c r="E66" s="30">
        <v>335753774</v>
      </c>
    </row>
    <row r="67" spans="1:5" ht="18" x14ac:dyDescent="0.25">
      <c r="A67" s="18" t="str">
        <f>VLOOKUP(B67,'[1]LISTADO ATM'!$A$2:$C$817,3,0)</f>
        <v>SUR</v>
      </c>
      <c r="B67" s="18">
        <v>783</v>
      </c>
      <c r="C67" s="18" t="str">
        <f>VLOOKUP(B67,'[1]LISTADO ATM'!$A$2:$B$816,2,0)</f>
        <v xml:space="preserve">ATM Autobanco Alfa y Omega (Barahona) </v>
      </c>
      <c r="D67" s="19" t="s">
        <v>11</v>
      </c>
      <c r="E67" s="30">
        <v>335753775</v>
      </c>
    </row>
    <row r="68" spans="1:5" ht="18" x14ac:dyDescent="0.25">
      <c r="A68" s="18" t="str">
        <f>VLOOKUP(B68,'[1]LISTADO ATM'!$A$2:$C$817,3,0)</f>
        <v>SUR</v>
      </c>
      <c r="B68" s="18">
        <v>403</v>
      </c>
      <c r="C68" s="18" t="str">
        <f>VLOOKUP(B68,'[1]LISTADO ATM'!$A$2:$B$816,2,0)</f>
        <v xml:space="preserve">ATM Oficina Vicente Noble </v>
      </c>
      <c r="D68" s="19" t="s">
        <v>11</v>
      </c>
      <c r="E68" s="30">
        <v>335753785</v>
      </c>
    </row>
    <row r="69" spans="1:5" ht="18" x14ac:dyDescent="0.25">
      <c r="A69" s="18" t="e">
        <f>VLOOKUP(B69,'[1]LISTADO ATM'!$A$2:$C$817,3,0)</f>
        <v>#N/A</v>
      </c>
      <c r="B69" s="18"/>
      <c r="C69" s="18" t="e">
        <f>VLOOKUP(B69,'[1]LISTADO ATM'!$A$2:$B$816,2,0)</f>
        <v>#N/A</v>
      </c>
      <c r="D69" s="19" t="s">
        <v>11</v>
      </c>
      <c r="E69" s="30"/>
    </row>
    <row r="70" spans="1:5" ht="18.75" thickBot="1" x14ac:dyDescent="0.3">
      <c r="A70" s="23" t="s">
        <v>12</v>
      </c>
      <c r="B70" s="28">
        <f>COUNT(B16:B69)</f>
        <v>53</v>
      </c>
      <c r="C70" s="20"/>
      <c r="D70" s="21"/>
      <c r="E70" s="22"/>
    </row>
    <row r="71" spans="1:5" ht="15.75" thickBot="1" x14ac:dyDescent="0.3"/>
    <row r="72" spans="1:5" ht="18.75" thickBot="1" x14ac:dyDescent="0.3">
      <c r="A72" s="34" t="s">
        <v>13</v>
      </c>
      <c r="B72" s="35"/>
      <c r="C72" s="35"/>
      <c r="D72" s="35"/>
      <c r="E72" s="36"/>
    </row>
    <row r="73" spans="1:5" ht="18" x14ac:dyDescent="0.25">
      <c r="A73" s="16" t="s">
        <v>5</v>
      </c>
      <c r="B73" s="17" t="s">
        <v>6</v>
      </c>
      <c r="C73" s="17" t="s">
        <v>7</v>
      </c>
      <c r="D73" s="17" t="s">
        <v>8</v>
      </c>
      <c r="E73" s="17" t="s">
        <v>9</v>
      </c>
    </row>
    <row r="74" spans="1:5" ht="18" x14ac:dyDescent="0.25">
      <c r="A74" s="18" t="str">
        <f>VLOOKUP(B74,'[1]LISTADO ATM'!$A$2:$C$817,3,0)</f>
        <v>NORTE</v>
      </c>
      <c r="B74" s="18">
        <v>729</v>
      </c>
      <c r="C74" s="18" t="str">
        <f>VLOOKUP(B74,'[1]LISTADO ATM'!$A$2:$B$816,2,0)</f>
        <v xml:space="preserve">ATM Zona Franca (La Vega) </v>
      </c>
      <c r="D74" s="27" t="s">
        <v>14</v>
      </c>
      <c r="E74" s="29">
        <v>335752508</v>
      </c>
    </row>
    <row r="75" spans="1:5" ht="18" x14ac:dyDescent="0.25">
      <c r="A75" s="18" t="str">
        <f>VLOOKUP(B75,'[1]LISTADO ATM'!$A$2:$C$817,3,0)</f>
        <v>DISTRITO NACIONAL</v>
      </c>
      <c r="B75" s="18">
        <v>785</v>
      </c>
      <c r="C75" s="18" t="str">
        <f>VLOOKUP(B75,'[1]LISTADO ATM'!$A$2:$B$816,2,0)</f>
        <v xml:space="preserve">ATM S/M Nacional Máximo Gómez </v>
      </c>
      <c r="D75" s="27" t="s">
        <v>14</v>
      </c>
      <c r="E75" s="18">
        <v>335753078</v>
      </c>
    </row>
    <row r="76" spans="1:5" ht="18" x14ac:dyDescent="0.25">
      <c r="A76" s="18" t="str">
        <f>VLOOKUP(B76,'[1]LISTADO ATM'!$A$2:$C$817,3,0)</f>
        <v>DISTRITO NACIONAL</v>
      </c>
      <c r="B76" s="18">
        <v>302</v>
      </c>
      <c r="C76" s="18" t="str">
        <f>VLOOKUP(B76,'[1]LISTADO ATM'!$A$2:$B$816,2,0)</f>
        <v xml:space="preserve">ATM S/M Aprezio Los Mameyes  </v>
      </c>
      <c r="D76" s="27" t="s">
        <v>14</v>
      </c>
      <c r="E76" s="18">
        <v>335753486</v>
      </c>
    </row>
    <row r="77" spans="1:5" ht="18" x14ac:dyDescent="0.25">
      <c r="A77" s="18" t="str">
        <f>VLOOKUP(B77,'[1]LISTADO ATM'!$A$2:$C$817,3,0)</f>
        <v>NORTE</v>
      </c>
      <c r="B77" s="18">
        <v>500</v>
      </c>
      <c r="C77" s="18" t="str">
        <f>VLOOKUP(B77,'[1]LISTADO ATM'!$A$2:$B$816,2,0)</f>
        <v xml:space="preserve">ATM UNP Cutupú </v>
      </c>
      <c r="D77" s="27" t="s">
        <v>14</v>
      </c>
      <c r="E77" s="18">
        <v>335753541</v>
      </c>
    </row>
    <row r="78" spans="1:5" ht="18" x14ac:dyDescent="0.25">
      <c r="A78" s="18" t="str">
        <f>VLOOKUP(B78,'[1]LISTADO ATM'!$A$2:$C$817,3,0)</f>
        <v>DISTRITO NACIONAL</v>
      </c>
      <c r="B78" s="18">
        <v>911</v>
      </c>
      <c r="C78" s="18" t="str">
        <f>VLOOKUP(B78,'[1]LISTADO ATM'!$A$2:$B$816,2,0)</f>
        <v xml:space="preserve">ATM Oficina Venezuela II </v>
      </c>
      <c r="D78" s="27" t="s">
        <v>14</v>
      </c>
      <c r="E78" s="18">
        <v>335753553</v>
      </c>
    </row>
    <row r="79" spans="1:5" ht="18" x14ac:dyDescent="0.25">
      <c r="A79" s="18" t="str">
        <f>VLOOKUP(B79,'[1]LISTADO ATM'!$A$2:$C$817,3,0)</f>
        <v>DISTRITO NACIONAL</v>
      </c>
      <c r="B79" s="18">
        <v>267</v>
      </c>
      <c r="C79" s="18" t="str">
        <f>VLOOKUP(B79,'[1]LISTADO ATM'!$A$2:$B$816,2,0)</f>
        <v xml:space="preserve">ATM Centro de Caja México </v>
      </c>
      <c r="D79" s="27" t="s">
        <v>14</v>
      </c>
      <c r="E79" s="29">
        <v>335753596</v>
      </c>
    </row>
    <row r="80" spans="1:5" ht="18" x14ac:dyDescent="0.25">
      <c r="A80" s="18" t="str">
        <f>VLOOKUP(B80,'[1]LISTADO ATM'!$A$2:$C$817,3,0)</f>
        <v>NORTE</v>
      </c>
      <c r="B80" s="18">
        <v>532</v>
      </c>
      <c r="C80" s="18" t="str">
        <f>VLOOKUP(B80,'[1]LISTADO ATM'!$A$2:$B$816,2,0)</f>
        <v xml:space="preserve">ATM UNP Guanábano (Moca) </v>
      </c>
      <c r="D80" s="27" t="s">
        <v>14</v>
      </c>
      <c r="E80" s="30">
        <v>335753599</v>
      </c>
    </row>
    <row r="81" spans="1:5" ht="18" x14ac:dyDescent="0.25">
      <c r="A81" s="18" t="str">
        <f>VLOOKUP(B81,'[1]LISTADO ATM'!$A$2:$C$817,3,0)</f>
        <v>DISTRITO NACIONAL</v>
      </c>
      <c r="B81" s="18">
        <v>557</v>
      </c>
      <c r="C81" s="18" t="str">
        <f>VLOOKUP(B81,'[1]LISTADO ATM'!$A$2:$B$816,2,0)</f>
        <v xml:space="preserve">ATM Multicentro La Sirena Ave. Mella </v>
      </c>
      <c r="D81" s="27" t="s">
        <v>14</v>
      </c>
      <c r="E81" s="30">
        <v>335753672</v>
      </c>
    </row>
    <row r="82" spans="1:5" ht="18" x14ac:dyDescent="0.25">
      <c r="A82" s="18" t="str">
        <f>VLOOKUP(B82,'[1]LISTADO ATM'!$A$2:$C$817,3,0)</f>
        <v>NORTE</v>
      </c>
      <c r="B82" s="18">
        <v>76</v>
      </c>
      <c r="C82" s="18" t="str">
        <f>VLOOKUP(B82,'[1]LISTADO ATM'!$A$2:$B$816,2,0)</f>
        <v xml:space="preserve">ATM Casa Nelson (Puerto Plata) </v>
      </c>
      <c r="D82" s="27" t="s">
        <v>14</v>
      </c>
      <c r="E82" s="30">
        <v>335753676</v>
      </c>
    </row>
    <row r="83" spans="1:5" ht="18" x14ac:dyDescent="0.25">
      <c r="A83" s="18" t="str">
        <f>VLOOKUP(B83,'[1]LISTADO ATM'!$A$2:$C$817,3,0)</f>
        <v>NORTE</v>
      </c>
      <c r="B83" s="18">
        <v>502</v>
      </c>
      <c r="C83" s="18" t="str">
        <f>VLOOKUP(B83,'[1]LISTADO ATM'!$A$2:$B$816,2,0)</f>
        <v xml:space="preserve">ATM Materno Infantil de (Santiago) </v>
      </c>
      <c r="D83" s="27" t="s">
        <v>14</v>
      </c>
      <c r="E83" s="30">
        <v>335753679</v>
      </c>
    </row>
    <row r="84" spans="1:5" ht="18" x14ac:dyDescent="0.25">
      <c r="A84" s="18" t="str">
        <f>VLOOKUP(B84,'[1]LISTADO ATM'!$A$2:$C$817,3,0)</f>
        <v>DISTRITO NACIONAL</v>
      </c>
      <c r="B84" s="18">
        <v>407</v>
      </c>
      <c r="C84" s="18" t="str">
        <f>VLOOKUP(B84,'[1]LISTADO ATM'!$A$2:$B$816,2,0)</f>
        <v xml:space="preserve">ATM Multicentro La Sirena Villa Mella </v>
      </c>
      <c r="D84" s="27" t="s">
        <v>14</v>
      </c>
      <c r="E84" s="25">
        <v>335753591</v>
      </c>
    </row>
    <row r="85" spans="1:5" ht="18" x14ac:dyDescent="0.25">
      <c r="A85" s="18" t="str">
        <f>VLOOKUP(B85,'[1]LISTADO ATM'!$A$2:$C$817,3,0)</f>
        <v>DISTRITO NACIONAL</v>
      </c>
      <c r="B85" s="18">
        <v>338</v>
      </c>
      <c r="C85" s="18" t="str">
        <f>VLOOKUP(B85,'[1]LISTADO ATM'!$A$2:$B$816,2,0)</f>
        <v>ATM S/M Aprezio Pantoja</v>
      </c>
      <c r="D85" s="27" t="s">
        <v>14</v>
      </c>
      <c r="E85" s="25">
        <v>335753689</v>
      </c>
    </row>
    <row r="86" spans="1:5" ht="18" x14ac:dyDescent="0.25">
      <c r="A86" s="18" t="str">
        <f>VLOOKUP(B86,'[1]LISTADO ATM'!$A$2:$C$817,3,0)</f>
        <v>DISTRITO NACIONAL</v>
      </c>
      <c r="B86" s="18">
        <v>957</v>
      </c>
      <c r="C86" s="18" t="str">
        <f>VLOOKUP(B86,'[1]LISTADO ATM'!$A$2:$B$816,2,0)</f>
        <v xml:space="preserve">ATM Oficina Venezuela </v>
      </c>
      <c r="D86" s="27" t="s">
        <v>14</v>
      </c>
      <c r="E86" s="30">
        <v>335753687</v>
      </c>
    </row>
    <row r="87" spans="1:5" ht="18" x14ac:dyDescent="0.25">
      <c r="A87" s="18" t="str">
        <f>VLOOKUP(B87,'[1]LISTADO ATM'!$A$2:$C$817,3,0)</f>
        <v>DISTRITO NACIONAL</v>
      </c>
      <c r="B87" s="18">
        <v>378</v>
      </c>
      <c r="C87" s="18" t="str">
        <f>VLOOKUP(B87,'[1]LISTADO ATM'!$A$2:$B$816,2,0)</f>
        <v>ATM UNP Villa Flores</v>
      </c>
      <c r="D87" s="27" t="s">
        <v>14</v>
      </c>
      <c r="E87" s="30">
        <v>335753693</v>
      </c>
    </row>
    <row r="88" spans="1:5" ht="18" x14ac:dyDescent="0.25">
      <c r="A88" s="18" t="str">
        <f>VLOOKUP(B88,'[1]LISTADO ATM'!$A$2:$C$817,3,0)</f>
        <v>DISTRITO NACIONAL</v>
      </c>
      <c r="B88" s="18">
        <v>415</v>
      </c>
      <c r="C88" s="18" t="str">
        <f>VLOOKUP(B88,'[1]LISTADO ATM'!$A$2:$B$816,2,0)</f>
        <v xml:space="preserve">ATM Autobanco San Martín I </v>
      </c>
      <c r="D88" s="27" t="s">
        <v>14</v>
      </c>
      <c r="E88" s="25">
        <v>335753704</v>
      </c>
    </row>
    <row r="89" spans="1:5" ht="18" x14ac:dyDescent="0.25">
      <c r="A89" s="18" t="str">
        <f>VLOOKUP(B89,'[1]LISTADO ATM'!$A$2:$C$817,3,0)</f>
        <v>DISTRITO NACIONAL</v>
      </c>
      <c r="B89" s="18">
        <v>628</v>
      </c>
      <c r="C89" s="18" t="str">
        <f>VLOOKUP(B89,'[1]LISTADO ATM'!$A$2:$B$816,2,0)</f>
        <v xml:space="preserve">ATM Autobanco San Isidro </v>
      </c>
      <c r="D89" s="27" t="s">
        <v>14</v>
      </c>
      <c r="E89" s="25">
        <v>335753705</v>
      </c>
    </row>
    <row r="90" spans="1:5" ht="18" x14ac:dyDescent="0.25">
      <c r="A90" s="18" t="str">
        <f>VLOOKUP(B90,'[1]LISTADO ATM'!$A$2:$C$817,3,0)</f>
        <v>NORTE</v>
      </c>
      <c r="B90" s="18">
        <v>942</v>
      </c>
      <c r="C90" s="18" t="str">
        <f>VLOOKUP(B90,'[1]LISTADO ATM'!$A$2:$B$816,2,0)</f>
        <v xml:space="preserve">ATM Estación Texaco La Vega </v>
      </c>
      <c r="D90" s="27" t="s">
        <v>14</v>
      </c>
      <c r="E90" s="30">
        <v>335753716</v>
      </c>
    </row>
    <row r="91" spans="1:5" ht="18" x14ac:dyDescent="0.25">
      <c r="A91" s="18" t="str">
        <f>VLOOKUP(B91,'[1]LISTADO ATM'!$A$2:$C$817,3,0)</f>
        <v>NORTE</v>
      </c>
      <c r="B91" s="18">
        <v>290</v>
      </c>
      <c r="C91" s="18" t="str">
        <f>VLOOKUP(B91,'[1]LISTADO ATM'!$A$2:$B$816,2,0)</f>
        <v xml:space="preserve">ATM Oficina San Francisco de Macorís </v>
      </c>
      <c r="D91" s="27" t="s">
        <v>14</v>
      </c>
      <c r="E91" s="30">
        <v>335753717</v>
      </c>
    </row>
    <row r="92" spans="1:5" ht="18" x14ac:dyDescent="0.25">
      <c r="A92" s="18" t="str">
        <f>VLOOKUP(B92,'[1]LISTADO ATM'!$A$2:$C$817,3,0)</f>
        <v>NORTE</v>
      </c>
      <c r="B92" s="18">
        <v>731</v>
      </c>
      <c r="C92" s="18" t="str">
        <f>VLOOKUP(B92,'[1]LISTADO ATM'!$A$2:$B$816,2,0)</f>
        <v xml:space="preserve">ATM UNP Villa González </v>
      </c>
      <c r="D92" s="27" t="s">
        <v>14</v>
      </c>
      <c r="E92" s="25" t="s">
        <v>20</v>
      </c>
    </row>
    <row r="93" spans="1:5" ht="18" x14ac:dyDescent="0.25">
      <c r="A93" s="18" t="str">
        <f>VLOOKUP(B93,'[1]LISTADO ATM'!$A$2:$C$817,3,0)</f>
        <v>DISTRITO NACIONAL</v>
      </c>
      <c r="B93" s="18">
        <v>800</v>
      </c>
      <c r="C93" s="18" t="str">
        <f>VLOOKUP(B93,'[1]LISTADO ATM'!$A$2:$B$816,2,0)</f>
        <v xml:space="preserve">ATM Estación Next Dipsa Pedro Livio Cedeño </v>
      </c>
      <c r="D93" s="27" t="s">
        <v>14</v>
      </c>
      <c r="E93" s="25">
        <v>335753721</v>
      </c>
    </row>
    <row r="94" spans="1:5" ht="18" x14ac:dyDescent="0.25">
      <c r="A94" s="18" t="str">
        <f>VLOOKUP(B94,'[1]LISTADO ATM'!$A$2:$C$817,3,0)</f>
        <v>NORTE</v>
      </c>
      <c r="B94" s="18">
        <v>754</v>
      </c>
      <c r="C94" s="18" t="str">
        <f>VLOOKUP(B94,'[1]LISTADO ATM'!$A$2:$B$816,2,0)</f>
        <v xml:space="preserve">ATM Autobanco Oficina Licey al Medio </v>
      </c>
      <c r="D94" s="27" t="s">
        <v>14</v>
      </c>
      <c r="E94" s="25">
        <v>335753724</v>
      </c>
    </row>
    <row r="95" spans="1:5" ht="18" x14ac:dyDescent="0.25">
      <c r="A95" s="18" t="str">
        <f>VLOOKUP(B95,'[1]LISTADO ATM'!$A$2:$C$817,3,0)</f>
        <v>SUR</v>
      </c>
      <c r="B95" s="18">
        <v>873</v>
      </c>
      <c r="C95" s="18" t="str">
        <f>VLOOKUP(B95,'[1]LISTADO ATM'!$A$2:$B$816,2,0)</f>
        <v xml:space="preserve">ATM Centro de Caja San Cristóbal II </v>
      </c>
      <c r="D95" s="27" t="s">
        <v>14</v>
      </c>
      <c r="E95" s="25">
        <v>335753722</v>
      </c>
    </row>
    <row r="96" spans="1:5" ht="18" x14ac:dyDescent="0.25">
      <c r="A96" s="18" t="str">
        <f>VLOOKUP(B96,'[1]LISTADO ATM'!$A$2:$C$817,3,0)</f>
        <v>DISTRITO NACIONAL</v>
      </c>
      <c r="B96" s="18">
        <v>566</v>
      </c>
      <c r="C96" s="18" t="str">
        <f>VLOOKUP(B96,'[1]LISTADO ATM'!$A$2:$B$816,2,0)</f>
        <v xml:space="preserve">ATM Hiper Olé Aut. Duarte </v>
      </c>
      <c r="D96" s="27" t="s">
        <v>14</v>
      </c>
      <c r="E96" s="25">
        <v>335753730</v>
      </c>
    </row>
    <row r="97" spans="1:5" ht="18" x14ac:dyDescent="0.25">
      <c r="A97" s="18" t="str">
        <f>VLOOKUP(B97,'[1]LISTADO ATM'!$A$2:$C$817,3,0)</f>
        <v>NORTE</v>
      </c>
      <c r="B97" s="18">
        <v>333</v>
      </c>
      <c r="C97" s="18" t="str">
        <f>VLOOKUP(B97,'[1]LISTADO ATM'!$A$2:$B$816,2,0)</f>
        <v>ATM Oficina Turey Maimón</v>
      </c>
      <c r="D97" s="27" t="s">
        <v>14</v>
      </c>
      <c r="E97" s="25">
        <v>335753732</v>
      </c>
    </row>
    <row r="98" spans="1:5" ht="18" x14ac:dyDescent="0.25">
      <c r="A98" s="18" t="str">
        <f>VLOOKUP(B98,'[1]LISTADO ATM'!$A$2:$C$817,3,0)</f>
        <v>SUR</v>
      </c>
      <c r="B98" s="18">
        <v>825</v>
      </c>
      <c r="C98" s="18" t="str">
        <f>VLOOKUP(B98,'[1]LISTADO ATM'!$A$2:$B$816,2,0)</f>
        <v xml:space="preserve">ATM Estacion Eco Cibeles (Las Matas de Farfán) </v>
      </c>
      <c r="D98" s="27" t="s">
        <v>14</v>
      </c>
      <c r="E98" s="25">
        <v>335753768</v>
      </c>
    </row>
    <row r="99" spans="1:5" ht="18" x14ac:dyDescent="0.25">
      <c r="A99" s="18" t="str">
        <f>VLOOKUP(B99,'[1]LISTADO ATM'!$A$2:$C$817,3,0)</f>
        <v>DISTRITO NACIONAL</v>
      </c>
      <c r="B99" s="18">
        <v>761</v>
      </c>
      <c r="C99" s="18" t="str">
        <f>VLOOKUP(B99,'[1]LISTADO ATM'!$A$2:$B$816,2,0)</f>
        <v xml:space="preserve">ATM ISSPOL </v>
      </c>
      <c r="D99" s="27" t="s">
        <v>14</v>
      </c>
      <c r="E99" s="25">
        <v>335753769</v>
      </c>
    </row>
    <row r="100" spans="1:5" ht="18" x14ac:dyDescent="0.25">
      <c r="A100" s="18" t="str">
        <f>VLOOKUP(B100,'[1]LISTADO ATM'!$A$2:$C$817,3,0)</f>
        <v>DISTRITO NACIONAL</v>
      </c>
      <c r="B100" s="18">
        <v>572</v>
      </c>
      <c r="C100" s="18" t="str">
        <f>VLOOKUP(B100,'[1]LISTADO ATM'!$A$2:$B$816,2,0)</f>
        <v xml:space="preserve">ATM Olé Ovando </v>
      </c>
      <c r="D100" s="27" t="s">
        <v>14</v>
      </c>
      <c r="E100" s="25">
        <v>335753771</v>
      </c>
    </row>
    <row r="101" spans="1:5" ht="18" x14ac:dyDescent="0.25">
      <c r="A101" s="18" t="str">
        <f>VLOOKUP(B101,'[1]LISTADO ATM'!$A$2:$C$817,3,0)</f>
        <v>DISTRITO NACIONAL</v>
      </c>
      <c r="B101" s="18">
        <v>577</v>
      </c>
      <c r="C101" s="18" t="str">
        <f>VLOOKUP(B101,'[1]LISTADO ATM'!$A$2:$B$816,2,0)</f>
        <v xml:space="preserve">ATM Olé Ave. Duarte </v>
      </c>
      <c r="D101" s="27" t="s">
        <v>14</v>
      </c>
      <c r="E101" s="25">
        <v>335753772</v>
      </c>
    </row>
    <row r="102" spans="1:5" ht="18" x14ac:dyDescent="0.25">
      <c r="A102" s="18" t="str">
        <f>VLOOKUP(B102,'[1]LISTADO ATM'!$A$2:$C$817,3,0)</f>
        <v>SUR</v>
      </c>
      <c r="B102" s="18">
        <v>870</v>
      </c>
      <c r="C102" s="18" t="str">
        <f>VLOOKUP(B102,'[1]LISTADO ATM'!$A$2:$B$816,2,0)</f>
        <v xml:space="preserve">ATM Willbes Dominicana (Barahona) </v>
      </c>
      <c r="D102" s="27" t="s">
        <v>14</v>
      </c>
      <c r="E102" s="25">
        <v>335753779</v>
      </c>
    </row>
    <row r="103" spans="1:5" ht="18" x14ac:dyDescent="0.25">
      <c r="A103" s="18" t="str">
        <f>VLOOKUP(B103,'[1]LISTADO ATM'!$A$2:$C$817,3,0)</f>
        <v>NORTE</v>
      </c>
      <c r="B103" s="18">
        <v>142</v>
      </c>
      <c r="C103" s="18" t="str">
        <f>VLOOKUP(B103,'[1]LISTADO ATM'!$A$2:$B$816,2,0)</f>
        <v xml:space="preserve">ATM Centro de Caja Galerías Bonao </v>
      </c>
      <c r="D103" s="27" t="s">
        <v>14</v>
      </c>
      <c r="E103" s="25">
        <v>335753784</v>
      </c>
    </row>
    <row r="104" spans="1:5" ht="18" x14ac:dyDescent="0.25">
      <c r="A104" s="18" t="e">
        <f>VLOOKUP(B104,'[1]LISTADO ATM'!$A$2:$C$817,3,0)</f>
        <v>#N/A</v>
      </c>
      <c r="B104" s="18"/>
      <c r="C104" s="18" t="e">
        <f>VLOOKUP(B104,'[1]LISTADO ATM'!$A$2:$B$816,2,0)</f>
        <v>#N/A</v>
      </c>
      <c r="D104" s="27" t="s">
        <v>14</v>
      </c>
      <c r="E104" s="25"/>
    </row>
    <row r="105" spans="1:5" ht="18.75" thickBot="1" x14ac:dyDescent="0.3">
      <c r="A105" s="23" t="s">
        <v>12</v>
      </c>
      <c r="B105" s="28">
        <f>COUNT(B74:B104)</f>
        <v>30</v>
      </c>
      <c r="C105" s="21"/>
      <c r="D105" s="21"/>
      <c r="E105" s="22"/>
    </row>
    <row r="106" spans="1:5" ht="15.75" thickBot="1" x14ac:dyDescent="0.3"/>
    <row r="107" spans="1:5" ht="18.75" thickBot="1" x14ac:dyDescent="0.3">
      <c r="A107" s="48" t="s">
        <v>15</v>
      </c>
      <c r="B107" s="49"/>
    </row>
    <row r="108" spans="1:5" ht="18.75" thickBot="1" x14ac:dyDescent="0.3">
      <c r="A108" s="50">
        <f>+B70+B105</f>
        <v>83</v>
      </c>
      <c r="B108" s="51"/>
    </row>
    <row r="109" spans="1:5" ht="15.75" thickBot="1" x14ac:dyDescent="0.3"/>
    <row r="110" spans="1:5" ht="18.75" thickBot="1" x14ac:dyDescent="0.3">
      <c r="A110" s="34" t="s">
        <v>16</v>
      </c>
      <c r="B110" s="35"/>
      <c r="C110" s="35"/>
      <c r="D110" s="35"/>
      <c r="E110" s="36"/>
    </row>
    <row r="111" spans="1:5" ht="18" x14ac:dyDescent="0.25">
      <c r="A111" s="16" t="s">
        <v>5</v>
      </c>
      <c r="B111" s="17" t="s">
        <v>6</v>
      </c>
      <c r="C111" s="24" t="s">
        <v>7</v>
      </c>
      <c r="D111" s="46" t="s">
        <v>8</v>
      </c>
      <c r="E111" s="47"/>
    </row>
    <row r="112" spans="1:5" ht="18" x14ac:dyDescent="0.25">
      <c r="A112" s="18" t="str">
        <f>VLOOKUP(B112,'[1]LISTADO ATM'!$A$2:$C$817,3,0)</f>
        <v>NORTE</v>
      </c>
      <c r="B112" s="18">
        <v>291</v>
      </c>
      <c r="C112" s="18" t="str">
        <f>VLOOKUP(B112,'[1]LISTADO ATM'!$A$2:$B$816,2,0)</f>
        <v xml:space="preserve">ATM S/M Jumbo Las Colinas </v>
      </c>
      <c r="D112" s="32" t="s">
        <v>17</v>
      </c>
      <c r="E112" s="33"/>
    </row>
    <row r="113" spans="1:5" ht="18" x14ac:dyDescent="0.25">
      <c r="A113" s="18" t="str">
        <f>VLOOKUP(B113,'[1]LISTADO ATM'!$A$2:$C$817,3,0)</f>
        <v>DISTRITO NACIONAL</v>
      </c>
      <c r="B113" s="18">
        <v>14</v>
      </c>
      <c r="C113" s="18" t="str">
        <f>VLOOKUP(B113,'[1]LISTADO ATM'!$A$2:$B$816,2,0)</f>
        <v xml:space="preserve">ATM Oficina Aeropuerto Las Américas I </v>
      </c>
      <c r="D113" s="32" t="s">
        <v>17</v>
      </c>
      <c r="E113" s="33"/>
    </row>
    <row r="114" spans="1:5" ht="18" x14ac:dyDescent="0.25">
      <c r="A114" s="18" t="str">
        <f>VLOOKUP(B114,'[1]LISTADO ATM'!$A$2:$C$817,3,0)</f>
        <v>NORTE</v>
      </c>
      <c r="B114" s="18">
        <v>604</v>
      </c>
      <c r="C114" s="18" t="str">
        <f>VLOOKUP(B114,'[1]LISTADO ATM'!$A$2:$B$816,2,0)</f>
        <v xml:space="preserve">ATM Oficina Estancia Nueva (Moca) </v>
      </c>
      <c r="D114" s="32" t="s">
        <v>21</v>
      </c>
      <c r="E114" s="33"/>
    </row>
    <row r="115" spans="1:5" ht="18" x14ac:dyDescent="0.25">
      <c r="A115" s="18" t="str">
        <f>VLOOKUP(B115,'[1]LISTADO ATM'!$A$2:$C$817,3,0)</f>
        <v>NORTE</v>
      </c>
      <c r="B115" s="18">
        <v>855</v>
      </c>
      <c r="C115" s="18" t="str">
        <f>VLOOKUP(B115,'[1]LISTADO ATM'!$A$2:$B$816,2,0)</f>
        <v xml:space="preserve">ATM Palacio de Justicia La Vega </v>
      </c>
      <c r="D115" s="32" t="s">
        <v>17</v>
      </c>
      <c r="E115" s="33"/>
    </row>
    <row r="116" spans="1:5" ht="18" x14ac:dyDescent="0.25">
      <c r="A116" s="18" t="str">
        <f>VLOOKUP(B116,'[1]LISTADO ATM'!$A$2:$C$817,3,0)</f>
        <v>ESTE</v>
      </c>
      <c r="B116" s="18">
        <v>822</v>
      </c>
      <c r="C116" s="18" t="str">
        <f>VLOOKUP(B116,'[1]LISTADO ATM'!$A$2:$B$816,2,0)</f>
        <v xml:space="preserve">ATM INDUSPALMA </v>
      </c>
      <c r="D116" s="32" t="s">
        <v>21</v>
      </c>
      <c r="E116" s="33"/>
    </row>
    <row r="117" spans="1:5" ht="18" x14ac:dyDescent="0.25">
      <c r="A117" s="18" t="str">
        <f>VLOOKUP(B117,'[1]LISTADO ATM'!$A$2:$C$817,3,0)</f>
        <v>DISTRITO NACIONAL</v>
      </c>
      <c r="B117" s="18">
        <v>724</v>
      </c>
      <c r="C117" s="18" t="str">
        <f>VLOOKUP(B117,'[1]LISTADO ATM'!$A$2:$B$816,2,0)</f>
        <v xml:space="preserve">ATM El Huacal I </v>
      </c>
      <c r="D117" s="32" t="s">
        <v>21</v>
      </c>
      <c r="E117" s="33"/>
    </row>
    <row r="118" spans="1:5" ht="18" x14ac:dyDescent="0.25">
      <c r="A118" s="18" t="str">
        <f>VLOOKUP(B118,'[1]LISTADO ATM'!$A$2:$C$817,3,0)</f>
        <v>NORTE</v>
      </c>
      <c r="B118" s="18">
        <v>741</v>
      </c>
      <c r="C118" s="18" t="str">
        <f>VLOOKUP(B118,'[1]LISTADO ATM'!$A$2:$B$816,2,0)</f>
        <v>ATM CURNE UASD San Francisco de Macorís</v>
      </c>
      <c r="D118" s="32" t="s">
        <v>17</v>
      </c>
      <c r="E118" s="33"/>
    </row>
    <row r="119" spans="1:5" ht="18" x14ac:dyDescent="0.25">
      <c r="A119" s="18" t="str">
        <f>VLOOKUP(B119,'[1]LISTADO ATM'!$A$2:$C$817,3,0)</f>
        <v>NORTE</v>
      </c>
      <c r="B119" s="18">
        <v>668</v>
      </c>
      <c r="C119" s="18" t="str">
        <f>VLOOKUP(B119,'[1]LISTADO ATM'!$A$2:$B$816,2,0)</f>
        <v>ATM Hospital HEMMI (Santiago)</v>
      </c>
      <c r="D119" s="32" t="s">
        <v>21</v>
      </c>
      <c r="E119" s="33"/>
    </row>
    <row r="120" spans="1:5" ht="18" x14ac:dyDescent="0.25">
      <c r="A120" s="18" t="str">
        <f>VLOOKUP(B120,'[1]LISTADO ATM'!$A$2:$C$817,3,0)</f>
        <v>NORTE</v>
      </c>
      <c r="B120" s="18">
        <v>748</v>
      </c>
      <c r="C120" s="18" t="str">
        <f>VLOOKUP(B120,'[1]LISTADO ATM'!$A$2:$B$816,2,0)</f>
        <v xml:space="preserve">ATM Centro de Caja (Santiago) </v>
      </c>
      <c r="D120" s="32" t="s">
        <v>17</v>
      </c>
      <c r="E120" s="33"/>
    </row>
    <row r="121" spans="1:5" ht="18" x14ac:dyDescent="0.25">
      <c r="A121" s="18" t="str">
        <f>VLOOKUP(B121,'[1]LISTADO ATM'!$A$2:$C$817,3,0)</f>
        <v>NORTE</v>
      </c>
      <c r="B121" s="18">
        <v>740</v>
      </c>
      <c r="C121" s="18" t="str">
        <f>VLOOKUP(B121,'[1]LISTADO ATM'!$A$2:$B$816,2,0)</f>
        <v xml:space="preserve">ATM EDENORTE (Santiago) </v>
      </c>
      <c r="D121" s="32" t="s">
        <v>19</v>
      </c>
      <c r="E121" s="33"/>
    </row>
    <row r="122" spans="1:5" ht="18" x14ac:dyDescent="0.25">
      <c r="A122" s="18" t="str">
        <f>VLOOKUP(B122,'[1]LISTADO ATM'!$A$2:$C$817,3,0)</f>
        <v>ESTE</v>
      </c>
      <c r="B122" s="18">
        <v>651</v>
      </c>
      <c r="C122" s="18" t="str">
        <f>VLOOKUP(B122,'[1]LISTADO ATM'!$A$2:$B$816,2,0)</f>
        <v>ATM Eco Petroleo Romana</v>
      </c>
      <c r="D122" s="32" t="s">
        <v>17</v>
      </c>
      <c r="E122" s="33"/>
    </row>
    <row r="123" spans="1:5" ht="18" x14ac:dyDescent="0.25">
      <c r="A123" s="18" t="str">
        <f>VLOOKUP(B123,'[1]LISTADO ATM'!$A$2:$C$817,3,0)</f>
        <v>ESTE</v>
      </c>
      <c r="B123" s="18">
        <v>330</v>
      </c>
      <c r="C123" s="18" t="str">
        <f>VLOOKUP(B123,'[1]LISTADO ATM'!$A$2:$B$816,2,0)</f>
        <v xml:space="preserve">ATM Oficina Boulevard (Higuey) </v>
      </c>
      <c r="D123" s="32" t="s">
        <v>17</v>
      </c>
      <c r="E123" s="33"/>
    </row>
    <row r="124" spans="1:5" ht="18" x14ac:dyDescent="0.25">
      <c r="A124" s="18" t="str">
        <f>VLOOKUP(B124,'[1]LISTADO ATM'!$A$2:$C$817,3,0)</f>
        <v>NORTE</v>
      </c>
      <c r="B124" s="18">
        <v>520</v>
      </c>
      <c r="C124" s="18" t="str">
        <f>VLOOKUP(B124,'[1]LISTADO ATM'!$A$2:$B$816,2,0)</f>
        <v xml:space="preserve">ATM Cooperativa Navarrete (COOPNAVA) </v>
      </c>
      <c r="D124" s="32" t="s">
        <v>17</v>
      </c>
      <c r="E124" s="33"/>
    </row>
    <row r="125" spans="1:5" ht="18" x14ac:dyDescent="0.25">
      <c r="A125" s="18" t="str">
        <f>VLOOKUP(B125,'[1]LISTADO ATM'!$A$2:$C$817,3,0)</f>
        <v>SUR</v>
      </c>
      <c r="B125" s="18">
        <v>615</v>
      </c>
      <c r="C125" s="18" t="str">
        <f>VLOOKUP(B125,'[1]LISTADO ATM'!$A$2:$B$816,2,0)</f>
        <v xml:space="preserve">ATM Estación Sunix Cabral (Barahona) </v>
      </c>
      <c r="D125" s="32" t="s">
        <v>17</v>
      </c>
      <c r="E125" s="33"/>
    </row>
    <row r="126" spans="1:5" ht="18" x14ac:dyDescent="0.25">
      <c r="A126" s="18" t="str">
        <f>VLOOKUP(B126,'[1]LISTADO ATM'!$A$2:$C$817,3,0)</f>
        <v>DISTRITO NACIONAL</v>
      </c>
      <c r="B126" s="18">
        <v>347</v>
      </c>
      <c r="C126" s="18" t="str">
        <f>VLOOKUP(B126,'[1]LISTADO ATM'!$A$2:$B$816,2,0)</f>
        <v>ATM Patio de Colombia</v>
      </c>
      <c r="D126" s="32" t="s">
        <v>17</v>
      </c>
      <c r="E126" s="33"/>
    </row>
    <row r="127" spans="1:5" ht="18" x14ac:dyDescent="0.25">
      <c r="A127" s="18" t="str">
        <f>VLOOKUP(B127,'[1]LISTADO ATM'!$A$2:$C$817,3,0)</f>
        <v>DISTRITO NACIONAL</v>
      </c>
      <c r="B127" s="18">
        <v>359</v>
      </c>
      <c r="C127" s="18" t="str">
        <f>VLOOKUP(B127,'[1]LISTADO ATM'!$A$2:$B$816,2,0)</f>
        <v>ATM S/M Bravo Ozama</v>
      </c>
      <c r="D127" s="32" t="s">
        <v>17</v>
      </c>
      <c r="E127" s="33"/>
    </row>
    <row r="128" spans="1:5" ht="18" x14ac:dyDescent="0.25">
      <c r="A128" s="18" t="str">
        <f>VLOOKUP(B128,'[1]LISTADO ATM'!$A$2:$C$817,3,0)</f>
        <v>NORTE</v>
      </c>
      <c r="B128" s="18">
        <v>635</v>
      </c>
      <c r="C128" s="18" t="str">
        <f>VLOOKUP(B128,'[1]LISTADO ATM'!$A$2:$B$816,2,0)</f>
        <v xml:space="preserve">ATM Zona Franca Tamboril </v>
      </c>
      <c r="D128" s="32" t="s">
        <v>17</v>
      </c>
      <c r="E128" s="33"/>
    </row>
    <row r="129" spans="1:5" ht="18" x14ac:dyDescent="0.25">
      <c r="A129" s="18" t="str">
        <f>VLOOKUP(B129,'[1]LISTADO ATM'!$A$2:$C$817,3,0)</f>
        <v>NORTE</v>
      </c>
      <c r="B129" s="18">
        <v>633</v>
      </c>
      <c r="C129" s="18" t="str">
        <f>VLOOKUP(B129,'[1]LISTADO ATM'!$A$2:$B$816,2,0)</f>
        <v xml:space="preserve">ATM Autobanco Las Colinas </v>
      </c>
      <c r="D129" s="32" t="s">
        <v>17</v>
      </c>
      <c r="E129" s="33"/>
    </row>
    <row r="130" spans="1:5" ht="18" x14ac:dyDescent="0.25">
      <c r="A130" s="18" t="str">
        <f>VLOOKUP(B130,'[1]LISTADO ATM'!$A$2:$C$817,3,0)</f>
        <v>DISTRITO NACIONAL</v>
      </c>
      <c r="B130" s="18">
        <v>416</v>
      </c>
      <c r="C130" s="18" t="str">
        <f>VLOOKUP(B130,'[1]LISTADO ATM'!$A$2:$B$816,2,0)</f>
        <v xml:space="preserve">ATM Autobanco San Martín II </v>
      </c>
      <c r="D130" s="32" t="s">
        <v>17</v>
      </c>
      <c r="E130" s="33"/>
    </row>
    <row r="131" spans="1:5" ht="18" x14ac:dyDescent="0.25">
      <c r="A131" s="18" t="str">
        <f>VLOOKUP(B131,'[1]LISTADO ATM'!$A$2:$C$817,3,0)</f>
        <v>ESTE</v>
      </c>
      <c r="B131" s="18">
        <v>608</v>
      </c>
      <c r="C131" s="18" t="str">
        <f>VLOOKUP(B131,'[1]LISTADO ATM'!$A$2:$B$816,2,0)</f>
        <v xml:space="preserve">ATM Oficina Jumbo (San Pedro) </v>
      </c>
      <c r="D131" s="32" t="s">
        <v>17</v>
      </c>
      <c r="E131" s="33"/>
    </row>
    <row r="132" spans="1:5" ht="18" x14ac:dyDescent="0.25">
      <c r="A132" s="18" t="str">
        <f>VLOOKUP(B132,'[1]LISTADO ATM'!$A$2:$C$817,3,0)</f>
        <v>NORTE</v>
      </c>
      <c r="B132" s="18">
        <v>3</v>
      </c>
      <c r="C132" s="18" t="str">
        <f>VLOOKUP(B132,'[1]LISTADO ATM'!$A$2:$B$816,2,0)</f>
        <v>ATM Autoservicio La Vega Real</v>
      </c>
      <c r="D132" s="32" t="s">
        <v>17</v>
      </c>
      <c r="E132" s="33"/>
    </row>
    <row r="133" spans="1:5" ht="18" x14ac:dyDescent="0.25">
      <c r="A133" s="18" t="str">
        <f>VLOOKUP(B133,'[1]LISTADO ATM'!$A$2:$C$817,3,0)</f>
        <v>DISTRITO NACIONAL</v>
      </c>
      <c r="B133" s="18">
        <v>719</v>
      </c>
      <c r="C133" s="18" t="str">
        <f>VLOOKUP(B133,'[1]LISTADO ATM'!$A$2:$B$816,2,0)</f>
        <v xml:space="preserve">ATM Ayuntamiento Municipal San Luís </v>
      </c>
      <c r="D133" s="32" t="s">
        <v>19</v>
      </c>
      <c r="E133" s="33"/>
    </row>
    <row r="134" spans="1:5" ht="18" x14ac:dyDescent="0.25">
      <c r="A134" s="18" t="str">
        <f>VLOOKUP(B134,'[1]LISTADO ATM'!$A$2:$C$817,3,0)</f>
        <v>DISTRITO NACIONAL</v>
      </c>
      <c r="B134" s="18">
        <v>714</v>
      </c>
      <c r="C134" s="18" t="str">
        <f>VLOOKUP(B134,'[1]LISTADO ATM'!$A$2:$B$816,2,0)</f>
        <v xml:space="preserve">ATM Hospital de Herrera </v>
      </c>
      <c r="D134" s="32" t="s">
        <v>17</v>
      </c>
      <c r="E134" s="33"/>
    </row>
    <row r="135" spans="1:5" ht="18" x14ac:dyDescent="0.25">
      <c r="A135" s="18" t="str">
        <f>VLOOKUP(B135,'[1]LISTADO ATM'!$A$2:$C$817,3,0)</f>
        <v>DISTRITO NACIONAL</v>
      </c>
      <c r="B135" s="18">
        <v>815</v>
      </c>
      <c r="C135" s="18" t="str">
        <f>VLOOKUP(B135,'[1]LISTADO ATM'!$A$2:$B$816,2,0)</f>
        <v xml:space="preserve">ATM Oficina Atalaya del Mar </v>
      </c>
      <c r="D135" s="32" t="s">
        <v>19</v>
      </c>
      <c r="E135" s="33"/>
    </row>
    <row r="136" spans="1:5" ht="18" x14ac:dyDescent="0.25">
      <c r="A136" s="18" t="str">
        <f>VLOOKUP(B136,'[1]LISTADO ATM'!$A$2:$C$817,3,0)</f>
        <v>ESTE</v>
      </c>
      <c r="B136" s="18">
        <v>630</v>
      </c>
      <c r="C136" s="18" t="str">
        <f>VLOOKUP(B136,'[1]LISTADO ATM'!$A$2:$B$816,2,0)</f>
        <v xml:space="preserve">ATM Oficina Plaza Zaglul (SPM) </v>
      </c>
      <c r="D136" s="32" t="s">
        <v>17</v>
      </c>
      <c r="E136" s="33"/>
    </row>
    <row r="137" spans="1:5" ht="18" x14ac:dyDescent="0.25">
      <c r="A137" s="18" t="str">
        <f>VLOOKUP(B137,'[1]LISTADO ATM'!$A$2:$C$817,3,0)</f>
        <v>ESTE</v>
      </c>
      <c r="B137" s="18">
        <v>294</v>
      </c>
      <c r="C137" s="18" t="str">
        <f>VLOOKUP(B137,'[1]LISTADO ATM'!$A$2:$B$816,2,0)</f>
        <v xml:space="preserve">ATM Plaza Zaglul San Pedro II </v>
      </c>
      <c r="D137" s="32" t="s">
        <v>17</v>
      </c>
      <c r="E137" s="33"/>
    </row>
    <row r="138" spans="1:5" ht="18" x14ac:dyDescent="0.25">
      <c r="A138" s="18" t="str">
        <f>VLOOKUP(B138,'[1]LISTADO ATM'!$A$2:$C$817,3,0)</f>
        <v>NORTE</v>
      </c>
      <c r="B138" s="18">
        <v>72</v>
      </c>
      <c r="C138" s="18" t="str">
        <f>VLOOKUP(B138,'[1]LISTADO ATM'!$A$2:$B$816,2,0)</f>
        <v xml:space="preserve">ATM UNP Aeropuerto Gregorio Luperón (Puerto Plata) </v>
      </c>
      <c r="D138" s="32" t="s">
        <v>17</v>
      </c>
      <c r="E138" s="33"/>
    </row>
    <row r="139" spans="1:5" ht="18" x14ac:dyDescent="0.25">
      <c r="A139" s="18" t="str">
        <f>VLOOKUP(B139,'[1]LISTADO ATM'!$A$2:$C$817,3,0)</f>
        <v>NORTE</v>
      </c>
      <c r="B139" s="18">
        <v>645</v>
      </c>
      <c r="C139" s="18" t="str">
        <f>VLOOKUP(B139,'[1]LISTADO ATM'!$A$2:$B$816,2,0)</f>
        <v xml:space="preserve">ATM UNP Cabrera </v>
      </c>
      <c r="D139" s="32" t="s">
        <v>17</v>
      </c>
      <c r="E139" s="33"/>
    </row>
    <row r="140" spans="1:5" ht="18" x14ac:dyDescent="0.25">
      <c r="A140" s="18" t="str">
        <f>VLOOKUP(B140,'[1]LISTADO ATM'!$A$2:$C$817,3,0)</f>
        <v>DISTRITO NACIONAL</v>
      </c>
      <c r="B140" s="18">
        <v>314</v>
      </c>
      <c r="C140" s="18" t="str">
        <f>VLOOKUP(B140,'[1]LISTADO ATM'!$A$2:$B$816,2,0)</f>
        <v xml:space="preserve">ATM UNP Cambita Garabito (San Cristóbal) </v>
      </c>
      <c r="D140" s="32" t="s">
        <v>17</v>
      </c>
      <c r="E140" s="33"/>
    </row>
    <row r="141" spans="1:5" ht="18" x14ac:dyDescent="0.25">
      <c r="A141" s="18" t="str">
        <f>VLOOKUP(B141,'[1]LISTADO ATM'!$A$2:$C$817,3,0)</f>
        <v>NORTE</v>
      </c>
      <c r="B141" s="18">
        <v>752</v>
      </c>
      <c r="C141" s="18" t="str">
        <f>VLOOKUP(B141,'[1]LISTADO ATM'!$A$2:$B$816,2,0)</f>
        <v xml:space="preserve">ATM UNP Las Carolinas (La Vega) </v>
      </c>
      <c r="D141" s="32" t="s">
        <v>19</v>
      </c>
      <c r="E141" s="33"/>
    </row>
    <row r="142" spans="1:5" ht="18" x14ac:dyDescent="0.25">
      <c r="A142" s="18" t="str">
        <f>VLOOKUP(B142,'[1]LISTADO ATM'!$A$2:$C$817,3,0)</f>
        <v>SUR</v>
      </c>
      <c r="B142" s="18">
        <v>984</v>
      </c>
      <c r="C142" s="18" t="str">
        <f>VLOOKUP(B142,'[1]LISTADO ATM'!$A$2:$B$816,2,0)</f>
        <v xml:space="preserve">ATM Oficina Neiba II </v>
      </c>
      <c r="D142" s="32" t="s">
        <v>17</v>
      </c>
      <c r="E142" s="33"/>
    </row>
    <row r="143" spans="1:5" ht="18" x14ac:dyDescent="0.25">
      <c r="A143" s="18" t="str">
        <f>VLOOKUP(B143,'[1]LISTADO ATM'!$A$2:$C$817,3,0)</f>
        <v>SUR</v>
      </c>
      <c r="B143" s="18">
        <v>50</v>
      </c>
      <c r="C143" s="18" t="str">
        <f>VLOOKUP(B143,'[1]LISTADO ATM'!$A$2:$B$816,2,0)</f>
        <v xml:space="preserve">ATM Oficina Padre Las Casas (Azua) </v>
      </c>
      <c r="D143" s="32" t="s">
        <v>17</v>
      </c>
      <c r="E143" s="33"/>
    </row>
    <row r="144" spans="1:5" ht="18" x14ac:dyDescent="0.25">
      <c r="A144" s="18" t="str">
        <f>VLOOKUP(B144,'[1]LISTADO ATM'!$A$2:$C$817,3,0)</f>
        <v>SUR</v>
      </c>
      <c r="B144" s="18">
        <v>44</v>
      </c>
      <c r="C144" s="18" t="str">
        <f>VLOOKUP(B144,'[1]LISTADO ATM'!$A$2:$B$816,2,0)</f>
        <v xml:space="preserve">ATM Oficina Pedernales </v>
      </c>
      <c r="D144" s="32" t="s">
        <v>17</v>
      </c>
      <c r="E144" s="33"/>
    </row>
    <row r="145" spans="1:5" ht="18.75" thickBot="1" x14ac:dyDescent="0.3">
      <c r="A145" s="18" t="e">
        <f>VLOOKUP(B145,'[1]LISTADO ATM'!$A$2:$C$817,3,0)</f>
        <v>#N/A</v>
      </c>
      <c r="B145" s="18"/>
      <c r="C145" s="18" t="e">
        <f>VLOOKUP(B145,'[1]LISTADO ATM'!$A$2:$B$816,2,0)</f>
        <v>#N/A</v>
      </c>
      <c r="D145" s="32"/>
      <c r="E145" s="33"/>
    </row>
    <row r="146" spans="1:5" ht="18.75" thickBot="1" x14ac:dyDescent="0.3">
      <c r="A146" s="23" t="s">
        <v>12</v>
      </c>
      <c r="B146" s="31">
        <f>COUNT(B112:B145)</f>
        <v>33</v>
      </c>
      <c r="C146" s="21"/>
      <c r="D146" s="21"/>
      <c r="E146" s="22"/>
    </row>
  </sheetData>
  <mergeCells count="45">
    <mergeCell ref="D142:E142"/>
    <mergeCell ref="D143:E143"/>
    <mergeCell ref="D144:E144"/>
    <mergeCell ref="A72:E72"/>
    <mergeCell ref="D112:E112"/>
    <mergeCell ref="D111:E111"/>
    <mergeCell ref="D123:E123"/>
    <mergeCell ref="D117:E117"/>
    <mergeCell ref="D118:E118"/>
    <mergeCell ref="D119:E119"/>
    <mergeCell ref="D122:E122"/>
    <mergeCell ref="D120:E120"/>
    <mergeCell ref="D121:E121"/>
    <mergeCell ref="D114:E114"/>
    <mergeCell ref="D115:E115"/>
    <mergeCell ref="D116:E116"/>
    <mergeCell ref="D113:E113"/>
    <mergeCell ref="A107:B107"/>
    <mergeCell ref="A108:B108"/>
    <mergeCell ref="A14:E14"/>
    <mergeCell ref="A1:E1"/>
    <mergeCell ref="A2:E2"/>
    <mergeCell ref="A3:E3"/>
    <mergeCell ref="A8:E8"/>
    <mergeCell ref="C12:E12"/>
    <mergeCell ref="A110:E110"/>
    <mergeCell ref="D124:E124"/>
    <mergeCell ref="D125:E125"/>
    <mergeCell ref="D145:E145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26:E126"/>
    <mergeCell ref="D127:E127"/>
    <mergeCell ref="D128:E128"/>
  </mergeCells>
  <conditionalFormatting sqref="B37:B38 B47:B55">
    <cfRule type="duplicateValues" dxfId="140" priority="142"/>
  </conditionalFormatting>
  <conditionalFormatting sqref="E37:E38 E47:E55">
    <cfRule type="duplicateValues" dxfId="139" priority="141"/>
  </conditionalFormatting>
  <conditionalFormatting sqref="E37:E38">
    <cfRule type="duplicateValues" dxfId="138" priority="140"/>
  </conditionalFormatting>
  <conditionalFormatting sqref="E37:E38 E47:E55">
    <cfRule type="duplicateValues" dxfId="137" priority="137"/>
    <cfRule type="duplicateValues" dxfId="136" priority="138"/>
    <cfRule type="duplicateValues" dxfId="135" priority="139"/>
  </conditionalFormatting>
  <conditionalFormatting sqref="E37:E38 E47:E55">
    <cfRule type="duplicateValues" dxfId="134" priority="135"/>
    <cfRule type="duplicateValues" dxfId="133" priority="136"/>
  </conditionalFormatting>
  <conditionalFormatting sqref="E37:E38">
    <cfRule type="duplicateValues" dxfId="132" priority="132"/>
    <cfRule type="duplicateValues" dxfId="131" priority="133"/>
    <cfRule type="duplicateValues" dxfId="130" priority="134"/>
  </conditionalFormatting>
  <conditionalFormatting sqref="E37:E38">
    <cfRule type="duplicateValues" dxfId="129" priority="131"/>
  </conditionalFormatting>
  <conditionalFormatting sqref="E37:E38">
    <cfRule type="duplicateValues" dxfId="128" priority="128"/>
    <cfRule type="duplicateValues" dxfId="127" priority="129"/>
    <cfRule type="duplicateValues" dxfId="126" priority="130"/>
  </conditionalFormatting>
  <conditionalFormatting sqref="E37:E38">
    <cfRule type="duplicateValues" dxfId="125" priority="126"/>
    <cfRule type="duplicateValues" dxfId="124" priority="127"/>
  </conditionalFormatting>
  <conditionalFormatting sqref="B39:B46">
    <cfRule type="duplicateValues" dxfId="123" priority="125"/>
  </conditionalFormatting>
  <conditionalFormatting sqref="E39:E46">
    <cfRule type="duplicateValues" dxfId="122" priority="124"/>
  </conditionalFormatting>
  <conditionalFormatting sqref="E39:E46">
    <cfRule type="duplicateValues" dxfId="121" priority="123"/>
  </conditionalFormatting>
  <conditionalFormatting sqref="E39:E46">
    <cfRule type="duplicateValues" dxfId="120" priority="120"/>
    <cfRule type="duplicateValues" dxfId="119" priority="121"/>
    <cfRule type="duplicateValues" dxfId="118" priority="122"/>
  </conditionalFormatting>
  <conditionalFormatting sqref="E39:E46">
    <cfRule type="duplicateValues" dxfId="117" priority="118"/>
    <cfRule type="duplicateValues" dxfId="116" priority="119"/>
  </conditionalFormatting>
  <conditionalFormatting sqref="E39:E46">
    <cfRule type="duplicateValues" dxfId="115" priority="115"/>
    <cfRule type="duplicateValues" dxfId="114" priority="116"/>
    <cfRule type="duplicateValues" dxfId="113" priority="117"/>
  </conditionalFormatting>
  <conditionalFormatting sqref="E39:E46">
    <cfRule type="duplicateValues" dxfId="112" priority="114"/>
  </conditionalFormatting>
  <conditionalFormatting sqref="E39:E46">
    <cfRule type="duplicateValues" dxfId="111" priority="111"/>
    <cfRule type="duplicateValues" dxfId="110" priority="112"/>
    <cfRule type="duplicateValues" dxfId="109" priority="113"/>
  </conditionalFormatting>
  <conditionalFormatting sqref="E39:E46">
    <cfRule type="duplicateValues" dxfId="108" priority="109"/>
    <cfRule type="duplicateValues" dxfId="107" priority="110"/>
  </conditionalFormatting>
  <conditionalFormatting sqref="B80:B85">
    <cfRule type="duplicateValues" dxfId="106" priority="108"/>
  </conditionalFormatting>
  <conditionalFormatting sqref="B80:B85">
    <cfRule type="duplicateValues" dxfId="105" priority="107"/>
  </conditionalFormatting>
  <conditionalFormatting sqref="B16:B36 B56:B69">
    <cfRule type="duplicateValues" dxfId="104" priority="106"/>
  </conditionalFormatting>
  <conditionalFormatting sqref="E24:E36 E56:E69">
    <cfRule type="duplicateValues" dxfId="103" priority="105"/>
  </conditionalFormatting>
  <conditionalFormatting sqref="E24:E36 E56:E69">
    <cfRule type="duplicateValues" dxfId="102" priority="102"/>
    <cfRule type="duplicateValues" dxfId="101" priority="103"/>
    <cfRule type="duplicateValues" dxfId="100" priority="104"/>
  </conditionalFormatting>
  <conditionalFormatting sqref="E24:E36 E56:E69">
    <cfRule type="duplicateValues" dxfId="99" priority="100"/>
    <cfRule type="duplicateValues" dxfId="98" priority="101"/>
  </conditionalFormatting>
  <conditionalFormatting sqref="E35:E36 E56:E69">
    <cfRule type="duplicateValues" dxfId="97" priority="99"/>
  </conditionalFormatting>
  <conditionalFormatting sqref="E35:E36 E56:E69">
    <cfRule type="duplicateValues" dxfId="96" priority="96"/>
    <cfRule type="duplicateValues" dxfId="95" priority="97"/>
    <cfRule type="duplicateValues" dxfId="94" priority="98"/>
  </conditionalFormatting>
  <conditionalFormatting sqref="E35:E36 E56:E69">
    <cfRule type="duplicateValues" dxfId="93" priority="94"/>
    <cfRule type="duplicateValues" dxfId="92" priority="95"/>
  </conditionalFormatting>
  <conditionalFormatting sqref="E16:E23">
    <cfRule type="duplicateValues" dxfId="91" priority="93"/>
  </conditionalFormatting>
  <conditionalFormatting sqref="E16:E23">
    <cfRule type="duplicateValues" dxfId="90" priority="90"/>
    <cfRule type="duplicateValues" dxfId="89" priority="91"/>
    <cfRule type="duplicateValues" dxfId="88" priority="92"/>
  </conditionalFormatting>
  <conditionalFormatting sqref="E16:E23">
    <cfRule type="duplicateValues" dxfId="87" priority="88"/>
    <cfRule type="duplicateValues" dxfId="86" priority="89"/>
  </conditionalFormatting>
  <conditionalFormatting sqref="E24:E36">
    <cfRule type="duplicateValues" dxfId="85" priority="87"/>
  </conditionalFormatting>
  <conditionalFormatting sqref="E24:E36">
    <cfRule type="duplicateValues" dxfId="84" priority="84"/>
    <cfRule type="duplicateValues" dxfId="83" priority="85"/>
    <cfRule type="duplicateValues" dxfId="82" priority="86"/>
  </conditionalFormatting>
  <conditionalFormatting sqref="E24:E34">
    <cfRule type="duplicateValues" dxfId="81" priority="83"/>
  </conditionalFormatting>
  <conditionalFormatting sqref="E24:E34">
    <cfRule type="duplicateValues" dxfId="80" priority="80"/>
    <cfRule type="duplicateValues" dxfId="79" priority="81"/>
    <cfRule type="duplicateValues" dxfId="78" priority="82"/>
  </conditionalFormatting>
  <conditionalFormatting sqref="E24:E34">
    <cfRule type="duplicateValues" dxfId="77" priority="78"/>
    <cfRule type="duplicateValues" dxfId="76" priority="79"/>
  </conditionalFormatting>
  <conditionalFormatting sqref="B10:B11">
    <cfRule type="duplicateValues" dxfId="75" priority="143"/>
  </conditionalFormatting>
  <conditionalFormatting sqref="E91">
    <cfRule type="duplicateValues" dxfId="74" priority="76"/>
  </conditionalFormatting>
  <conditionalFormatting sqref="E91">
    <cfRule type="duplicateValues" dxfId="73" priority="73"/>
    <cfRule type="duplicateValues" dxfId="72" priority="74"/>
    <cfRule type="duplicateValues" dxfId="71" priority="75"/>
  </conditionalFormatting>
  <conditionalFormatting sqref="E91">
    <cfRule type="duplicateValues" dxfId="70" priority="71"/>
    <cfRule type="duplicateValues" dxfId="69" priority="72"/>
  </conditionalFormatting>
  <conditionalFormatting sqref="E91">
    <cfRule type="duplicateValues" dxfId="68" priority="70"/>
  </conditionalFormatting>
  <conditionalFormatting sqref="E91">
    <cfRule type="duplicateValues" dxfId="67" priority="67"/>
    <cfRule type="duplicateValues" dxfId="66" priority="68"/>
    <cfRule type="duplicateValues" dxfId="65" priority="69"/>
  </conditionalFormatting>
  <conditionalFormatting sqref="E91">
    <cfRule type="duplicateValues" dxfId="64" priority="65"/>
    <cfRule type="duplicateValues" dxfId="63" priority="66"/>
  </conditionalFormatting>
  <conditionalFormatting sqref="E90">
    <cfRule type="duplicateValues" dxfId="62" priority="64"/>
  </conditionalFormatting>
  <conditionalFormatting sqref="E90">
    <cfRule type="duplicateValues" dxfId="61" priority="61"/>
    <cfRule type="duplicateValues" dxfId="60" priority="62"/>
    <cfRule type="duplicateValues" dxfId="59" priority="63"/>
  </conditionalFormatting>
  <conditionalFormatting sqref="E90">
    <cfRule type="duplicateValues" dxfId="58" priority="59"/>
    <cfRule type="duplicateValues" dxfId="57" priority="60"/>
  </conditionalFormatting>
  <conditionalFormatting sqref="E90">
    <cfRule type="duplicateValues" dxfId="56" priority="58"/>
  </conditionalFormatting>
  <conditionalFormatting sqref="E90">
    <cfRule type="duplicateValues" dxfId="55" priority="55"/>
    <cfRule type="duplicateValues" dxfId="54" priority="56"/>
    <cfRule type="duplicateValues" dxfId="53" priority="57"/>
  </conditionalFormatting>
  <conditionalFormatting sqref="E90">
    <cfRule type="duplicateValues" dxfId="52" priority="53"/>
    <cfRule type="duplicateValues" dxfId="51" priority="54"/>
  </conditionalFormatting>
  <conditionalFormatting sqref="E145:E146 E118 E120 E122:E128 E104:E115 E1:E102">
    <cfRule type="duplicateValues" dxfId="50" priority="51"/>
  </conditionalFormatting>
  <conditionalFormatting sqref="B1:B1048576">
    <cfRule type="duplicateValues" dxfId="7" priority="45"/>
  </conditionalFormatting>
  <conditionalFormatting sqref="E129">
    <cfRule type="duplicateValues" dxfId="49" priority="41"/>
  </conditionalFormatting>
  <conditionalFormatting sqref="E129">
    <cfRule type="duplicateValues" dxfId="48" priority="42"/>
  </conditionalFormatting>
  <conditionalFormatting sqref="E130">
    <cfRule type="duplicateValues" dxfId="47" priority="39"/>
  </conditionalFormatting>
  <conditionalFormatting sqref="E130">
    <cfRule type="duplicateValues" dxfId="46" priority="40"/>
  </conditionalFormatting>
  <conditionalFormatting sqref="E131">
    <cfRule type="duplicateValues" dxfId="45" priority="37"/>
  </conditionalFormatting>
  <conditionalFormatting sqref="E131">
    <cfRule type="duplicateValues" dxfId="44" priority="38"/>
  </conditionalFormatting>
  <conditionalFormatting sqref="E132">
    <cfRule type="duplicateValues" dxfId="43" priority="35"/>
  </conditionalFormatting>
  <conditionalFormatting sqref="E132">
    <cfRule type="duplicateValues" dxfId="42" priority="36"/>
  </conditionalFormatting>
  <conditionalFormatting sqref="E133">
    <cfRule type="duplicateValues" dxfId="41" priority="33"/>
  </conditionalFormatting>
  <conditionalFormatting sqref="E133">
    <cfRule type="duplicateValues" dxfId="40" priority="34"/>
  </conditionalFormatting>
  <conditionalFormatting sqref="E134">
    <cfRule type="duplicateValues" dxfId="39" priority="29"/>
  </conditionalFormatting>
  <conditionalFormatting sqref="E134">
    <cfRule type="duplicateValues" dxfId="38" priority="30"/>
  </conditionalFormatting>
  <conditionalFormatting sqref="E135">
    <cfRule type="duplicateValues" dxfId="37" priority="27"/>
  </conditionalFormatting>
  <conditionalFormatting sqref="E135">
    <cfRule type="duplicateValues" dxfId="36" priority="28"/>
  </conditionalFormatting>
  <conditionalFormatting sqref="E136">
    <cfRule type="duplicateValues" dxfId="35" priority="25"/>
  </conditionalFormatting>
  <conditionalFormatting sqref="E136">
    <cfRule type="duplicateValues" dxfId="34" priority="26"/>
  </conditionalFormatting>
  <conditionalFormatting sqref="E137">
    <cfRule type="duplicateValues" dxfId="33" priority="23"/>
  </conditionalFormatting>
  <conditionalFormatting sqref="E137">
    <cfRule type="duplicateValues" dxfId="32" priority="24"/>
  </conditionalFormatting>
  <conditionalFormatting sqref="E138">
    <cfRule type="duplicateValues" dxfId="31" priority="21"/>
  </conditionalFormatting>
  <conditionalFormatting sqref="E138">
    <cfRule type="duplicateValues" dxfId="30" priority="22"/>
  </conditionalFormatting>
  <conditionalFormatting sqref="E139">
    <cfRule type="duplicateValues" dxfId="29" priority="19"/>
  </conditionalFormatting>
  <conditionalFormatting sqref="E139">
    <cfRule type="duplicateValues" dxfId="28" priority="20"/>
  </conditionalFormatting>
  <conditionalFormatting sqref="E140">
    <cfRule type="duplicateValues" dxfId="27" priority="17"/>
  </conditionalFormatting>
  <conditionalFormatting sqref="E140">
    <cfRule type="duplicateValues" dxfId="26" priority="18"/>
  </conditionalFormatting>
  <conditionalFormatting sqref="E141">
    <cfRule type="duplicateValues" dxfId="25" priority="15"/>
  </conditionalFormatting>
  <conditionalFormatting sqref="E141">
    <cfRule type="duplicateValues" dxfId="24" priority="16"/>
  </conditionalFormatting>
  <conditionalFormatting sqref="E116">
    <cfRule type="duplicateValues" dxfId="23" priority="13"/>
  </conditionalFormatting>
  <conditionalFormatting sqref="E116">
    <cfRule type="duplicateValues" dxfId="22" priority="14"/>
  </conditionalFormatting>
  <conditionalFormatting sqref="E117">
    <cfRule type="duplicateValues" dxfId="21" priority="11"/>
  </conditionalFormatting>
  <conditionalFormatting sqref="E117">
    <cfRule type="duplicateValues" dxfId="20" priority="12"/>
  </conditionalFormatting>
  <conditionalFormatting sqref="E119">
    <cfRule type="duplicateValues" dxfId="19" priority="9"/>
  </conditionalFormatting>
  <conditionalFormatting sqref="E119">
    <cfRule type="duplicateValues" dxfId="18" priority="10"/>
  </conditionalFormatting>
  <conditionalFormatting sqref="E121">
    <cfRule type="duplicateValues" dxfId="17" priority="7"/>
  </conditionalFormatting>
  <conditionalFormatting sqref="E121">
    <cfRule type="duplicateValues" dxfId="16" priority="8"/>
  </conditionalFormatting>
  <conditionalFormatting sqref="B122:B125">
    <cfRule type="duplicateValues" dxfId="15" priority="176"/>
  </conditionalFormatting>
  <conditionalFormatting sqref="E118 E120 E122:E128 E104:E115 E1:E102">
    <cfRule type="duplicateValues" dxfId="14" priority="183"/>
  </conditionalFormatting>
  <conditionalFormatting sqref="B126:B145 B106:B110 B71:B72 B1:B8 B13:B14 B112:B121 B74:B79 B10:B11 B86:B104">
    <cfRule type="duplicateValues" dxfId="6" priority="361"/>
  </conditionalFormatting>
  <conditionalFormatting sqref="B126:B145 B106:B110 B71:B72 B112:B121 B74:B79 B86:B104">
    <cfRule type="duplicateValues" dxfId="5" priority="371"/>
  </conditionalFormatting>
  <conditionalFormatting sqref="B1:B146">
    <cfRule type="duplicateValues" dxfId="4" priority="378"/>
    <cfRule type="duplicateValues" dxfId="3" priority="379"/>
    <cfRule type="duplicateValues" dxfId="2" priority="380"/>
    <cfRule type="duplicateValues" dxfId="1" priority="381"/>
  </conditionalFormatting>
  <conditionalFormatting sqref="B1:B146">
    <cfRule type="duplicateValues" dxfId="0" priority="386"/>
  </conditionalFormatting>
  <conditionalFormatting sqref="E103">
    <cfRule type="duplicateValues" dxfId="13" priority="5"/>
  </conditionalFormatting>
  <conditionalFormatting sqref="E103">
    <cfRule type="duplicateValues" dxfId="12" priority="6"/>
  </conditionalFormatting>
  <conditionalFormatting sqref="E142">
    <cfRule type="duplicateValues" dxfId="11" priority="3"/>
  </conditionalFormatting>
  <conditionalFormatting sqref="E142">
    <cfRule type="duplicateValues" dxfId="10" priority="4"/>
  </conditionalFormatting>
  <conditionalFormatting sqref="E143">
    <cfRule type="duplicateValues" dxfId="9" priority="1"/>
  </conditionalFormatting>
  <conditionalFormatting sqref="E143">
    <cfRule type="duplicateValues" dxfId="8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2021-01-03T21:18:10Z</dcterms:modified>
</cp:coreProperties>
</file>