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0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C66" i="1" l="1"/>
  <c r="A66" i="1"/>
  <c r="B37" i="1" l="1"/>
  <c r="B67" i="1"/>
  <c r="A65" i="1" l="1"/>
  <c r="C65" i="1"/>
  <c r="A61" i="1" l="1"/>
  <c r="C61" i="1"/>
  <c r="A62" i="1"/>
  <c r="C62" i="1"/>
  <c r="A63" i="1"/>
  <c r="C63" i="1"/>
  <c r="A64" i="1"/>
  <c r="C64" i="1"/>
  <c r="A25" i="1"/>
  <c r="C25" i="1"/>
  <c r="A60" i="1" l="1"/>
  <c r="C60" i="1"/>
  <c r="A57" i="1"/>
  <c r="C57" i="1"/>
  <c r="A58" i="1"/>
  <c r="C58" i="1"/>
  <c r="A59" i="1"/>
  <c r="C59" i="1"/>
  <c r="A34" i="1"/>
  <c r="C34" i="1"/>
  <c r="A35" i="1"/>
  <c r="C35" i="1"/>
  <c r="A36" i="1"/>
  <c r="C36" i="1"/>
  <c r="A33" i="1"/>
  <c r="C33" i="1"/>
  <c r="A54" i="1"/>
  <c r="C54" i="1"/>
  <c r="A55" i="1"/>
  <c r="C55" i="1"/>
  <c r="A56" i="1"/>
  <c r="C56" i="1"/>
  <c r="A52" i="1"/>
  <c r="C52" i="1"/>
  <c r="A53" i="1"/>
  <c r="C53" i="1"/>
  <c r="A32" i="1"/>
  <c r="C32" i="1"/>
  <c r="A24" i="1"/>
  <c r="C24" i="1"/>
  <c r="A51" i="1"/>
  <c r="C51" i="1"/>
  <c r="A47" i="1" l="1"/>
  <c r="C47" i="1"/>
  <c r="C18" i="1" l="1"/>
  <c r="A18" i="1"/>
  <c r="A16" i="1" l="1"/>
  <c r="A17" i="1"/>
  <c r="A19" i="1"/>
  <c r="A20" i="1"/>
  <c r="A21" i="1"/>
  <c r="A22" i="1"/>
  <c r="C16" i="1"/>
  <c r="C17" i="1"/>
  <c r="A45" i="1" l="1"/>
  <c r="A46" i="1"/>
  <c r="A48" i="1"/>
  <c r="A49" i="1"/>
  <c r="A50" i="1"/>
  <c r="C48" i="1"/>
  <c r="B11" i="1"/>
  <c r="C10" i="1"/>
  <c r="A10" i="1"/>
  <c r="C49" i="1" l="1"/>
  <c r="C19" i="1"/>
  <c r="C20" i="1"/>
  <c r="C31" i="1" l="1"/>
  <c r="A31" i="1"/>
  <c r="C22" i="1" l="1"/>
  <c r="C21" i="1"/>
  <c r="C50" i="1" l="1"/>
  <c r="C46" i="1"/>
  <c r="A30" i="1" l="1"/>
  <c r="C30" i="1"/>
  <c r="C23" i="1" l="1"/>
  <c r="A23" i="1"/>
  <c r="C15" i="1" l="1"/>
  <c r="A15" i="1"/>
  <c r="C45" i="1" l="1"/>
  <c r="C44" i="1" l="1"/>
  <c r="A44" i="1"/>
  <c r="A40" i="1" l="1"/>
</calcChain>
</file>

<file path=xl/sharedStrings.xml><?xml version="1.0" encoding="utf-8"?>
<sst xmlns="http://schemas.openxmlformats.org/spreadsheetml/2006/main" count="77" uniqueCount="23">
  <si>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</si>
  <si>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</si>
  <si>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</si>
  <si>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</si>
  <si>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</si>
  <si>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</si>
  <si>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</si>
  <si>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</si>
  <si>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</si>
  <si>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</si>
  <si>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</si>
  <si>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</si>
  <si>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</si>
  <si>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</si>
  <si>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</si>
  <si>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</si>
  <si>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</si>
  <si>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</si>
  <si>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</si>
  <si>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</si>
  <si>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335759115 </t>
  </si>
  <si>
    <t>1 Gaveta Vacía y 2 Fallando</t>
  </si>
  <si>
    <t>335759154 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</si>
</sst>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36" zoomScaleNormal="100" workbookViewId="0">
      <selection sqref="A1:E67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29" bestFit="1" customWidth="1"/>
    <col min="3" max="3" width="53.7109375" bestFit="1" customWidth="1"/>
    <col min="4" max="4" width="38.42578125" bestFit="1" customWidth="1"/>
    <col min="5" max="5" width="12.42578125" bestFit="1" customWidth="1"/>
  </cols>
  <sheetData>
    <row r="1" spans="1:5" ht="22.5" x14ac:dyDescent="0.25">
      <c r="A1" s="41" t="s">
        <v>0</v>
      </c>
      <c r="B1" s="42"/>
      <c r="C1" s="42"/>
      <c r="D1" s="42"/>
      <c r="E1" s="43"/>
    </row>
    <row r="2" spans="1:5" ht="22.5" x14ac:dyDescent="0.25">
      <c r="A2" s="41" t="s">
        <v>1</v>
      </c>
      <c r="B2" s="42"/>
      <c r="C2" s="42"/>
      <c r="D2" s="42"/>
      <c r="E2" s="43"/>
    </row>
    <row r="3" spans="1:5" ht="25.5" x14ac:dyDescent="0.25">
      <c r="A3" s="44" t="s">
        <v>0</v>
      </c>
      <c r="B3" s="45"/>
      <c r="C3" s="45"/>
      <c r="D3" s="45"/>
      <c r="E3" s="46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44470.25</v>
      </c>
      <c r="C5" s="8"/>
      <c r="D5" s="9"/>
      <c r="E5" s="10"/>
    </row>
    <row r="6" spans="1:5" ht="18.75" thickBot="1" x14ac:dyDescent="0.3">
      <c r="A6" s="6" t="s">
        <v>3</v>
      </c>
      <c r="B6" s="7">
        <v>44470.708333333336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32" t="s">
        <v>4</v>
      </c>
      <c r="B8" s="33"/>
      <c r="C8" s="33"/>
      <c r="D8" s="33"/>
      <c r="E8" s="34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e">
        <f>VLOOKUP(B10,'[1]LISTADO ATM'!$A$2:$C$817,3,0)</f>
        <v>#N/A</v>
      </c>
      <c r="B10" s="18"/>
      <c r="C10" s="18" t="e">
        <f>VLOOKUP(B10,'[1]LISTADO ATM'!$A$2:$B$816,2,0)</f>
        <v>#N/A</v>
      </c>
      <c r="D10" s="27" t="s">
        <v>18</v>
      </c>
      <c r="E10" s="26"/>
    </row>
    <row r="11" spans="1:5" ht="18.75" thickBot="1" x14ac:dyDescent="0.3">
      <c r="A11" s="23" t="s">
        <v>12</v>
      </c>
      <c r="B11" s="25">
        <f>COUNT(B10:B10)</f>
        <v>0</v>
      </c>
      <c r="C11" s="47"/>
      <c r="D11" s="48"/>
      <c r="E11" s="49"/>
    </row>
    <row r="12" spans="1:5" ht="15.75" thickBot="1" x14ac:dyDescent="0.3"/>
    <row r="13" spans="1:5" ht="18.75" thickBot="1" x14ac:dyDescent="0.3">
      <c r="A13" s="32" t="s">
        <v>10</v>
      </c>
      <c r="B13" s="33"/>
      <c r="C13" s="33"/>
      <c r="D13" s="33"/>
      <c r="E13" s="34"/>
    </row>
    <row r="14" spans="1:5" ht="18" x14ac:dyDescent="0.25">
      <c r="A14" s="16" t="s">
        <v>5</v>
      </c>
      <c r="B14" s="16" t="s">
        <v>6</v>
      </c>
      <c r="C14" s="17" t="s">
        <v>7</v>
      </c>
      <c r="D14" s="17" t="s">
        <v>8</v>
      </c>
      <c r="E14" s="17" t="s">
        <v>9</v>
      </c>
    </row>
    <row r="15" spans="1:5" ht="18" x14ac:dyDescent="0.25">
      <c r="A15" s="18" t="str">
        <f>VLOOKUP(B15,'[1]LISTADO ATM'!$A$2:$C$817,3,0)</f>
        <v>DISTRITO NACIONAL</v>
      </c>
      <c r="B15" s="18">
        <v>406</v>
      </c>
      <c r="C15" s="18" t="str">
        <f>VLOOKUP(B15,'[1]LISTADO ATM'!$A$2:$B$816,2,0)</f>
        <v xml:space="preserve">ATM UNP Plaza Lama Máximo Gómez </v>
      </c>
      <c r="D15" s="19" t="s">
        <v>11</v>
      </c>
      <c r="E15" s="26">
        <v>335758793</v>
      </c>
    </row>
    <row r="16" spans="1:5" ht="18" x14ac:dyDescent="0.25">
      <c r="A16" s="18" t="str">
        <f>VLOOKUP(B16,'[1]LISTADO ATM'!$A$2:$C$817,3,0)</f>
        <v>NORTE</v>
      </c>
      <c r="B16" s="18">
        <v>874</v>
      </c>
      <c r="C16" s="18" t="str">
        <f>VLOOKUP(B16,'[1]LISTADO ATM'!$A$2:$B$816,2,0)</f>
        <v xml:space="preserve">ATM Zona Franca Esperanza II (Mao) </v>
      </c>
      <c r="D16" s="19" t="s">
        <v>11</v>
      </c>
      <c r="E16" s="26">
        <v>335759069</v>
      </c>
    </row>
    <row r="17" spans="1:5" ht="18" x14ac:dyDescent="0.25">
      <c r="A17" s="18" t="str">
        <f>VLOOKUP(B17,'[1]LISTADO ATM'!$A$2:$C$817,3,0)</f>
        <v>ESTE</v>
      </c>
      <c r="B17" s="18">
        <v>742</v>
      </c>
      <c r="C17" s="18" t="str">
        <f>VLOOKUP(B17,'[1]LISTADO ATM'!$A$2:$B$816,2,0)</f>
        <v xml:space="preserve">ATM Oficina Plaza del Rey (La Romana) </v>
      </c>
      <c r="D17" s="19" t="s">
        <v>11</v>
      </c>
      <c r="E17" s="26">
        <v>335759060</v>
      </c>
    </row>
    <row r="18" spans="1:5" ht="18" x14ac:dyDescent="0.25">
      <c r="A18" s="18" t="str">
        <f>VLOOKUP(B18,'[1]LISTADO ATM'!$A$2:$C$817,3,0)</f>
        <v>DISTRITO NACIONAL</v>
      </c>
      <c r="B18" s="18">
        <v>527</v>
      </c>
      <c r="C18" s="18" t="str">
        <f>VLOOKUP(B18,'[1]LISTADO ATM'!$A$2:$B$816,2,0)</f>
        <v>ATM Oficina Zona Oriental II</v>
      </c>
      <c r="D18" s="19" t="s">
        <v>11</v>
      </c>
      <c r="E18" s="26">
        <v>335759093</v>
      </c>
    </row>
    <row r="19" spans="1:5" ht="18" x14ac:dyDescent="0.25">
      <c r="A19" s="18" t="str">
        <f>VLOOKUP(B19,'[1]LISTADO ATM'!$A$2:$C$817,3,0)</f>
        <v>NORTE</v>
      </c>
      <c r="B19" s="18">
        <v>895</v>
      </c>
      <c r="C19" s="18" t="str">
        <f>VLOOKUP(B19,'[1]LISTADO ATM'!$A$2:$B$816,2,0)</f>
        <v xml:space="preserve">ATM S/M Bravo (Santiago) </v>
      </c>
      <c r="D19" s="19" t="s">
        <v>11</v>
      </c>
      <c r="E19" s="26">
        <v>335759019</v>
      </c>
    </row>
    <row r="20" spans="1:5" ht="18" x14ac:dyDescent="0.25">
      <c r="A20" s="18" t="str">
        <f>VLOOKUP(B20,'[1]LISTADO ATM'!$A$2:$C$817,3,0)</f>
        <v>DISTRITO NACIONAL</v>
      </c>
      <c r="B20" s="18">
        <v>629</v>
      </c>
      <c r="C20" s="18" t="str">
        <f>VLOOKUP(B20,'[1]LISTADO ATM'!$A$2:$B$816,2,0)</f>
        <v xml:space="preserve">ATM Oficina Americana Independencia I </v>
      </c>
      <c r="D20" s="19" t="s">
        <v>11</v>
      </c>
      <c r="E20" s="26">
        <v>335758897</v>
      </c>
    </row>
    <row r="21" spans="1:5" ht="18" x14ac:dyDescent="0.25">
      <c r="A21" s="18" t="str">
        <f>VLOOKUP(B21,'[1]LISTADO ATM'!$A$2:$C$817,3,0)</f>
        <v>DISTRITO NACIONAL</v>
      </c>
      <c r="B21" s="18">
        <v>165</v>
      </c>
      <c r="C21" s="18" t="str">
        <f>VLOOKUP(B21,'[1]LISTADO ATM'!$A$2:$B$816,2,0)</f>
        <v>ATM Autoservicio Megacentro</v>
      </c>
      <c r="D21" s="19" t="s">
        <v>11</v>
      </c>
      <c r="E21" s="26">
        <v>335758497</v>
      </c>
    </row>
    <row r="22" spans="1:5" ht="18" x14ac:dyDescent="0.25">
      <c r="A22" s="18" t="str">
        <f>VLOOKUP(B22,'[1]LISTADO ATM'!$A$2:$C$817,3,0)</f>
        <v>DISTRITO NACIONAL</v>
      </c>
      <c r="B22" s="18">
        <v>672</v>
      </c>
      <c r="C22" s="18" t="str">
        <f>VLOOKUP(B22,'[1]LISTADO ATM'!$A$2:$B$816,2,0)</f>
        <v>ATM Destacamento Policía Nacional La Victoria</v>
      </c>
      <c r="D22" s="19" t="s">
        <v>11</v>
      </c>
      <c r="E22" s="26">
        <v>335758415</v>
      </c>
    </row>
    <row r="23" spans="1:5" ht="18" x14ac:dyDescent="0.25">
      <c r="A23" s="18" t="str">
        <f>VLOOKUP(B23,'[1]LISTADO ATM'!$A$2:$C$817,3,0)</f>
        <v>DISTRITO NACIONAL</v>
      </c>
      <c r="B23" s="18">
        <v>607</v>
      </c>
      <c r="C23" s="18" t="str">
        <f>VLOOKUP(B23,'[1]LISTADO ATM'!$A$2:$B$816,2,0)</f>
        <v xml:space="preserve">ATM ONAPI </v>
      </c>
      <c r="D23" s="19" t="s">
        <v>11</v>
      </c>
      <c r="E23" s="26">
        <v>335758908</v>
      </c>
    </row>
    <row r="24" spans="1:5" ht="18" x14ac:dyDescent="0.25">
      <c r="A24" s="18" t="str">
        <f>VLOOKUP(B24,'[1]LISTADO ATM'!$A$2:$C$817,3,0)</f>
        <v>NORTE</v>
      </c>
      <c r="B24" s="18">
        <v>304</v>
      </c>
      <c r="C24" s="18" t="str">
        <f>VLOOKUP(B24,'[1]LISTADO ATM'!$A$2:$B$816,2,0)</f>
        <v xml:space="preserve">ATM Multicentro La Sirena Estrella Sadhala </v>
      </c>
      <c r="D24" s="19" t="s">
        <v>11</v>
      </c>
      <c r="E24" s="26" t="s">
        <v>20</v>
      </c>
    </row>
    <row r="25" spans="1:5" ht="18" x14ac:dyDescent="0.25">
      <c r="A25" s="18" t="str">
        <f>VLOOKUP(B25,'[1]LISTADO ATM'!$A$2:$C$817,3,0)</f>
        <v>DISTRITO NACIONAL</v>
      </c>
      <c r="B25" s="18">
        <v>883</v>
      </c>
      <c r="C25" s="18" t="str">
        <f>VLOOKUP(B25,'[1]LISTADO ATM'!$A$2:$B$816,2,0)</f>
        <v xml:space="preserve">ATM Oficina Filadelfia Plaza </v>
      </c>
      <c r="D25" s="19" t="s">
        <v>11</v>
      </c>
      <c r="E25" s="26">
        <v>335759155</v>
      </c>
    </row>
    <row r="26" spans="1:5" ht="18.75" thickBot="1" x14ac:dyDescent="0.3">
      <c r="A26" s="23" t="s">
        <v>12</v>
      </c>
      <c r="B26" s="25">
        <f>COUNT(B15:B25)</f>
        <v>11</v>
      </c>
      <c r="C26" s="20"/>
      <c r="D26" s="21"/>
      <c r="E26" s="22"/>
    </row>
    <row r="27" spans="1:5" ht="15.75" thickBot="1" x14ac:dyDescent="0.3"/>
    <row r="28" spans="1:5" ht="18.75" thickBot="1" x14ac:dyDescent="0.3">
      <c r="A28" s="32" t="s">
        <v>13</v>
      </c>
      <c r="B28" s="33"/>
      <c r="C28" s="33"/>
      <c r="D28" s="33"/>
      <c r="E28" s="34"/>
    </row>
    <row r="29" spans="1:5" ht="18" x14ac:dyDescent="0.25">
      <c r="A29" s="16" t="s">
        <v>5</v>
      </c>
      <c r="B29" s="16" t="s">
        <v>6</v>
      </c>
      <c r="C29" s="17" t="s">
        <v>7</v>
      </c>
      <c r="D29" s="17" t="s">
        <v>8</v>
      </c>
      <c r="E29" s="17" t="s">
        <v>9</v>
      </c>
    </row>
    <row r="30" spans="1:5" ht="18" x14ac:dyDescent="0.25">
      <c r="A30" s="18" t="str">
        <f>VLOOKUP(B30,'[1]LISTADO ATM'!$A$2:$C$817,3,0)</f>
        <v>DISTRITO NACIONAL</v>
      </c>
      <c r="B30" s="18">
        <v>834</v>
      </c>
      <c r="C30" s="18" t="str">
        <f>VLOOKUP(B30,'[1]LISTADO ATM'!$A$2:$B$816,2,0)</f>
        <v xml:space="preserve">ATM Centro Médico Moderno </v>
      </c>
      <c r="D30" s="18" t="s">
        <v>14</v>
      </c>
      <c r="E30" s="26">
        <v>335758598</v>
      </c>
    </row>
    <row r="31" spans="1:5" ht="18" x14ac:dyDescent="0.25">
      <c r="A31" s="18" t="str">
        <f>VLOOKUP(B31,'[1]LISTADO ATM'!$A$2:$C$817,3,0)</f>
        <v>DISTRITO NACIONAL</v>
      </c>
      <c r="B31" s="18">
        <v>884</v>
      </c>
      <c r="C31" s="18" t="str">
        <f>VLOOKUP(B31,'[1]LISTADO ATM'!$A$2:$B$816,2,0)</f>
        <v xml:space="preserve">ATM UNP Olé Sabana Perdida </v>
      </c>
      <c r="D31" s="18" t="s">
        <v>14</v>
      </c>
      <c r="E31" s="26">
        <v>335758707</v>
      </c>
    </row>
    <row r="32" spans="1:5" ht="18" x14ac:dyDescent="0.25">
      <c r="A32" s="18" t="str">
        <f>VLOOKUP(B32,'[1]LISTADO ATM'!$A$2:$C$817,3,0)</f>
        <v>DISTRITO NACIONAL</v>
      </c>
      <c r="B32" s="18">
        <v>889</v>
      </c>
      <c r="C32" s="18" t="str">
        <f>VLOOKUP(B32,'[1]LISTADO ATM'!$A$2:$B$816,2,0)</f>
        <v>ATM Oficina Plaza Lama Máximo Gómez II</v>
      </c>
      <c r="D32" s="18" t="s">
        <v>14</v>
      </c>
      <c r="E32" s="26">
        <v>335759135</v>
      </c>
    </row>
    <row r="33" spans="1:5" ht="18" x14ac:dyDescent="0.25">
      <c r="A33" s="18" t="str">
        <f>VLOOKUP(B33,'[1]LISTADO ATM'!$A$2:$C$817,3,0)</f>
        <v>NORTE</v>
      </c>
      <c r="B33" s="18">
        <v>315</v>
      </c>
      <c r="C33" s="18" t="str">
        <f>VLOOKUP(B33,'[1]LISTADO ATM'!$A$2:$B$816,2,0)</f>
        <v xml:space="preserve">ATM Oficina Estrella Sadalá </v>
      </c>
      <c r="D33" s="18" t="s">
        <v>14</v>
      </c>
      <c r="E33" s="26">
        <v>335759145</v>
      </c>
    </row>
    <row r="34" spans="1:5" ht="18" x14ac:dyDescent="0.25">
      <c r="A34" s="18" t="str">
        <f>VLOOKUP(B34,'[1]LISTADO ATM'!$A$2:$C$817,3,0)</f>
        <v>NORTE</v>
      </c>
      <c r="B34" s="18">
        <v>703</v>
      </c>
      <c r="C34" s="18" t="str">
        <f>VLOOKUP(B34,'[1]LISTADO ATM'!$A$2:$B$816,2,0)</f>
        <v xml:space="preserve">ATM Oficina El Mamey Los Hidalgos </v>
      </c>
      <c r="D34" s="18" t="s">
        <v>14</v>
      </c>
      <c r="E34" s="26">
        <v>335759146</v>
      </c>
    </row>
    <row r="35" spans="1:5" ht="18" x14ac:dyDescent="0.25">
      <c r="A35" s="18" t="str">
        <f>VLOOKUP(B35,'[1]LISTADO ATM'!$A$2:$C$817,3,0)</f>
        <v>NORTE</v>
      </c>
      <c r="B35" s="18">
        <v>851</v>
      </c>
      <c r="C35" s="18" t="str">
        <f>VLOOKUP(B35,'[1]LISTADO ATM'!$A$2:$B$816,2,0)</f>
        <v xml:space="preserve">ATM Hospital Vinicio Calventi </v>
      </c>
      <c r="D35" s="18" t="s">
        <v>14</v>
      </c>
      <c r="E35" s="26">
        <v>335759149</v>
      </c>
    </row>
    <row r="36" spans="1:5" ht="18" x14ac:dyDescent="0.25">
      <c r="A36" s="18" t="str">
        <f>VLOOKUP(B36,'[1]LISTADO ATM'!$A$2:$C$817,3,0)</f>
        <v>DISTRITO NACIONAL</v>
      </c>
      <c r="B36" s="18">
        <v>302</v>
      </c>
      <c r="C36" s="18" t="str">
        <f>VLOOKUP(B36,'[1]LISTADO ATM'!$A$2:$B$816,2,0)</f>
        <v xml:space="preserve">ATM S/M Aprezio Los Mameyes  </v>
      </c>
      <c r="D36" s="18" t="s">
        <v>14</v>
      </c>
      <c r="E36" s="26" t="s">
        <v>22</v>
      </c>
    </row>
    <row r="37" spans="1:5" ht="18.75" thickBot="1" x14ac:dyDescent="0.3">
      <c r="A37" s="23" t="s">
        <v>12</v>
      </c>
      <c r="B37" s="25">
        <f>COUNT(B30:B36)</f>
        <v>7</v>
      </c>
      <c r="C37" s="21"/>
      <c r="D37" s="21"/>
      <c r="E37" s="22"/>
    </row>
    <row r="38" spans="1:5" ht="15.75" thickBot="1" x14ac:dyDescent="0.3"/>
    <row r="39" spans="1:5" ht="18.75" thickBot="1" x14ac:dyDescent="0.3">
      <c r="A39" s="37" t="s">
        <v>15</v>
      </c>
      <c r="B39" s="38"/>
    </row>
    <row r="40" spans="1:5" ht="18.75" thickBot="1" x14ac:dyDescent="0.3">
      <c r="A40" s="39">
        <f>+B26+B37</f>
        <v>18</v>
      </c>
      <c r="B40" s="40"/>
    </row>
    <row r="41" spans="1:5" ht="15.75" thickBot="1" x14ac:dyDescent="0.3"/>
    <row r="42" spans="1:5" ht="18.75" thickBot="1" x14ac:dyDescent="0.3">
      <c r="A42" s="32" t="s">
        <v>16</v>
      </c>
      <c r="B42" s="33"/>
      <c r="C42" s="33"/>
      <c r="D42" s="33"/>
      <c r="E42" s="34"/>
    </row>
    <row r="43" spans="1:5" ht="18" x14ac:dyDescent="0.25">
      <c r="A43" s="16" t="s">
        <v>5</v>
      </c>
      <c r="B43" s="16" t="s">
        <v>6</v>
      </c>
      <c r="C43" s="24" t="s">
        <v>7</v>
      </c>
      <c r="D43" s="35" t="s">
        <v>8</v>
      </c>
      <c r="E43" s="36"/>
    </row>
    <row r="44" spans="1:5" ht="18" x14ac:dyDescent="0.25">
      <c r="A44" s="18" t="str">
        <f>VLOOKUP(B44,'[1]LISTADO ATM'!$A$2:$C$817,3,0)</f>
        <v>DISTRITO NACIONAL</v>
      </c>
      <c r="B44" s="18">
        <v>815</v>
      </c>
      <c r="C44" s="18" t="str">
        <f>VLOOKUP(B44,'[1]LISTADO ATM'!$A$2:$B$816,2,0)</f>
        <v xml:space="preserve">ATM Oficina Atalaya del Mar </v>
      </c>
      <c r="D44" s="30" t="s">
        <v>19</v>
      </c>
      <c r="E44" s="31"/>
    </row>
    <row r="45" spans="1:5" ht="18" x14ac:dyDescent="0.25">
      <c r="A45" s="18" t="str">
        <f>VLOOKUP(B45,'[1]LISTADO ATM'!$A$2:$C$817,3,0)</f>
        <v>DISTRITO NACIONAL</v>
      </c>
      <c r="B45" s="18">
        <v>448</v>
      </c>
      <c r="C45" s="18" t="str">
        <f>VLOOKUP(B45,'[1]LISTADO ATM'!$A$2:$B$816,2,0)</f>
        <v xml:space="preserve">ATM Club Banco Central </v>
      </c>
      <c r="D45" s="30" t="s">
        <v>19</v>
      </c>
      <c r="E45" s="31"/>
    </row>
    <row r="46" spans="1:5" ht="18" x14ac:dyDescent="0.25">
      <c r="A46" s="18" t="str">
        <f>VLOOKUP(B46,'[1]LISTADO ATM'!$A$2:$C$817,3,0)</f>
        <v>ESTE</v>
      </c>
      <c r="B46" s="18">
        <v>159</v>
      </c>
      <c r="C46" s="18" t="str">
        <f>VLOOKUP(B46,'[1]LISTADO ATM'!$A$2:$B$816,2,0)</f>
        <v xml:space="preserve">ATM Hotel Dreams Bayahibe I </v>
      </c>
      <c r="D46" s="30" t="s">
        <v>19</v>
      </c>
      <c r="E46" s="31"/>
    </row>
    <row r="47" spans="1:5" ht="18" x14ac:dyDescent="0.25">
      <c r="A47" s="18" t="str">
        <f>VLOOKUP(B47,'[1]LISTADO ATM'!$A$2:$C$817,3,0)</f>
        <v>NORTE</v>
      </c>
      <c r="B47" s="18">
        <v>689</v>
      </c>
      <c r="C47" s="18" t="str">
        <f>VLOOKUP(B47,'[1]LISTADO ATM'!$A$2:$B$816,2,0)</f>
        <v>ATM Eco Petroleo Villa Gonzalez</v>
      </c>
      <c r="D47" s="30" t="s">
        <v>19</v>
      </c>
      <c r="E47" s="31"/>
    </row>
    <row r="48" spans="1:5" ht="18" x14ac:dyDescent="0.25">
      <c r="A48" s="18" t="str">
        <f>VLOOKUP(B48,'[1]LISTADO ATM'!$A$2:$C$817,3,0)</f>
        <v>ESTE</v>
      </c>
      <c r="B48" s="18">
        <v>838</v>
      </c>
      <c r="C48" s="18" t="str">
        <f>VLOOKUP(B48,'[1]LISTADO ATM'!$A$2:$B$816,2,0)</f>
        <v xml:space="preserve">ATM UNP Consuelo </v>
      </c>
      <c r="D48" s="30" t="s">
        <v>17</v>
      </c>
      <c r="E48" s="31"/>
    </row>
    <row r="49" spans="1:5" ht="18" x14ac:dyDescent="0.25">
      <c r="A49" s="18" t="str">
        <f>VLOOKUP(B49,'[1]LISTADO ATM'!$A$2:$C$817,3,0)</f>
        <v>DISTRITO NACIONAL</v>
      </c>
      <c r="B49" s="18">
        <v>690</v>
      </c>
      <c r="C49" s="18" t="str">
        <f>VLOOKUP(B49,'[1]LISTADO ATM'!$A$2:$B$816,2,0)</f>
        <v>ATM Eco Petroleo Esperanza</v>
      </c>
      <c r="D49" s="30" t="s">
        <v>17</v>
      </c>
      <c r="E49" s="31"/>
    </row>
    <row r="50" spans="1:5" ht="18" x14ac:dyDescent="0.25">
      <c r="A50" s="18" t="str">
        <f>VLOOKUP(B50,'[1]LISTADO ATM'!$A$2:$C$817,3,0)</f>
        <v>SUR</v>
      </c>
      <c r="B50" s="18">
        <v>873</v>
      </c>
      <c r="C50" s="18" t="str">
        <f>VLOOKUP(B50,'[1]LISTADO ATM'!$A$2:$B$816,2,0)</f>
        <v xml:space="preserve">ATM Centro de Caja San Cristóbal II </v>
      </c>
      <c r="D50" s="30" t="s">
        <v>17</v>
      </c>
      <c r="E50" s="31"/>
    </row>
    <row r="51" spans="1:5" ht="18" x14ac:dyDescent="0.25">
      <c r="A51" s="18" t="str">
        <f>VLOOKUP(B51,'[1]LISTADO ATM'!$A$2:$C$817,3,0)</f>
        <v>DISTRITO NACIONAL</v>
      </c>
      <c r="B51" s="18">
        <v>911</v>
      </c>
      <c r="C51" s="18" t="str">
        <f>VLOOKUP(B51,'[1]LISTADO ATM'!$A$2:$B$816,2,0)</f>
        <v xml:space="preserve">ATM Oficina Venezuela II </v>
      </c>
      <c r="D51" s="30" t="s">
        <v>21</v>
      </c>
      <c r="E51" s="31"/>
    </row>
    <row r="52" spans="1:5" ht="18" x14ac:dyDescent="0.25">
      <c r="A52" s="18" t="str">
        <f>VLOOKUP(B52,'[1]LISTADO ATM'!$A$2:$C$817,3,0)</f>
        <v>ESTE</v>
      </c>
      <c r="B52" s="18">
        <v>399</v>
      </c>
      <c r="C52" s="18" t="str">
        <f>VLOOKUP(B52,'[1]LISTADO ATM'!$A$2:$B$816,2,0)</f>
        <v xml:space="preserve">ATM Oficina La Romana II </v>
      </c>
      <c r="D52" s="30" t="s">
        <v>21</v>
      </c>
      <c r="E52" s="31"/>
    </row>
    <row r="53" spans="1:5" ht="18" x14ac:dyDescent="0.25">
      <c r="A53" s="18" t="str">
        <f>VLOOKUP(B53,'[1]LISTADO ATM'!$A$2:$C$817,3,0)</f>
        <v>DISTRITO NACIONAL</v>
      </c>
      <c r="B53" s="18">
        <v>931</v>
      </c>
      <c r="C53" s="18" t="str">
        <f>VLOOKUP(B53,'[1]LISTADO ATM'!$A$2:$B$816,2,0)</f>
        <v xml:space="preserve">ATM Autobanco Luperón I </v>
      </c>
      <c r="D53" s="30" t="s">
        <v>17</v>
      </c>
      <c r="E53" s="31"/>
    </row>
    <row r="54" spans="1:5" ht="18" x14ac:dyDescent="0.25">
      <c r="A54" s="18" t="str">
        <f>VLOOKUP(B54,'[1]LISTADO ATM'!$A$2:$C$817,3,0)</f>
        <v>DISTRITO NACIONAL</v>
      </c>
      <c r="B54" s="18">
        <v>147</v>
      </c>
      <c r="C54" s="18" t="str">
        <f>VLOOKUP(B54,'[1]LISTADO ATM'!$A$2:$B$816,2,0)</f>
        <v xml:space="preserve">ATM Kiosco Megacentro I </v>
      </c>
      <c r="D54" s="30" t="s">
        <v>21</v>
      </c>
      <c r="E54" s="31"/>
    </row>
    <row r="55" spans="1:5" ht="18" x14ac:dyDescent="0.25">
      <c r="A55" s="18" t="str">
        <f>VLOOKUP(B55,'[1]LISTADO ATM'!$A$2:$C$817,3,0)</f>
        <v>NORTE</v>
      </c>
      <c r="B55" s="18">
        <v>903</v>
      </c>
      <c r="C55" s="18" t="str">
        <f>VLOOKUP(B55,'[1]LISTADO ATM'!$A$2:$B$816,2,0)</f>
        <v xml:space="preserve">ATM Oficina La Vega Real I </v>
      </c>
      <c r="D55" s="30" t="s">
        <v>21</v>
      </c>
      <c r="E55" s="31"/>
    </row>
    <row r="56" spans="1:5" ht="18" x14ac:dyDescent="0.25">
      <c r="A56" s="18" t="str">
        <f>VLOOKUP(B56,'[1]LISTADO ATM'!$A$2:$C$817,3,0)</f>
        <v>DISTRITO NACIONAL</v>
      </c>
      <c r="B56" s="18">
        <v>415</v>
      </c>
      <c r="C56" s="18" t="str">
        <f>VLOOKUP(B56,'[1]LISTADO ATM'!$A$2:$B$816,2,0)</f>
        <v xml:space="preserve">ATM Autobanco San Martín I </v>
      </c>
      <c r="D56" s="30" t="s">
        <v>21</v>
      </c>
      <c r="E56" s="31"/>
    </row>
    <row r="57" spans="1:5" ht="18" x14ac:dyDescent="0.25">
      <c r="A57" s="18" t="str">
        <f>VLOOKUP(B57,'[1]LISTADO ATM'!$A$2:$C$817,3,0)</f>
        <v>DISTRITO NACIONAL</v>
      </c>
      <c r="B57" s="18">
        <v>722</v>
      </c>
      <c r="C57" s="18" t="str">
        <f>VLOOKUP(B57,'[1]LISTADO ATM'!$A$2:$B$816,2,0)</f>
        <v xml:space="preserve">ATM Oficina Charles de Gaulle III </v>
      </c>
      <c r="D57" s="30" t="s">
        <v>21</v>
      </c>
      <c r="E57" s="31"/>
    </row>
    <row r="58" spans="1:5" ht="18" x14ac:dyDescent="0.25">
      <c r="A58" s="18" t="str">
        <f>VLOOKUP(B58,'[1]LISTADO ATM'!$A$2:$C$817,3,0)</f>
        <v>DISTRITO NACIONAL</v>
      </c>
      <c r="B58" s="18">
        <v>547</v>
      </c>
      <c r="C58" s="18" t="str">
        <f>VLOOKUP(B58,'[1]LISTADO ATM'!$A$2:$B$816,2,0)</f>
        <v xml:space="preserve">ATM Plaza Lama Herrera </v>
      </c>
      <c r="D58" s="30" t="s">
        <v>21</v>
      </c>
      <c r="E58" s="31"/>
    </row>
    <row r="59" spans="1:5" ht="18" x14ac:dyDescent="0.25">
      <c r="A59" s="18" t="str">
        <f>VLOOKUP(B59,'[1]LISTADO ATM'!$A$2:$C$817,3,0)</f>
        <v>NORTE</v>
      </c>
      <c r="B59" s="18">
        <v>413</v>
      </c>
      <c r="C59" s="18" t="str">
        <f>VLOOKUP(B59,'[1]LISTADO ATM'!$A$2:$B$816,2,0)</f>
        <v xml:space="preserve">ATM UNP Las Galeras Samaná </v>
      </c>
      <c r="D59" s="30" t="s">
        <v>21</v>
      </c>
      <c r="E59" s="31"/>
    </row>
    <row r="60" spans="1:5" ht="18" x14ac:dyDescent="0.25">
      <c r="A60" s="18" t="str">
        <f>VLOOKUP(B60,'[1]LISTADO ATM'!$A$2:$C$817,3,0)</f>
        <v>SUR</v>
      </c>
      <c r="B60" s="18">
        <v>6</v>
      </c>
      <c r="C60" s="18" t="str">
        <f>VLOOKUP(B60,'[1]LISTADO ATM'!$A$2:$B$816,2,0)</f>
        <v xml:space="preserve">ATM Plaza WAO San Juan </v>
      </c>
      <c r="D60" s="30" t="s">
        <v>21</v>
      </c>
      <c r="E60" s="31"/>
    </row>
    <row r="61" spans="1:5" ht="18" x14ac:dyDescent="0.25">
      <c r="A61" s="18" t="str">
        <f>VLOOKUP(B61,'[1]LISTADO ATM'!$A$2:$C$817,3,0)</f>
        <v>NORTE</v>
      </c>
      <c r="B61" s="18">
        <v>807</v>
      </c>
      <c r="C61" s="18" t="str">
        <f>VLOOKUP(B61,'[1]LISTADO ATM'!$A$2:$B$816,2,0)</f>
        <v xml:space="preserve">ATM S/M Morel (Mao) </v>
      </c>
      <c r="D61" s="30" t="s">
        <v>21</v>
      </c>
      <c r="E61" s="31"/>
    </row>
    <row r="62" spans="1:5" ht="18" x14ac:dyDescent="0.25">
      <c r="A62" s="18" t="str">
        <f>VLOOKUP(B62,'[1]LISTADO ATM'!$A$2:$C$817,3,0)</f>
        <v>NORTE</v>
      </c>
      <c r="B62" s="18">
        <v>282</v>
      </c>
      <c r="C62" s="18" t="str">
        <f>VLOOKUP(B62,'[1]LISTADO ATM'!$A$2:$B$816,2,0)</f>
        <v xml:space="preserve">ATM Autobanco Nibaje </v>
      </c>
      <c r="D62" s="30" t="s">
        <v>21</v>
      </c>
      <c r="E62" s="31"/>
    </row>
    <row r="63" spans="1:5" ht="18" x14ac:dyDescent="0.25">
      <c r="A63" s="18" t="str">
        <f>VLOOKUP(B63,'[1]LISTADO ATM'!$A$2:$C$817,3,0)</f>
        <v>NORTE</v>
      </c>
      <c r="B63" s="18">
        <v>632</v>
      </c>
      <c r="C63" s="18" t="str">
        <f>VLOOKUP(B63,'[1]LISTADO ATM'!$A$2:$B$816,2,0)</f>
        <v xml:space="preserve">ATM Autobanco Gurabo </v>
      </c>
      <c r="D63" s="30" t="s">
        <v>21</v>
      </c>
      <c r="E63" s="31"/>
    </row>
    <row r="64" spans="1:5" ht="18" x14ac:dyDescent="0.25">
      <c r="A64" s="18" t="str">
        <f>VLOOKUP(B64,'[1]LISTADO ATM'!$A$2:$C$817,3,0)</f>
        <v>SUR</v>
      </c>
      <c r="B64" s="18">
        <v>249</v>
      </c>
      <c r="C64" s="18" t="str">
        <f>VLOOKUP(B64,'[1]LISTADO ATM'!$A$2:$B$816,2,0)</f>
        <v xml:space="preserve">ATM Banco Agrícola Neiba </v>
      </c>
      <c r="D64" s="30" t="s">
        <v>21</v>
      </c>
      <c r="E64" s="31"/>
    </row>
    <row r="65" spans="1:5" ht="18" x14ac:dyDescent="0.25">
      <c r="A65" s="18" t="str">
        <f>VLOOKUP(B65,'[1]LISTADO ATM'!$A$2:$C$817,3,0)</f>
        <v>NORTE</v>
      </c>
      <c r="B65" s="18">
        <v>142</v>
      </c>
      <c r="C65" s="18" t="str">
        <f>VLOOKUP(B65,'[1]LISTADO ATM'!$A$2:$B$816,2,0)</f>
        <v xml:space="preserve">ATM Centro de Caja Galerías Bonao </v>
      </c>
      <c r="D65" s="30" t="s">
        <v>21</v>
      </c>
      <c r="E65" s="31"/>
    </row>
    <row r="66" spans="1:5" ht="18.75" thickBot="1" x14ac:dyDescent="0.3">
      <c r="A66" s="18" t="str">
        <f>VLOOKUP(B66,'[1]LISTADO ATM'!$A$2:$C$817,3,0)</f>
        <v>ESTE</v>
      </c>
      <c r="B66" s="18">
        <v>912</v>
      </c>
      <c r="C66" s="18" t="str">
        <f>VLOOKUP(B66,'[1]LISTADO ATM'!$A$2:$B$816,2,0)</f>
        <v xml:space="preserve">ATM Oficina San Pedro II </v>
      </c>
      <c r="D66" s="30" t="s">
        <v>17</v>
      </c>
      <c r="E66" s="31"/>
    </row>
    <row r="67" spans="1:5" ht="18.75" thickBot="1" x14ac:dyDescent="0.3">
      <c r="A67" s="23" t="s">
        <v>12</v>
      </c>
      <c r="B67" s="28">
        <f>COUNT(B44:B66)</f>
        <v>23</v>
      </c>
      <c r="C67" s="21"/>
      <c r="D67" s="21"/>
      <c r="E67" s="22"/>
    </row>
  </sheetData>
  <mergeCells count="34"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A39:B39"/>
    <mergeCell ref="A40:B40"/>
    <mergeCell ref="A1:E1"/>
    <mergeCell ref="A2:E2"/>
    <mergeCell ref="A3:E3"/>
    <mergeCell ref="A8:E8"/>
    <mergeCell ref="A28:E28"/>
    <mergeCell ref="C11:E11"/>
    <mergeCell ref="A13:E13"/>
    <mergeCell ref="D51:E51"/>
    <mergeCell ref="D66:E66"/>
    <mergeCell ref="A42:E42"/>
    <mergeCell ref="D48:E48"/>
    <mergeCell ref="D50:E50"/>
    <mergeCell ref="D43:E43"/>
    <mergeCell ref="D45:E45"/>
    <mergeCell ref="D44:E44"/>
    <mergeCell ref="D47:E47"/>
    <mergeCell ref="D46:E46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2021-01-10T20:50:17Z</dcterms:modified>
</cp:coreProperties>
</file>