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11\"/>
    </mc:Choice>
  </mc:AlternateContent>
  <xr:revisionPtr revIDLastSave="0" documentId="13_ncr:1_{D5FD17EB-0E08-498A-8C09-0DAF22C870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2" i="1" l="1"/>
  <c r="A72" i="1"/>
  <c r="C71" i="1"/>
  <c r="A71" i="1"/>
  <c r="C73" i="1"/>
  <c r="A73" i="1"/>
  <c r="C32" i="1"/>
  <c r="A32" i="1"/>
  <c r="C31" i="1"/>
  <c r="A31" i="1"/>
  <c r="B74" i="1"/>
  <c r="C70" i="1"/>
  <c r="A70" i="1"/>
  <c r="C69" i="1"/>
  <c r="A69" i="1"/>
  <c r="C68" i="1"/>
  <c r="A68" i="1"/>
  <c r="C67" i="1"/>
  <c r="A67" i="1"/>
  <c r="C66" i="1"/>
  <c r="A66" i="1"/>
  <c r="C65" i="1"/>
  <c r="A65" i="1"/>
  <c r="C64" i="1"/>
  <c r="A64" i="1"/>
  <c r="C63" i="1"/>
  <c r="A63" i="1"/>
  <c r="C62" i="1"/>
  <c r="A62" i="1"/>
  <c r="C61" i="1"/>
  <c r="A61" i="1"/>
  <c r="C60" i="1"/>
  <c r="A60" i="1"/>
  <c r="C59" i="1"/>
  <c r="A59" i="1"/>
  <c r="C58" i="1"/>
  <c r="A58" i="1"/>
  <c r="C57" i="1"/>
  <c r="A57" i="1"/>
  <c r="C56" i="1"/>
  <c r="A56" i="1"/>
  <c r="C55" i="1"/>
  <c r="A55" i="1"/>
  <c r="C54" i="1"/>
  <c r="A54" i="1"/>
  <c r="C53" i="1"/>
  <c r="A53" i="1"/>
  <c r="C52" i="1"/>
  <c r="A52" i="1"/>
  <c r="C51" i="1"/>
  <c r="A51" i="1"/>
  <c r="B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B33" i="1"/>
  <c r="C30" i="1"/>
  <c r="A30" i="1"/>
  <c r="C29" i="1"/>
  <c r="A29" i="1"/>
  <c r="C28" i="1"/>
  <c r="A28" i="1"/>
  <c r="C27" i="1"/>
  <c r="A27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B12" i="1"/>
  <c r="C11" i="1"/>
  <c r="A11" i="1"/>
  <c r="A47" i="1" l="1"/>
</calcChain>
</file>

<file path=xl/sharedStrings.xml><?xml version="1.0" encoding="utf-8"?>
<sst xmlns="http://schemas.openxmlformats.org/spreadsheetml/2006/main" count="83" uniqueCount="23">
  <si>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</si>
  <si>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</si>
  <si>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</si>
  <si>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</si>
  <si>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</si>
  <si>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</si>
  <si>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</si>
  <si>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</si>
  <si>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</si>
  <si>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</si>
  <si>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</si>
  <si>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</si>
  <si>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</si>
  <si>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</si>
  <si>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</si>
  <si>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</si>
  <si>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</si>
  <si>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</si>
  <si>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</si>
  <si>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Vacías y 1 Fallando</t>
  </si>
  <si>
    <t>335759115 </t>
  </si>
  <si>
    <t>1 Gaveta Vacía y 2 Fallando</t>
  </si>
  <si>
    <t>335759154 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</si>
</sst>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D4D4D4"/>
      </right>
      <top style="thin">
        <color indexed="64"/>
      </top>
      <bottom/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4D4D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21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8" borderId="2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4"/>
  <sheetViews>
    <sheetView tabSelected="1" topLeftCell="A39" zoomScale="62" zoomScaleNormal="62" workbookViewId="0">
      <selection activeCell="F44" sqref="F44"/>
    </sheetView>
  </sheetViews>
  <sheetFormatPr defaultColWidth="52.6640625" defaultRowHeight="14.4" x14ac:dyDescent="0.3"/>
  <cols>
    <col min="2" max="2" width="52.6640625" style="27"/>
  </cols>
  <sheetData>
    <row r="2" spans="1:5" ht="23.4" x14ac:dyDescent="0.3">
      <c r="A2" s="35" t="s">
        <v>0</v>
      </c>
      <c r="B2" s="36"/>
      <c r="C2" s="36"/>
      <c r="D2" s="36"/>
      <c r="E2" s="37"/>
    </row>
    <row r="3" spans="1:5" ht="23.4" x14ac:dyDescent="0.3">
      <c r="A3" s="35" t="s">
        <v>1</v>
      </c>
      <c r="B3" s="36"/>
      <c r="C3" s="36"/>
      <c r="D3" s="36"/>
      <c r="E3" s="37"/>
    </row>
    <row r="4" spans="1:5" ht="26.4" x14ac:dyDescent="0.3">
      <c r="A4" s="38" t="s">
        <v>0</v>
      </c>
      <c r="B4" s="39"/>
      <c r="C4" s="39"/>
      <c r="D4" s="39"/>
      <c r="E4" s="40"/>
    </row>
    <row r="5" spans="1:5" ht="18" thickBot="1" x14ac:dyDescent="0.35">
      <c r="A5" s="1"/>
      <c r="B5" s="2"/>
      <c r="C5" s="3"/>
      <c r="D5" s="4"/>
      <c r="E5" s="5"/>
    </row>
    <row r="6" spans="1:5" ht="18" thickBot="1" x14ac:dyDescent="0.35">
      <c r="A6" s="6" t="s">
        <v>2</v>
      </c>
      <c r="B6" s="7">
        <v>44470.708333333336</v>
      </c>
      <c r="C6" s="8"/>
      <c r="D6" s="9"/>
      <c r="E6" s="10"/>
    </row>
    <row r="7" spans="1:5" ht="18" thickBot="1" x14ac:dyDescent="0.35">
      <c r="A7" s="6" t="s">
        <v>3</v>
      </c>
      <c r="B7" s="7">
        <v>44501.25</v>
      </c>
      <c r="C7" s="8"/>
      <c r="D7" s="9"/>
      <c r="E7" s="10"/>
    </row>
    <row r="8" spans="1:5" ht="18" thickBot="1" x14ac:dyDescent="0.35">
      <c r="A8" s="11"/>
      <c r="B8" s="12"/>
      <c r="C8" s="13"/>
      <c r="D8" s="14"/>
      <c r="E8" s="15"/>
    </row>
    <row r="9" spans="1:5" ht="18" thickBot="1" x14ac:dyDescent="0.35">
      <c r="A9" s="41" t="s">
        <v>4</v>
      </c>
      <c r="B9" s="42"/>
      <c r="C9" s="42"/>
      <c r="D9" s="42"/>
      <c r="E9" s="43"/>
    </row>
    <row r="10" spans="1:5" ht="17.399999999999999" x14ac:dyDescent="0.3">
      <c r="A10" s="16" t="s">
        <v>5</v>
      </c>
      <c r="B10" s="16" t="s">
        <v>6</v>
      </c>
      <c r="C10" s="17" t="s">
        <v>7</v>
      </c>
      <c r="D10" s="17" t="s">
        <v>8</v>
      </c>
      <c r="E10" s="17" t="s">
        <v>9</v>
      </c>
    </row>
    <row r="11" spans="1:5" ht="17.399999999999999" x14ac:dyDescent="0.3">
      <c r="A11" s="18" t="e">
        <f>VLOOKUP(B11,'[1]LISTADO ATM'!$A$2:$C$817,3,0)</f>
        <v>#N/A</v>
      </c>
      <c r="B11" s="18"/>
      <c r="C11" s="18" t="e">
        <f>VLOOKUP(B11,'[1]LISTADO ATM'!$A$2:$B$816,2,0)</f>
        <v>#N/A</v>
      </c>
      <c r="D11" s="26" t="s">
        <v>18</v>
      </c>
      <c r="E11" s="49"/>
    </row>
    <row r="12" spans="1:5" ht="18" thickBot="1" x14ac:dyDescent="0.35">
      <c r="A12" s="23" t="s">
        <v>12</v>
      </c>
      <c r="B12" s="25">
        <f>COUNT(B11:B11)</f>
        <v>0</v>
      </c>
      <c r="C12" s="44"/>
      <c r="D12" s="45"/>
      <c r="E12" s="46"/>
    </row>
    <row r="13" spans="1:5" ht="15" thickBot="1" x14ac:dyDescent="0.35"/>
    <row r="14" spans="1:5" ht="18" thickBot="1" x14ac:dyDescent="0.35">
      <c r="A14" s="41" t="s">
        <v>10</v>
      </c>
      <c r="B14" s="42"/>
      <c r="C14" s="42"/>
      <c r="D14" s="42"/>
      <c r="E14" s="43"/>
    </row>
    <row r="15" spans="1:5" ht="17.399999999999999" x14ac:dyDescent="0.3">
      <c r="A15" s="16" t="s">
        <v>5</v>
      </c>
      <c r="B15" s="16" t="s">
        <v>6</v>
      </c>
      <c r="C15" s="17" t="s">
        <v>7</v>
      </c>
      <c r="D15" s="17" t="s">
        <v>8</v>
      </c>
      <c r="E15" s="17" t="s">
        <v>9</v>
      </c>
    </row>
    <row r="16" spans="1:5" ht="17.399999999999999" x14ac:dyDescent="0.3">
      <c r="A16" s="18" t="str">
        <f>VLOOKUP(B16,'[1]LISTADO ATM'!$A$2:$C$817,3,0)</f>
        <v>DISTRITO NACIONAL</v>
      </c>
      <c r="B16" s="18">
        <v>406</v>
      </c>
      <c r="C16" s="18" t="str">
        <f>VLOOKUP(B16,'[1]LISTADO ATM'!$A$2:$B$816,2,0)</f>
        <v xml:space="preserve">ATM UNP Plaza Lama Máximo Gómez </v>
      </c>
      <c r="D16" s="19" t="s">
        <v>11</v>
      </c>
      <c r="E16" s="49">
        <v>335758793</v>
      </c>
    </row>
    <row r="17" spans="1:5" ht="17.399999999999999" x14ac:dyDescent="0.3">
      <c r="A17" s="18" t="str">
        <f>VLOOKUP(B17,'[1]LISTADO ATM'!$A$2:$C$817,3,0)</f>
        <v>NORTE</v>
      </c>
      <c r="B17" s="18">
        <v>874</v>
      </c>
      <c r="C17" s="18" t="str">
        <f>VLOOKUP(B17,'[1]LISTADO ATM'!$A$2:$B$816,2,0)</f>
        <v xml:space="preserve">ATM Zona Franca Esperanza II (Mao) </v>
      </c>
      <c r="D17" s="19" t="s">
        <v>11</v>
      </c>
      <c r="E17" s="49">
        <v>335759069</v>
      </c>
    </row>
    <row r="18" spans="1:5" ht="17.399999999999999" x14ac:dyDescent="0.3">
      <c r="A18" s="18" t="str">
        <f>VLOOKUP(B18,'[1]LISTADO ATM'!$A$2:$C$817,3,0)</f>
        <v>ESTE</v>
      </c>
      <c r="B18" s="18">
        <v>742</v>
      </c>
      <c r="C18" s="18" t="str">
        <f>VLOOKUP(B18,'[1]LISTADO ATM'!$A$2:$B$816,2,0)</f>
        <v xml:space="preserve">ATM Oficina Plaza del Rey (La Romana) </v>
      </c>
      <c r="D18" s="19" t="s">
        <v>11</v>
      </c>
      <c r="E18" s="49">
        <v>335759060</v>
      </c>
    </row>
    <row r="19" spans="1:5" ht="17.399999999999999" x14ac:dyDescent="0.3">
      <c r="A19" s="18" t="str">
        <f>VLOOKUP(B19,'[1]LISTADO ATM'!$A$2:$C$817,3,0)</f>
        <v>DISTRITO NACIONAL</v>
      </c>
      <c r="B19" s="18">
        <v>527</v>
      </c>
      <c r="C19" s="18" t="str">
        <f>VLOOKUP(B19,'[1]LISTADO ATM'!$A$2:$B$816,2,0)</f>
        <v>ATM Oficina Zona Oriental II</v>
      </c>
      <c r="D19" s="19" t="s">
        <v>11</v>
      </c>
      <c r="E19" s="49">
        <v>335759093</v>
      </c>
    </row>
    <row r="20" spans="1:5" ht="17.399999999999999" x14ac:dyDescent="0.3">
      <c r="A20" s="18" t="str">
        <f>VLOOKUP(B20,'[1]LISTADO ATM'!$A$2:$C$817,3,0)</f>
        <v>NORTE</v>
      </c>
      <c r="B20" s="18">
        <v>895</v>
      </c>
      <c r="C20" s="18" t="str">
        <f>VLOOKUP(B20,'[1]LISTADO ATM'!$A$2:$B$816,2,0)</f>
        <v xml:space="preserve">ATM S/M Bravo (Santiago) </v>
      </c>
      <c r="D20" s="19" t="s">
        <v>11</v>
      </c>
      <c r="E20" s="49">
        <v>335759019</v>
      </c>
    </row>
    <row r="21" spans="1:5" ht="17.399999999999999" x14ac:dyDescent="0.3">
      <c r="A21" s="18" t="str">
        <f>VLOOKUP(B21,'[1]LISTADO ATM'!$A$2:$C$817,3,0)</f>
        <v>DISTRITO NACIONAL</v>
      </c>
      <c r="B21" s="18">
        <v>629</v>
      </c>
      <c r="C21" s="18" t="str">
        <f>VLOOKUP(B21,'[1]LISTADO ATM'!$A$2:$B$816,2,0)</f>
        <v xml:space="preserve">ATM Oficina Americana Independencia I </v>
      </c>
      <c r="D21" s="19" t="s">
        <v>11</v>
      </c>
      <c r="E21" s="49">
        <v>335758897</v>
      </c>
    </row>
    <row r="22" spans="1:5" ht="17.399999999999999" x14ac:dyDescent="0.3">
      <c r="A22" s="18" t="str">
        <f>VLOOKUP(B22,'[1]LISTADO ATM'!$A$2:$C$817,3,0)</f>
        <v>DISTRITO NACIONAL</v>
      </c>
      <c r="B22" s="18">
        <v>165</v>
      </c>
      <c r="C22" s="18" t="str">
        <f>VLOOKUP(B22,'[1]LISTADO ATM'!$A$2:$B$816,2,0)</f>
        <v>ATM Autoservicio Megacentro</v>
      </c>
      <c r="D22" s="19" t="s">
        <v>11</v>
      </c>
      <c r="E22" s="49">
        <v>335758497</v>
      </c>
    </row>
    <row r="23" spans="1:5" ht="17.399999999999999" x14ac:dyDescent="0.3">
      <c r="A23" s="18" t="str">
        <f>VLOOKUP(B23,'[1]LISTADO ATM'!$A$2:$C$817,3,0)</f>
        <v>DISTRITO NACIONAL</v>
      </c>
      <c r="B23" s="18">
        <v>672</v>
      </c>
      <c r="C23" s="18" t="str">
        <f>VLOOKUP(B23,'[1]LISTADO ATM'!$A$2:$B$816,2,0)</f>
        <v>ATM Destacamento Policía Nacional La Victoria</v>
      </c>
      <c r="D23" s="19" t="s">
        <v>11</v>
      </c>
      <c r="E23" s="49">
        <v>335758415</v>
      </c>
    </row>
    <row r="24" spans="1:5" ht="17.399999999999999" x14ac:dyDescent="0.3">
      <c r="A24" s="18" t="str">
        <f>VLOOKUP(B24,'[1]LISTADO ATM'!$A$2:$C$817,3,0)</f>
        <v>DISTRITO NACIONAL</v>
      </c>
      <c r="B24" s="18">
        <v>607</v>
      </c>
      <c r="C24" s="18" t="str">
        <f>VLOOKUP(B24,'[1]LISTADO ATM'!$A$2:$B$816,2,0)</f>
        <v xml:space="preserve">ATM ONAPI </v>
      </c>
      <c r="D24" s="19" t="s">
        <v>11</v>
      </c>
      <c r="E24" s="49">
        <v>335758908</v>
      </c>
    </row>
    <row r="25" spans="1:5" ht="17.399999999999999" x14ac:dyDescent="0.3">
      <c r="A25" s="18" t="str">
        <f>VLOOKUP(B25,'[1]LISTADO ATM'!$A$2:$C$817,3,0)</f>
        <v>NORTE</v>
      </c>
      <c r="B25" s="18">
        <v>304</v>
      </c>
      <c r="C25" s="18" t="str">
        <f>VLOOKUP(B25,'[1]LISTADO ATM'!$A$2:$B$816,2,0)</f>
        <v xml:space="preserve">ATM Multicentro La Sirena Estrella Sadhala </v>
      </c>
      <c r="D25" s="19" t="s">
        <v>11</v>
      </c>
      <c r="E25" s="49" t="s">
        <v>20</v>
      </c>
    </row>
    <row r="26" spans="1:5" ht="17.399999999999999" x14ac:dyDescent="0.3">
      <c r="A26" s="18" t="str">
        <f>VLOOKUP(B26,'[1]LISTADO ATM'!$A$2:$C$817,3,0)</f>
        <v>DISTRITO NACIONAL</v>
      </c>
      <c r="B26" s="18">
        <v>883</v>
      </c>
      <c r="C26" s="18" t="str">
        <f>VLOOKUP(B26,'[1]LISTADO ATM'!$A$2:$B$816,2,0)</f>
        <v xml:space="preserve">ATM Oficina Filadelfia Plaza </v>
      </c>
      <c r="D26" s="19" t="s">
        <v>11</v>
      </c>
      <c r="E26" s="49">
        <v>335759155</v>
      </c>
    </row>
    <row r="27" spans="1:5" ht="17.399999999999999" x14ac:dyDescent="0.3">
      <c r="A27" s="18" t="str">
        <f>VLOOKUP(B27,'[1]LISTADO ATM'!$A$2:$C$817,3,0)</f>
        <v>SUR</v>
      </c>
      <c r="B27" s="18">
        <v>249</v>
      </c>
      <c r="C27" s="18" t="str">
        <f>VLOOKUP(B27,'[1]LISTADO ATM'!$A$2:$B$816,2,0)</f>
        <v xml:space="preserve">ATM Banco Agrícola Neiba </v>
      </c>
      <c r="D27" s="19" t="s">
        <v>11</v>
      </c>
      <c r="E27" s="49">
        <v>335759175</v>
      </c>
    </row>
    <row r="28" spans="1:5" ht="17.399999999999999" x14ac:dyDescent="0.3">
      <c r="A28" s="18" t="str">
        <f>VLOOKUP(B28,'[1]LISTADO ATM'!$A$2:$C$817,3,0)</f>
        <v>SUR</v>
      </c>
      <c r="B28" s="18">
        <v>6</v>
      </c>
      <c r="C28" s="18" t="str">
        <f>VLOOKUP(B28,'[1]LISTADO ATM'!$A$2:$B$816,2,0)</f>
        <v xml:space="preserve">ATM Plaza WAO San Juan </v>
      </c>
      <c r="D28" s="19" t="s">
        <v>11</v>
      </c>
      <c r="E28" s="49">
        <v>335759176</v>
      </c>
    </row>
    <row r="29" spans="1:5" ht="17.399999999999999" x14ac:dyDescent="0.3">
      <c r="A29" s="18" t="str">
        <f>VLOOKUP(B29,'[1]LISTADO ATM'!$A$2:$C$817,3,0)</f>
        <v>DISTRITO NACIONAL</v>
      </c>
      <c r="B29" s="18">
        <v>722</v>
      </c>
      <c r="C29" s="18" t="str">
        <f>VLOOKUP(B29,'[1]LISTADO ATM'!$A$2:$B$816,2,0)</f>
        <v xml:space="preserve">ATM Oficina Charles de Gaulle III </v>
      </c>
      <c r="D29" s="19" t="s">
        <v>11</v>
      </c>
      <c r="E29" s="49">
        <v>335759177</v>
      </c>
    </row>
    <row r="30" spans="1:5" ht="17.399999999999999" x14ac:dyDescent="0.3">
      <c r="A30" s="18" t="str">
        <f>VLOOKUP(B30,'[1]LISTADO ATM'!$A$2:$C$817,3,0)</f>
        <v>DISTRITO NACIONAL</v>
      </c>
      <c r="B30" s="18">
        <v>976</v>
      </c>
      <c r="C30" s="18" t="str">
        <f>VLOOKUP(B30,'[1]LISTADO ATM'!$A$2:$B$816,2,0)</f>
        <v xml:space="preserve">ATM Oficina Diamond Plaza I </v>
      </c>
      <c r="D30" s="19" t="s">
        <v>11</v>
      </c>
      <c r="E30" s="49">
        <v>335759182</v>
      </c>
    </row>
    <row r="31" spans="1:5" ht="17.399999999999999" x14ac:dyDescent="0.3">
      <c r="A31" s="18" t="str">
        <f>VLOOKUP(B31,'[1]LISTADO ATM'!$A$2:$C$817,3,0)</f>
        <v>ESTE</v>
      </c>
      <c r="B31" s="18">
        <v>211</v>
      </c>
      <c r="C31" s="18" t="str">
        <f>VLOOKUP(B31,'[1]LISTADO ATM'!$A$2:$B$816,2,0)</f>
        <v xml:space="preserve">ATM Oficina La Romana I </v>
      </c>
      <c r="D31" s="19" t="s">
        <v>11</v>
      </c>
      <c r="E31" s="49">
        <v>335759183</v>
      </c>
    </row>
    <row r="32" spans="1:5" ht="17.399999999999999" x14ac:dyDescent="0.3">
      <c r="A32" s="18" t="str">
        <f>VLOOKUP(B32,'[1]LISTADO ATM'!$A$2:$C$817,3,0)</f>
        <v>DISTRITO NACIONAL</v>
      </c>
      <c r="B32" s="18">
        <v>958</v>
      </c>
      <c r="C32" s="18" t="str">
        <f>VLOOKUP(B32,'[1]LISTADO ATM'!$A$2:$B$816,2,0)</f>
        <v xml:space="preserve">ATM Olé Aut. San Isidro </v>
      </c>
      <c r="D32" s="19" t="s">
        <v>11</v>
      </c>
      <c r="E32" s="49">
        <v>335759184</v>
      </c>
    </row>
    <row r="33" spans="1:5" ht="18" thickBot="1" x14ac:dyDescent="0.35">
      <c r="A33" s="23" t="s">
        <v>12</v>
      </c>
      <c r="B33" s="25">
        <f>COUNT(B16:B32)</f>
        <v>17</v>
      </c>
      <c r="C33" s="20"/>
      <c r="D33" s="21"/>
      <c r="E33" s="22"/>
    </row>
    <row r="34" spans="1:5" ht="15" thickBot="1" x14ac:dyDescent="0.35"/>
    <row r="35" spans="1:5" ht="18" thickBot="1" x14ac:dyDescent="0.35">
      <c r="A35" s="41" t="s">
        <v>13</v>
      </c>
      <c r="B35" s="42"/>
      <c r="C35" s="42"/>
      <c r="D35" s="42"/>
      <c r="E35" s="43"/>
    </row>
    <row r="36" spans="1:5" ht="17.399999999999999" x14ac:dyDescent="0.3">
      <c r="A36" s="16" t="s">
        <v>5</v>
      </c>
      <c r="B36" s="16" t="s">
        <v>6</v>
      </c>
      <c r="C36" s="17" t="s">
        <v>7</v>
      </c>
      <c r="D36" s="17" t="s">
        <v>8</v>
      </c>
      <c r="E36" s="17" t="s">
        <v>9</v>
      </c>
    </row>
    <row r="37" spans="1:5" ht="17.399999999999999" x14ac:dyDescent="0.3">
      <c r="A37" s="18" t="str">
        <f>VLOOKUP(B37,'[1]LISTADO ATM'!$A$2:$C$817,3,0)</f>
        <v>DISTRITO NACIONAL</v>
      </c>
      <c r="B37" s="18">
        <v>834</v>
      </c>
      <c r="C37" s="18" t="str">
        <f>VLOOKUP(B37,'[1]LISTADO ATM'!$A$2:$B$816,2,0)</f>
        <v xml:space="preserve">ATM Centro Médico Moderno </v>
      </c>
      <c r="D37" s="18" t="s">
        <v>14</v>
      </c>
      <c r="E37" s="49">
        <v>335758598</v>
      </c>
    </row>
    <row r="38" spans="1:5" ht="17.399999999999999" x14ac:dyDescent="0.3">
      <c r="A38" s="18" t="str">
        <f>VLOOKUP(B38,'[1]LISTADO ATM'!$A$2:$C$817,3,0)</f>
        <v>DISTRITO NACIONAL</v>
      </c>
      <c r="B38" s="18">
        <v>884</v>
      </c>
      <c r="C38" s="18" t="str">
        <f>VLOOKUP(B38,'[1]LISTADO ATM'!$A$2:$B$816,2,0)</f>
        <v xml:space="preserve">ATM UNP Olé Sabana Perdida </v>
      </c>
      <c r="D38" s="18" t="s">
        <v>14</v>
      </c>
      <c r="E38" s="49">
        <v>335758707</v>
      </c>
    </row>
    <row r="39" spans="1:5" ht="17.399999999999999" x14ac:dyDescent="0.3">
      <c r="A39" s="18" t="str">
        <f>VLOOKUP(B39,'[1]LISTADO ATM'!$A$2:$C$817,3,0)</f>
        <v>DISTRITO NACIONAL</v>
      </c>
      <c r="B39" s="18">
        <v>889</v>
      </c>
      <c r="C39" s="18" t="str">
        <f>VLOOKUP(B39,'[1]LISTADO ATM'!$A$2:$B$816,2,0)</f>
        <v>ATM Oficina Plaza Lama Máximo Gómez II</v>
      </c>
      <c r="D39" s="18" t="s">
        <v>14</v>
      </c>
      <c r="E39" s="49">
        <v>335759135</v>
      </c>
    </row>
    <row r="40" spans="1:5" ht="17.399999999999999" x14ac:dyDescent="0.3">
      <c r="A40" s="18" t="str">
        <f>VLOOKUP(B40,'[1]LISTADO ATM'!$A$2:$C$817,3,0)</f>
        <v>NORTE</v>
      </c>
      <c r="B40" s="18">
        <v>315</v>
      </c>
      <c r="C40" s="18" t="str">
        <f>VLOOKUP(B40,'[1]LISTADO ATM'!$A$2:$B$816,2,0)</f>
        <v xml:space="preserve">ATM Oficina Estrella Sadalá </v>
      </c>
      <c r="D40" s="18" t="s">
        <v>14</v>
      </c>
      <c r="E40" s="49">
        <v>335759145</v>
      </c>
    </row>
    <row r="41" spans="1:5" ht="17.399999999999999" x14ac:dyDescent="0.3">
      <c r="A41" s="18" t="str">
        <f>VLOOKUP(B41,'[1]LISTADO ATM'!$A$2:$C$817,3,0)</f>
        <v>NORTE</v>
      </c>
      <c r="B41" s="18">
        <v>703</v>
      </c>
      <c r="C41" s="18" t="str">
        <f>VLOOKUP(B41,'[1]LISTADO ATM'!$A$2:$B$816,2,0)</f>
        <v xml:space="preserve">ATM Oficina El Mamey Los Hidalgos </v>
      </c>
      <c r="D41" s="18" t="s">
        <v>14</v>
      </c>
      <c r="E41" s="49">
        <v>335759146</v>
      </c>
    </row>
    <row r="42" spans="1:5" ht="17.399999999999999" x14ac:dyDescent="0.3">
      <c r="A42" s="18" t="str">
        <f>VLOOKUP(B42,'[1]LISTADO ATM'!$A$2:$C$817,3,0)</f>
        <v>NORTE</v>
      </c>
      <c r="B42" s="18">
        <v>851</v>
      </c>
      <c r="C42" s="18" t="str">
        <f>VLOOKUP(B42,'[1]LISTADO ATM'!$A$2:$B$816,2,0)</f>
        <v xml:space="preserve">ATM Hospital Vinicio Calventi </v>
      </c>
      <c r="D42" s="18" t="s">
        <v>14</v>
      </c>
      <c r="E42" s="49">
        <v>335759149</v>
      </c>
    </row>
    <row r="43" spans="1:5" ht="17.399999999999999" x14ac:dyDescent="0.3">
      <c r="A43" s="18" t="str">
        <f>VLOOKUP(B43,'[1]LISTADO ATM'!$A$2:$C$817,3,0)</f>
        <v>DISTRITO NACIONAL</v>
      </c>
      <c r="B43" s="18">
        <v>302</v>
      </c>
      <c r="C43" s="18" t="str">
        <f>VLOOKUP(B43,'[1]LISTADO ATM'!$A$2:$B$816,2,0)</f>
        <v xml:space="preserve">ATM S/M Aprezio Los Mameyes  </v>
      </c>
      <c r="D43" s="18" t="s">
        <v>14</v>
      </c>
      <c r="E43" s="49" t="s">
        <v>22</v>
      </c>
    </row>
    <row r="44" spans="1:5" ht="18" thickBot="1" x14ac:dyDescent="0.35">
      <c r="A44" s="23" t="s">
        <v>12</v>
      </c>
      <c r="B44" s="25">
        <f>COUNT(B37:B43)</f>
        <v>7</v>
      </c>
      <c r="C44" s="21"/>
      <c r="D44" s="21"/>
      <c r="E44" s="22"/>
    </row>
    <row r="45" spans="1:5" ht="15" thickBot="1" x14ac:dyDescent="0.35"/>
    <row r="46" spans="1:5" ht="18" thickBot="1" x14ac:dyDescent="0.35">
      <c r="A46" s="31" t="s">
        <v>15</v>
      </c>
      <c r="B46" s="32"/>
    </row>
    <row r="47" spans="1:5" ht="18" thickBot="1" x14ac:dyDescent="0.35">
      <c r="A47" s="33">
        <f>+B33+B44</f>
        <v>24</v>
      </c>
      <c r="B47" s="34"/>
    </row>
    <row r="48" spans="1:5" ht="15" thickBot="1" x14ac:dyDescent="0.35"/>
    <row r="49" spans="1:5" ht="18" thickBot="1" x14ac:dyDescent="0.35">
      <c r="A49" s="41" t="s">
        <v>16</v>
      </c>
      <c r="B49" s="42"/>
      <c r="C49" s="42"/>
      <c r="D49" s="42"/>
      <c r="E49" s="43"/>
    </row>
    <row r="50" spans="1:5" ht="17.399999999999999" x14ac:dyDescent="0.3">
      <c r="A50" s="16" t="s">
        <v>5</v>
      </c>
      <c r="B50" s="16" t="s">
        <v>6</v>
      </c>
      <c r="C50" s="24" t="s">
        <v>7</v>
      </c>
      <c r="D50" s="47" t="s">
        <v>8</v>
      </c>
      <c r="E50" s="48"/>
    </row>
    <row r="51" spans="1:5" ht="17.399999999999999" x14ac:dyDescent="0.3">
      <c r="A51" s="18" t="str">
        <f>VLOOKUP(B51,'[1]LISTADO ATM'!$A$2:$C$817,3,0)</f>
        <v>DISTRITO NACIONAL</v>
      </c>
      <c r="B51" s="18">
        <v>448</v>
      </c>
      <c r="C51" s="18" t="str">
        <f>VLOOKUP(B51,'[1]LISTADO ATM'!$A$2:$B$816,2,0)</f>
        <v xml:space="preserve">ATM Club Banco Central </v>
      </c>
      <c r="D51" s="29" t="s">
        <v>19</v>
      </c>
      <c r="E51" s="30"/>
    </row>
    <row r="52" spans="1:5" ht="17.399999999999999" x14ac:dyDescent="0.3">
      <c r="A52" s="18" t="str">
        <f>VLOOKUP(B52,'[1]LISTADO ATM'!$A$2:$C$817,3,0)</f>
        <v>ESTE</v>
      </c>
      <c r="B52" s="18">
        <v>159</v>
      </c>
      <c r="C52" s="18" t="str">
        <f>VLOOKUP(B52,'[1]LISTADO ATM'!$A$2:$B$816,2,0)</f>
        <v xml:space="preserve">ATM Hotel Dreams Bayahibe I </v>
      </c>
      <c r="D52" s="29" t="s">
        <v>19</v>
      </c>
      <c r="E52" s="30"/>
    </row>
    <row r="53" spans="1:5" ht="17.399999999999999" x14ac:dyDescent="0.3">
      <c r="A53" s="18" t="str">
        <f>VLOOKUP(B53,'[1]LISTADO ATM'!$A$2:$C$817,3,0)</f>
        <v>NORTE</v>
      </c>
      <c r="B53" s="18">
        <v>689</v>
      </c>
      <c r="C53" s="18" t="str">
        <f>VLOOKUP(B53,'[1]LISTADO ATM'!$A$2:$B$816,2,0)</f>
        <v>ATM Eco Petroleo Villa Gonzalez</v>
      </c>
      <c r="D53" s="29" t="s">
        <v>19</v>
      </c>
      <c r="E53" s="30"/>
    </row>
    <row r="54" spans="1:5" ht="17.399999999999999" x14ac:dyDescent="0.3">
      <c r="A54" s="18" t="str">
        <f>VLOOKUP(B54,'[1]LISTADO ATM'!$A$2:$C$817,3,0)</f>
        <v>ESTE</v>
      </c>
      <c r="B54" s="18">
        <v>838</v>
      </c>
      <c r="C54" s="18" t="str">
        <f>VLOOKUP(B54,'[1]LISTADO ATM'!$A$2:$B$816,2,0)</f>
        <v xml:space="preserve">ATM UNP Consuelo </v>
      </c>
      <c r="D54" s="29" t="s">
        <v>17</v>
      </c>
      <c r="E54" s="30"/>
    </row>
    <row r="55" spans="1:5" ht="17.399999999999999" x14ac:dyDescent="0.3">
      <c r="A55" s="18" t="str">
        <f>VLOOKUP(B55,'[1]LISTADO ATM'!$A$2:$C$817,3,0)</f>
        <v>DISTRITO NACIONAL</v>
      </c>
      <c r="B55" s="18">
        <v>690</v>
      </c>
      <c r="C55" s="18" t="str">
        <f>VLOOKUP(B55,'[1]LISTADO ATM'!$A$2:$B$816,2,0)</f>
        <v>ATM Eco Petroleo Esperanza</v>
      </c>
      <c r="D55" s="29" t="s">
        <v>17</v>
      </c>
      <c r="E55" s="30"/>
    </row>
    <row r="56" spans="1:5" ht="17.399999999999999" x14ac:dyDescent="0.3">
      <c r="A56" s="18" t="str">
        <f>VLOOKUP(B56,'[1]LISTADO ATM'!$A$2:$C$817,3,0)</f>
        <v>SUR</v>
      </c>
      <c r="B56" s="18">
        <v>873</v>
      </c>
      <c r="C56" s="18" t="str">
        <f>VLOOKUP(B56,'[1]LISTADO ATM'!$A$2:$B$816,2,0)</f>
        <v xml:space="preserve">ATM Centro de Caja San Cristóbal II </v>
      </c>
      <c r="D56" s="29" t="s">
        <v>17</v>
      </c>
      <c r="E56" s="30"/>
    </row>
    <row r="57" spans="1:5" ht="17.399999999999999" x14ac:dyDescent="0.3">
      <c r="A57" s="18" t="str">
        <f>VLOOKUP(B57,'[1]LISTADO ATM'!$A$2:$C$817,3,0)</f>
        <v>DISTRITO NACIONAL</v>
      </c>
      <c r="B57" s="18">
        <v>911</v>
      </c>
      <c r="C57" s="18" t="str">
        <f>VLOOKUP(B57,'[1]LISTADO ATM'!$A$2:$B$816,2,0)</f>
        <v xml:space="preserve">ATM Oficina Venezuela II </v>
      </c>
      <c r="D57" s="29" t="s">
        <v>17</v>
      </c>
      <c r="E57" s="30"/>
    </row>
    <row r="58" spans="1:5" ht="17.399999999999999" x14ac:dyDescent="0.3">
      <c r="A58" s="18" t="str">
        <f>VLOOKUP(B58,'[1]LISTADO ATM'!$A$2:$C$817,3,0)</f>
        <v>ESTE</v>
      </c>
      <c r="B58" s="18">
        <v>399</v>
      </c>
      <c r="C58" s="18" t="str">
        <f>VLOOKUP(B58,'[1]LISTADO ATM'!$A$2:$B$816,2,0)</f>
        <v xml:space="preserve">ATM Oficina La Romana II </v>
      </c>
      <c r="D58" s="29" t="s">
        <v>17</v>
      </c>
      <c r="E58" s="30"/>
    </row>
    <row r="59" spans="1:5" ht="17.399999999999999" x14ac:dyDescent="0.3">
      <c r="A59" s="18" t="str">
        <f>VLOOKUP(B59,'[1]LISTADO ATM'!$A$2:$C$817,3,0)</f>
        <v>DISTRITO NACIONAL</v>
      </c>
      <c r="B59" s="18">
        <v>931</v>
      </c>
      <c r="C59" s="18" t="str">
        <f>VLOOKUP(B59,'[1]LISTADO ATM'!$A$2:$B$816,2,0)</f>
        <v xml:space="preserve">ATM Autobanco Luperón I </v>
      </c>
      <c r="D59" s="29" t="s">
        <v>17</v>
      </c>
      <c r="E59" s="30"/>
    </row>
    <row r="60" spans="1:5" ht="17.399999999999999" x14ac:dyDescent="0.3">
      <c r="A60" s="18" t="str">
        <f>VLOOKUP(B60,'[1]LISTADO ATM'!$A$2:$C$817,3,0)</f>
        <v>DISTRITO NACIONAL</v>
      </c>
      <c r="B60" s="18">
        <v>147</v>
      </c>
      <c r="C60" s="18" t="str">
        <f>VLOOKUP(B60,'[1]LISTADO ATM'!$A$2:$B$816,2,0)</f>
        <v xml:space="preserve">ATM Kiosco Megacentro I </v>
      </c>
      <c r="D60" s="29" t="s">
        <v>21</v>
      </c>
      <c r="E60" s="30"/>
    </row>
    <row r="61" spans="1:5" ht="17.399999999999999" x14ac:dyDescent="0.3">
      <c r="A61" s="18" t="str">
        <f>VLOOKUP(B61,'[1]LISTADO ATM'!$A$2:$C$817,3,0)</f>
        <v>NORTE</v>
      </c>
      <c r="B61" s="18">
        <v>903</v>
      </c>
      <c r="C61" s="18" t="str">
        <f>VLOOKUP(B61,'[1]LISTADO ATM'!$A$2:$B$816,2,0)</f>
        <v xml:space="preserve">ATM Oficina La Vega Real I </v>
      </c>
      <c r="D61" s="29" t="s">
        <v>21</v>
      </c>
      <c r="E61" s="30"/>
    </row>
    <row r="62" spans="1:5" ht="17.399999999999999" x14ac:dyDescent="0.3">
      <c r="A62" s="18" t="str">
        <f>VLOOKUP(B62,'[1]LISTADO ATM'!$A$2:$C$817,3,0)</f>
        <v>DISTRITO NACIONAL</v>
      </c>
      <c r="B62" s="18">
        <v>415</v>
      </c>
      <c r="C62" s="18" t="str">
        <f>VLOOKUP(B62,'[1]LISTADO ATM'!$A$2:$B$816,2,0)</f>
        <v xml:space="preserve">ATM Autobanco San Martín I </v>
      </c>
      <c r="D62" s="29" t="s">
        <v>17</v>
      </c>
      <c r="E62" s="30"/>
    </row>
    <row r="63" spans="1:5" ht="17.399999999999999" x14ac:dyDescent="0.3">
      <c r="A63" s="18" t="str">
        <f>VLOOKUP(B63,'[1]LISTADO ATM'!$A$2:$C$817,3,0)</f>
        <v>DISTRITO NACIONAL</v>
      </c>
      <c r="B63" s="18">
        <v>547</v>
      </c>
      <c r="C63" s="18" t="str">
        <f>VLOOKUP(B63,'[1]LISTADO ATM'!$A$2:$B$816,2,0)</f>
        <v xml:space="preserve">ATM Plaza Lama Herrera </v>
      </c>
      <c r="D63" s="29" t="s">
        <v>19</v>
      </c>
      <c r="E63" s="30"/>
    </row>
    <row r="64" spans="1:5" ht="17.399999999999999" x14ac:dyDescent="0.3">
      <c r="A64" s="18" t="str">
        <f>VLOOKUP(B64,'[1]LISTADO ATM'!$A$2:$C$817,3,0)</f>
        <v>NORTE</v>
      </c>
      <c r="B64" s="18">
        <v>413</v>
      </c>
      <c r="C64" s="18" t="str">
        <f>VLOOKUP(B64,'[1]LISTADO ATM'!$A$2:$B$816,2,0)</f>
        <v xml:space="preserve">ATM UNP Las Galeras Samaná </v>
      </c>
      <c r="D64" s="29" t="s">
        <v>21</v>
      </c>
      <c r="E64" s="30"/>
    </row>
    <row r="65" spans="1:5" ht="17.399999999999999" x14ac:dyDescent="0.3">
      <c r="A65" s="18" t="str">
        <f>VLOOKUP(B65,'[1]LISTADO ATM'!$A$2:$C$817,3,0)</f>
        <v>NORTE</v>
      </c>
      <c r="B65" s="18">
        <v>807</v>
      </c>
      <c r="C65" s="18" t="str">
        <f>VLOOKUP(B65,'[1]LISTADO ATM'!$A$2:$B$816,2,0)</f>
        <v xml:space="preserve">ATM S/M Morel (Mao) </v>
      </c>
      <c r="D65" s="29" t="s">
        <v>17</v>
      </c>
      <c r="E65" s="30"/>
    </row>
    <row r="66" spans="1:5" ht="17.399999999999999" x14ac:dyDescent="0.3">
      <c r="A66" s="18" t="str">
        <f>VLOOKUP(B66,'[1]LISTADO ATM'!$A$2:$C$817,3,0)</f>
        <v>NORTE</v>
      </c>
      <c r="B66" s="18">
        <v>282</v>
      </c>
      <c r="C66" s="18" t="str">
        <f>VLOOKUP(B66,'[1]LISTADO ATM'!$A$2:$B$816,2,0)</f>
        <v xml:space="preserve">ATM Autobanco Nibaje </v>
      </c>
      <c r="D66" s="29" t="s">
        <v>19</v>
      </c>
      <c r="E66" s="30"/>
    </row>
    <row r="67" spans="1:5" ht="17.399999999999999" x14ac:dyDescent="0.3">
      <c r="A67" s="18" t="str">
        <f>VLOOKUP(B67,'[1]LISTADO ATM'!$A$2:$C$817,3,0)</f>
        <v>NORTE</v>
      </c>
      <c r="B67" s="18">
        <v>632</v>
      </c>
      <c r="C67" s="18" t="str">
        <f>VLOOKUP(B67,'[1]LISTADO ATM'!$A$2:$B$816,2,0)</f>
        <v xml:space="preserve">ATM Autobanco Gurabo </v>
      </c>
      <c r="D67" s="29" t="s">
        <v>19</v>
      </c>
      <c r="E67" s="30"/>
    </row>
    <row r="68" spans="1:5" ht="17.399999999999999" x14ac:dyDescent="0.3">
      <c r="A68" s="18" t="str">
        <f>VLOOKUP(B68,'[1]LISTADO ATM'!$A$2:$C$817,3,0)</f>
        <v>NORTE</v>
      </c>
      <c r="B68" s="18">
        <v>142</v>
      </c>
      <c r="C68" s="18" t="str">
        <f>VLOOKUP(B68,'[1]LISTADO ATM'!$A$2:$B$816,2,0)</f>
        <v xml:space="preserve">ATM Centro de Caja Galerías Bonao </v>
      </c>
      <c r="D68" s="29" t="s">
        <v>19</v>
      </c>
      <c r="E68" s="30"/>
    </row>
    <row r="69" spans="1:5" ht="17.399999999999999" x14ac:dyDescent="0.3">
      <c r="A69" s="18" t="str">
        <f>VLOOKUP(B69,'[1]LISTADO ATM'!$A$2:$C$817,3,0)</f>
        <v>ESTE</v>
      </c>
      <c r="B69" s="18">
        <v>912</v>
      </c>
      <c r="C69" s="18" t="str">
        <f>VLOOKUP(B69,'[1]LISTADO ATM'!$A$2:$B$816,2,0)</f>
        <v xml:space="preserve">ATM Oficina San Pedro II </v>
      </c>
      <c r="D69" s="29" t="s">
        <v>17</v>
      </c>
      <c r="E69" s="30"/>
    </row>
    <row r="70" spans="1:5" ht="17.399999999999999" x14ac:dyDescent="0.3">
      <c r="A70" s="18" t="str">
        <f>VLOOKUP(B70,'[1]LISTADO ATM'!$A$2:$C$817,3,0)</f>
        <v>NORTE</v>
      </c>
      <c r="B70" s="18">
        <v>878</v>
      </c>
      <c r="C70" s="18" t="str">
        <f>VLOOKUP(B70,'[1]LISTADO ATM'!$A$2:$B$816,2,0)</f>
        <v>ATM UNP Cabral Y Baez</v>
      </c>
      <c r="D70" s="29" t="s">
        <v>17</v>
      </c>
      <c r="E70" s="30"/>
    </row>
    <row r="71" spans="1:5" ht="17.399999999999999" x14ac:dyDescent="0.3">
      <c r="A71" s="18" t="str">
        <f>VLOOKUP(B71,'[1]LISTADO ATM'!$A$2:$C$817,3,0)</f>
        <v>DISTRITO NACIONAL</v>
      </c>
      <c r="B71" s="18">
        <v>718</v>
      </c>
      <c r="C71" s="18" t="str">
        <f>VLOOKUP(B71,'[1]LISTADO ATM'!$A$2:$B$816,2,0)</f>
        <v xml:space="preserve">ATM Feria Ganadera </v>
      </c>
      <c r="D71" s="29" t="s">
        <v>19</v>
      </c>
      <c r="E71" s="30"/>
    </row>
    <row r="72" spans="1:5" ht="17.399999999999999" x14ac:dyDescent="0.3">
      <c r="A72" s="18" t="str">
        <f>VLOOKUP(B72,'[1]LISTADO ATM'!$A$2:$C$817,3,0)</f>
        <v>DISTRITO NACIONAL</v>
      </c>
      <c r="B72" s="18">
        <v>955</v>
      </c>
      <c r="C72" s="18" t="str">
        <f>VLOOKUP(B72,'[1]LISTADO ATM'!$A$2:$B$816,2,0)</f>
        <v xml:space="preserve">ATM Oficina Americana Independencia II </v>
      </c>
      <c r="D72" s="29" t="s">
        <v>17</v>
      </c>
      <c r="E72" s="30"/>
    </row>
    <row r="73" spans="1:5" ht="18" thickBot="1" x14ac:dyDescent="0.35">
      <c r="A73" s="18" t="str">
        <f>VLOOKUP(B73,'[1]LISTADO ATM'!$A$2:$C$817,3,0)</f>
        <v>DISTRITO NACIONAL</v>
      </c>
      <c r="B73" s="18">
        <v>717</v>
      </c>
      <c r="C73" s="18" t="str">
        <f>VLOOKUP(B73,'[1]LISTADO ATM'!$A$2:$B$816,2,0)</f>
        <v xml:space="preserve">ATM Oficina Los Alcarrizos </v>
      </c>
      <c r="D73" s="29" t="s">
        <v>17</v>
      </c>
      <c r="E73" s="30"/>
    </row>
    <row r="74" spans="1:5" ht="18" thickBot="1" x14ac:dyDescent="0.35">
      <c r="A74" s="23" t="s">
        <v>12</v>
      </c>
      <c r="B74" s="28">
        <f>COUNT(B51:B73)</f>
        <v>23</v>
      </c>
      <c r="C74" s="21"/>
      <c r="D74" s="21"/>
      <c r="E74" s="22"/>
    </row>
  </sheetData>
  <mergeCells count="34">
    <mergeCell ref="D71:E71"/>
    <mergeCell ref="D72:E72"/>
    <mergeCell ref="D73:E73"/>
    <mergeCell ref="D66:E66"/>
    <mergeCell ref="D67:E67"/>
    <mergeCell ref="D68:E68"/>
    <mergeCell ref="D69:E69"/>
    <mergeCell ref="D70:E70"/>
    <mergeCell ref="A35:E35"/>
    <mergeCell ref="A46:B46"/>
    <mergeCell ref="A47:B47"/>
    <mergeCell ref="A49:E49"/>
    <mergeCell ref="D65:E65"/>
    <mergeCell ref="D64:E64"/>
    <mergeCell ref="A2:E2"/>
    <mergeCell ref="A3:E3"/>
    <mergeCell ref="A4:E4"/>
    <mergeCell ref="A9:E9"/>
    <mergeCell ref="C12:E12"/>
    <mergeCell ref="A14:E14"/>
    <mergeCell ref="D60:E60"/>
    <mergeCell ref="D61:E61"/>
    <mergeCell ref="D62:E62"/>
    <mergeCell ref="D63:E63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</mergeCells>
  <conditionalFormatting sqref="E59">
    <cfRule type="duplicateValues" dxfId="44" priority="64"/>
  </conditionalFormatting>
  <conditionalFormatting sqref="E60">
    <cfRule type="duplicateValues" dxfId="43" priority="63"/>
  </conditionalFormatting>
  <conditionalFormatting sqref="E61">
    <cfRule type="duplicateValues" dxfId="42" priority="62"/>
  </conditionalFormatting>
  <conditionalFormatting sqref="E64">
    <cfRule type="duplicateValues" dxfId="41" priority="61"/>
  </conditionalFormatting>
  <conditionalFormatting sqref="E69">
    <cfRule type="duplicateValues" dxfId="40" priority="60"/>
  </conditionalFormatting>
  <conditionalFormatting sqref="E70">
    <cfRule type="duplicateValues" dxfId="39" priority="56"/>
  </conditionalFormatting>
  <conditionalFormatting sqref="E57">
    <cfRule type="duplicateValues" dxfId="38" priority="55"/>
  </conditionalFormatting>
  <conditionalFormatting sqref="E58">
    <cfRule type="duplicateValues" dxfId="37" priority="54"/>
  </conditionalFormatting>
  <conditionalFormatting sqref="E63">
    <cfRule type="duplicateValues" dxfId="36" priority="53"/>
  </conditionalFormatting>
  <conditionalFormatting sqref="E62">
    <cfRule type="duplicateValues" dxfId="35" priority="52"/>
  </conditionalFormatting>
  <conditionalFormatting sqref="E65">
    <cfRule type="duplicateValues" dxfId="34" priority="51"/>
  </conditionalFormatting>
  <conditionalFormatting sqref="E66">
    <cfRule type="duplicateValues" dxfId="33" priority="50"/>
  </conditionalFormatting>
  <conditionalFormatting sqref="E67">
    <cfRule type="duplicateValues" dxfId="32" priority="49"/>
  </conditionalFormatting>
  <conditionalFormatting sqref="E68">
    <cfRule type="duplicateValues" dxfId="31" priority="48"/>
  </conditionalFormatting>
  <conditionalFormatting sqref="B74 B2:B30 B33:B68">
    <cfRule type="duplicateValues" dxfId="30" priority="47"/>
  </conditionalFormatting>
  <conditionalFormatting sqref="E74 E2:E30 E33:E56">
    <cfRule type="duplicateValues" dxfId="29" priority="46"/>
  </conditionalFormatting>
  <conditionalFormatting sqref="B31">
    <cfRule type="duplicateValues" dxfId="28" priority="41"/>
    <cfRule type="duplicateValues" dxfId="27" priority="42"/>
    <cfRule type="duplicateValues" dxfId="26" priority="43"/>
  </conditionalFormatting>
  <conditionalFormatting sqref="B31">
    <cfRule type="duplicateValues" dxfId="25" priority="40"/>
  </conditionalFormatting>
  <conditionalFormatting sqref="E31">
    <cfRule type="duplicateValues" dxfId="24" priority="39"/>
  </conditionalFormatting>
  <conditionalFormatting sqref="B32">
    <cfRule type="duplicateValues" dxfId="23" priority="36"/>
    <cfRule type="duplicateValues" dxfId="22" priority="37"/>
    <cfRule type="duplicateValues" dxfId="21" priority="38"/>
  </conditionalFormatting>
  <conditionalFormatting sqref="B32">
    <cfRule type="duplicateValues" dxfId="20" priority="35"/>
  </conditionalFormatting>
  <conditionalFormatting sqref="E32">
    <cfRule type="duplicateValues" dxfId="19" priority="34"/>
  </conditionalFormatting>
  <conditionalFormatting sqref="B73">
    <cfRule type="duplicateValues" dxfId="18" priority="16"/>
    <cfRule type="duplicateValues" dxfId="17" priority="17"/>
    <cfRule type="duplicateValues" dxfId="16" priority="18"/>
  </conditionalFormatting>
  <conditionalFormatting sqref="B73">
    <cfRule type="duplicateValues" dxfId="15" priority="14"/>
  </conditionalFormatting>
  <conditionalFormatting sqref="B72">
    <cfRule type="duplicateValues" dxfId="14" priority="11"/>
    <cfRule type="duplicateValues" dxfId="13" priority="12"/>
    <cfRule type="duplicateValues" dxfId="12" priority="13"/>
  </conditionalFormatting>
  <conditionalFormatting sqref="B72">
    <cfRule type="duplicateValues" dxfId="11" priority="9"/>
  </conditionalFormatting>
  <conditionalFormatting sqref="B71">
    <cfRule type="duplicateValues" dxfId="10" priority="6"/>
    <cfRule type="duplicateValues" dxfId="9" priority="7"/>
    <cfRule type="duplicateValues" dxfId="8" priority="8"/>
  </conditionalFormatting>
  <conditionalFormatting sqref="E72">
    <cfRule type="duplicateValues" dxfId="7" priority="2"/>
  </conditionalFormatting>
  <conditionalFormatting sqref="B71">
    <cfRule type="duplicateValues" dxfId="6" priority="4"/>
  </conditionalFormatting>
  <conditionalFormatting sqref="E71">
    <cfRule type="duplicateValues" dxfId="5" priority="3"/>
  </conditionalFormatting>
  <conditionalFormatting sqref="E73">
    <cfRule type="duplicateValues" dxfId="4" priority="1"/>
  </conditionalFormatting>
  <conditionalFormatting sqref="B74 B33:B70 B2:B30">
    <cfRule type="duplicateValues" dxfId="3" priority="65"/>
    <cfRule type="duplicateValues" dxfId="2" priority="66"/>
    <cfRule type="duplicateValues" dxfId="1" priority="67"/>
  </conditionalFormatting>
  <conditionalFormatting sqref="B69:B70">
    <cfRule type="duplicateValues" dxfId="0" priority="78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Wilfredy Leandro Morales Payano</cp:lastModifiedBy>
  <dcterms:created xsi:type="dcterms:W3CDTF">2020-12-19T20:17:28Z</dcterms:created>
  <dcterms:modified xsi:type="dcterms:W3CDTF">2021-01-11T10:44:53Z</dcterms:modified>
</cp:coreProperties>
</file>