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12\"/>
    </mc:Choice>
  </mc:AlternateContent>
  <bookViews>
    <workbookView xWindow="0" yWindow="0" windowWidth="16815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A77" i="1"/>
  <c r="C76" i="1"/>
  <c r="A76" i="1"/>
  <c r="A75" i="1"/>
  <c r="C75" i="1"/>
  <c r="C74" i="1"/>
  <c r="A74" i="1"/>
  <c r="B79" i="1"/>
  <c r="B59" i="1"/>
  <c r="B48" i="1"/>
  <c r="B36" i="1"/>
  <c r="A46" i="1"/>
  <c r="C46" i="1"/>
  <c r="C57" i="1" l="1"/>
  <c r="A57" i="1"/>
  <c r="C45" i="1"/>
  <c r="A45" i="1"/>
  <c r="C70" i="1" l="1"/>
  <c r="C71" i="1"/>
  <c r="C72" i="1"/>
  <c r="A70" i="1"/>
  <c r="A71" i="1"/>
  <c r="A72" i="1"/>
  <c r="A54" i="1"/>
  <c r="A55" i="1"/>
  <c r="C55" i="1"/>
  <c r="C41" i="1"/>
  <c r="C42" i="1"/>
  <c r="C43" i="1"/>
  <c r="A42" i="1"/>
  <c r="A43" i="1"/>
  <c r="A40" i="1"/>
  <c r="C40" i="1"/>
  <c r="A69" i="1" l="1"/>
  <c r="C69" i="1"/>
  <c r="A73" i="1"/>
  <c r="C73" i="1"/>
  <c r="C53" i="1"/>
  <c r="C54" i="1"/>
  <c r="A53" i="1"/>
  <c r="A56" i="1"/>
  <c r="C68" i="1"/>
  <c r="A67" i="1"/>
  <c r="A68" i="1"/>
  <c r="A41" i="1"/>
  <c r="A44" i="1"/>
  <c r="A34" i="1"/>
  <c r="C44" i="1"/>
  <c r="A33" i="1" l="1"/>
  <c r="C33" i="1"/>
  <c r="A17" i="1"/>
  <c r="C17" i="1"/>
  <c r="C34" i="1"/>
  <c r="A47" i="1"/>
  <c r="A18" i="1"/>
  <c r="C47" i="1"/>
  <c r="C18" i="1"/>
  <c r="A78" i="1"/>
  <c r="C78" i="1"/>
  <c r="C67" i="1"/>
  <c r="A30" i="1"/>
  <c r="A23" i="1"/>
  <c r="C30" i="1"/>
  <c r="C56" i="1"/>
  <c r="A20" i="1" l="1"/>
  <c r="A21" i="1"/>
  <c r="C21" i="1"/>
  <c r="C29" i="1"/>
  <c r="A31" i="1"/>
  <c r="C31" i="1"/>
  <c r="C19" i="1"/>
  <c r="C20" i="1"/>
  <c r="A19" i="1"/>
  <c r="A13" i="1"/>
  <c r="C13" i="1"/>
  <c r="C27" i="1"/>
  <c r="A27" i="1"/>
  <c r="C58" i="1"/>
  <c r="A58" i="1"/>
  <c r="A35" i="1"/>
  <c r="C35" i="1"/>
  <c r="A29" i="1" l="1"/>
  <c r="C26" i="1"/>
  <c r="A26" i="1"/>
  <c r="C28" i="1"/>
  <c r="A28" i="1"/>
  <c r="C22" i="1"/>
  <c r="A22" i="1"/>
  <c r="C16" i="1"/>
  <c r="A16" i="1"/>
  <c r="C24" i="1" l="1"/>
  <c r="A24" i="1"/>
  <c r="C52" i="1"/>
  <c r="A52" i="1"/>
  <c r="A14" i="1" l="1"/>
  <c r="C14" i="1"/>
  <c r="A12" i="1" l="1"/>
  <c r="C12" i="1"/>
  <c r="C23" i="1"/>
  <c r="C66" i="1" l="1"/>
  <c r="A66" i="1"/>
  <c r="C15" i="1"/>
  <c r="A15" i="1"/>
  <c r="C11" i="1"/>
  <c r="A11" i="1"/>
  <c r="C25" i="1"/>
  <c r="A25" i="1"/>
  <c r="C32" i="1"/>
  <c r="A32" i="1"/>
  <c r="A62" i="1" l="1"/>
</calcChain>
</file>

<file path=xl/sharedStrings.xml><?xml version="1.0" encoding="utf-8"?>
<sst xmlns="http://schemas.openxmlformats.org/spreadsheetml/2006/main" count="91" uniqueCount="26">
  <si>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</si>
  <si>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</si>
  <si>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</si>
  <si>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</si>
  <si>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</si>
  <si>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</si>
  <si>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</si>
  <si>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</si>
  <si>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</si>
  <si>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</si>
  <si>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</si>
  <si>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</si>
  <si>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</si>
  <si>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</si>
  <si>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</si>
  <si>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</si>
  <si>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</si>
  <si>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</si>
  <si>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</si>
  <si>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</si>
  <si>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335759968 </t>
  </si>
  <si>
    <t>335760312 </t>
  </si>
  <si>
    <t>335760634 </t>
  </si>
  <si>
    <t>335760636 </t>
  </si>
  <si>
    <t>335760640 </t>
  </si>
  <si>
    <t>2 Gavetas Fallando y 1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</si>
</sst>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8" borderId="25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9"/>
  <sheetViews>
    <sheetView tabSelected="1" topLeftCell="A4" zoomScale="80" zoomScaleNormal="80" workbookViewId="0">
      <selection activeCell="B58" sqref="B58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27" bestFit="1" customWidth="1"/>
    <col min="3" max="3" width="55.5703125" customWidth="1"/>
    <col min="4" max="4" width="38.42578125" bestFit="1" customWidth="1"/>
    <col min="5" max="5" width="13" bestFit="1" customWidth="1"/>
  </cols>
  <sheetData>
    <row r="2" spans="1:5" ht="22.5" x14ac:dyDescent="0.25">
      <c r="A2" s="41" t="s">
        <v>0</v>
      </c>
      <c r="B2" s="42"/>
      <c r="C2" s="42"/>
      <c r="D2" s="42"/>
      <c r="E2" s="43"/>
    </row>
    <row r="3" spans="1:5" ht="22.5" x14ac:dyDescent="0.25">
      <c r="A3" s="41" t="s">
        <v>1</v>
      </c>
      <c r="B3" s="42"/>
      <c r="C3" s="42"/>
      <c r="D3" s="42"/>
      <c r="E3" s="43"/>
    </row>
    <row r="4" spans="1:5" ht="25.5" x14ac:dyDescent="0.25">
      <c r="A4" s="44" t="s">
        <v>0</v>
      </c>
      <c r="B4" s="45"/>
      <c r="C4" s="45"/>
      <c r="D4" s="45"/>
      <c r="E4" s="46"/>
    </row>
    <row r="5" spans="1:5" ht="18.75" thickBot="1" x14ac:dyDescent="0.3">
      <c r="A5" s="1"/>
      <c r="B5" s="2"/>
      <c r="C5" s="3"/>
      <c r="D5" s="4"/>
      <c r="E5" s="5"/>
    </row>
    <row r="6" spans="1:5" ht="18.75" thickBot="1" x14ac:dyDescent="0.3">
      <c r="A6" s="6" t="s">
        <v>2</v>
      </c>
      <c r="B6" s="7">
        <v>44531.25</v>
      </c>
      <c r="C6" s="8"/>
      <c r="D6" s="9"/>
      <c r="E6" s="10"/>
    </row>
    <row r="7" spans="1:5" ht="18.75" thickBot="1" x14ac:dyDescent="0.3">
      <c r="A7" s="6" t="s">
        <v>3</v>
      </c>
      <c r="B7" s="7">
        <v>44531.708333333336</v>
      </c>
      <c r="C7" s="8"/>
      <c r="D7" s="9"/>
      <c r="E7" s="10"/>
    </row>
    <row r="8" spans="1:5" ht="18.75" thickBot="1" x14ac:dyDescent="0.3">
      <c r="A8" s="11"/>
      <c r="B8" s="12"/>
      <c r="C8" s="13"/>
      <c r="D8" s="14"/>
      <c r="E8" s="15"/>
    </row>
    <row r="9" spans="1:5" ht="18.75" thickBot="1" x14ac:dyDescent="0.3">
      <c r="A9" s="36" t="s">
        <v>4</v>
      </c>
      <c r="B9" s="37"/>
      <c r="C9" s="37"/>
      <c r="D9" s="37"/>
      <c r="E9" s="38"/>
    </row>
    <row r="10" spans="1:5" ht="18" x14ac:dyDescent="0.25">
      <c r="A10" s="16" t="s">
        <v>5</v>
      </c>
      <c r="B10" s="16" t="s">
        <v>6</v>
      </c>
      <c r="C10" s="17" t="s">
        <v>7</v>
      </c>
      <c r="D10" s="17" t="s">
        <v>8</v>
      </c>
      <c r="E10" s="17" t="s">
        <v>9</v>
      </c>
    </row>
    <row r="11" spans="1:5" ht="18" x14ac:dyDescent="0.25">
      <c r="A11" s="18" t="str">
        <f>VLOOKUP(B11,'[1]LISTADO ATM'!$A$2:$C$817,3,0)</f>
        <v>SUR</v>
      </c>
      <c r="B11" s="18">
        <v>6</v>
      </c>
      <c r="C11" s="18" t="str">
        <f>VLOOKUP(B11,'[1]LISTADO ATM'!$A$2:$B$816,2,0)</f>
        <v xml:space="preserve">ATM Plaza WAO San Juan </v>
      </c>
      <c r="D11" s="26" t="s">
        <v>18</v>
      </c>
      <c r="E11" s="29">
        <v>335759176</v>
      </c>
    </row>
    <row r="12" spans="1:5" ht="18" x14ac:dyDescent="0.25">
      <c r="A12" s="18" t="str">
        <f>VLOOKUP(B12,'[1]LISTADO ATM'!$A$2:$C$817,3,0)</f>
        <v>DISTRITO NACIONAL</v>
      </c>
      <c r="B12" s="18">
        <v>13</v>
      </c>
      <c r="C12" s="18" t="str">
        <f>VLOOKUP(B12,'[1]LISTADO ATM'!$A$2:$B$816,2,0)</f>
        <v xml:space="preserve">ATM CDEEE </v>
      </c>
      <c r="D12" s="26" t="s">
        <v>18</v>
      </c>
      <c r="E12" s="29">
        <v>335760767</v>
      </c>
    </row>
    <row r="13" spans="1:5" ht="18" x14ac:dyDescent="0.25">
      <c r="A13" s="18" t="str">
        <f>VLOOKUP(B13,'[1]LISTADO ATM'!$A$2:$C$817,3,0)</f>
        <v>DISTRITO NACIONAL</v>
      </c>
      <c r="B13" s="18">
        <v>717</v>
      </c>
      <c r="C13" s="18" t="str">
        <f>VLOOKUP(B13,'[1]LISTADO ATM'!$A$2:$B$816,2,0)</f>
        <v xml:space="preserve">ATM Oficina Los Alcarrizos </v>
      </c>
      <c r="D13" s="26" t="s">
        <v>18</v>
      </c>
      <c r="E13" s="29">
        <v>335760964</v>
      </c>
    </row>
    <row r="14" spans="1:5" ht="18" x14ac:dyDescent="0.25">
      <c r="A14" s="18" t="str">
        <f>VLOOKUP(B14,'[1]LISTADO ATM'!$A$2:$C$817,3,0)</f>
        <v>ESTE</v>
      </c>
      <c r="B14" s="18">
        <v>480</v>
      </c>
      <c r="C14" s="18" t="str">
        <f>VLOOKUP(B14,'[1]LISTADO ATM'!$A$2:$B$816,2,0)</f>
        <v>ATM UNP Farmaconal Higuey</v>
      </c>
      <c r="D14" s="26" t="s">
        <v>18</v>
      </c>
      <c r="E14" s="29" t="s">
        <v>20</v>
      </c>
    </row>
    <row r="15" spans="1:5" ht="18" x14ac:dyDescent="0.25">
      <c r="A15" s="18" t="str">
        <f>VLOOKUP(B15,'[1]LISTADO ATM'!$A$2:$C$817,3,0)</f>
        <v>DISTRITO NACIONAL</v>
      </c>
      <c r="B15" s="18">
        <v>541</v>
      </c>
      <c r="C15" s="18" t="str">
        <f>VLOOKUP(B15,'[1]LISTADO ATM'!$A$2:$B$816,2,0)</f>
        <v xml:space="preserve">ATM Oficina Sambil II </v>
      </c>
      <c r="D15" s="26" t="s">
        <v>18</v>
      </c>
      <c r="E15" s="29">
        <v>335760668</v>
      </c>
    </row>
    <row r="16" spans="1:5" ht="18" x14ac:dyDescent="0.25">
      <c r="A16" s="18" t="str">
        <f>VLOOKUP(B16,'[1]LISTADO ATM'!$A$2:$C$817,3,0)</f>
        <v>NORTE</v>
      </c>
      <c r="B16" s="18">
        <v>937</v>
      </c>
      <c r="C16" s="18" t="str">
        <f>VLOOKUP(B16,'[1]LISTADO ATM'!$A$2:$B$816,2,0)</f>
        <v xml:space="preserve">ATM Autobanco Oficina La Vega II </v>
      </c>
      <c r="D16" s="26" t="s">
        <v>18</v>
      </c>
      <c r="E16" s="29">
        <v>335760633</v>
      </c>
    </row>
    <row r="17" spans="1:5" ht="18" x14ac:dyDescent="0.25">
      <c r="A17" s="18" t="str">
        <f>VLOOKUP(B17,'[1]LISTADO ATM'!$A$2:$C$817,3,0)</f>
        <v>NORTE</v>
      </c>
      <c r="B17" s="18">
        <v>633</v>
      </c>
      <c r="C17" s="18" t="str">
        <f>VLOOKUP(B17,'[1]LISTADO ATM'!$A$2:$B$816,2,0)</f>
        <v xml:space="preserve">ATM Autobanco Las Colinas </v>
      </c>
      <c r="D17" s="26" t="s">
        <v>18</v>
      </c>
      <c r="E17" s="29">
        <v>335761469</v>
      </c>
    </row>
    <row r="18" spans="1:5" ht="18" x14ac:dyDescent="0.25">
      <c r="A18" s="18" t="str">
        <f>VLOOKUP(B18,'[1]LISTADO ATM'!$A$2:$C$817,3,0)</f>
        <v>NORTE</v>
      </c>
      <c r="B18" s="18">
        <v>4</v>
      </c>
      <c r="C18" s="18" t="str">
        <f>VLOOKUP(B18,'[1]LISTADO ATM'!$A$2:$B$816,2,0)</f>
        <v>ATM Avenida Rivas</v>
      </c>
      <c r="D18" s="26" t="s">
        <v>18</v>
      </c>
      <c r="E18" s="29" t="s">
        <v>24</v>
      </c>
    </row>
    <row r="19" spans="1:5" ht="18" x14ac:dyDescent="0.25">
      <c r="A19" s="18" t="str">
        <f>VLOOKUP(B19,'[1]LISTADO ATM'!$A$2:$C$817,3,0)</f>
        <v>ESTE</v>
      </c>
      <c r="B19" s="18">
        <v>660</v>
      </c>
      <c r="C19" s="18" t="str">
        <f>VLOOKUP(B19,'[1]LISTADO ATM'!$A$2:$B$816,2,0)</f>
        <v>ATM Oficina Romana Norte II</v>
      </c>
      <c r="D19" s="26" t="s">
        <v>18</v>
      </c>
      <c r="E19" s="29">
        <v>335760979</v>
      </c>
    </row>
    <row r="20" spans="1:5" ht="18" x14ac:dyDescent="0.25">
      <c r="A20" s="18" t="str">
        <f>VLOOKUP(B20,'[1]LISTADO ATM'!$A$2:$C$817,3,0)</f>
        <v>NORTE</v>
      </c>
      <c r="B20" s="18">
        <v>643</v>
      </c>
      <c r="C20" s="18" t="str">
        <f>VLOOKUP(B20,'[1]LISTADO ATM'!$A$2:$B$816,2,0)</f>
        <v xml:space="preserve">ATM Oficina Valerio </v>
      </c>
      <c r="D20" s="26" t="s">
        <v>18</v>
      </c>
      <c r="E20" s="29">
        <v>335760847</v>
      </c>
    </row>
    <row r="21" spans="1:5" ht="18" x14ac:dyDescent="0.25">
      <c r="A21" s="18" t="str">
        <f>VLOOKUP(B21,'[1]LISTADO ATM'!$A$2:$C$817,3,0)</f>
        <v>NORTE</v>
      </c>
      <c r="B21" s="18">
        <v>599</v>
      </c>
      <c r="C21" s="18" t="str">
        <f>VLOOKUP(B21,'[1]LISTADO ATM'!$A$2:$B$816,2,0)</f>
        <v xml:space="preserve">ATM Oficina Plaza Internacional (Santiago) </v>
      </c>
      <c r="D21" s="26" t="s">
        <v>18</v>
      </c>
      <c r="E21" s="29">
        <v>335761086</v>
      </c>
    </row>
    <row r="22" spans="1:5" ht="18" x14ac:dyDescent="0.25">
      <c r="A22" s="18" t="str">
        <f>VLOOKUP(B22,'[1]LISTADO ATM'!$A$2:$C$817,3,0)</f>
        <v>ESTE</v>
      </c>
      <c r="B22" s="18">
        <v>838</v>
      </c>
      <c r="C22" s="18" t="str">
        <f>VLOOKUP(B22,'[1]LISTADO ATM'!$A$2:$B$816,2,0)</f>
        <v xml:space="preserve">ATM UNP Consuelo </v>
      </c>
      <c r="D22" s="26" t="s">
        <v>18</v>
      </c>
      <c r="E22" s="29">
        <v>335760637</v>
      </c>
    </row>
    <row r="23" spans="1:5" ht="18" x14ac:dyDescent="0.25">
      <c r="A23" s="18" t="str">
        <f>VLOOKUP(B23,'[1]LISTADO ATM'!$A$2:$C$817,3,0)</f>
        <v>ESTE</v>
      </c>
      <c r="B23" s="18">
        <v>114</v>
      </c>
      <c r="C23" s="18" t="str">
        <f>VLOOKUP(B23,'[1]LISTADO ATM'!$A$2:$B$816,2,0)</f>
        <v xml:space="preserve">ATM Oficina Hato Mayor </v>
      </c>
      <c r="D23" s="26" t="s">
        <v>18</v>
      </c>
      <c r="E23" s="29" t="s">
        <v>21</v>
      </c>
    </row>
    <row r="24" spans="1:5" ht="18" x14ac:dyDescent="0.25">
      <c r="A24" s="18" t="str">
        <f>VLOOKUP(B24,'[1]LISTADO ATM'!$A$2:$C$817,3,0)</f>
        <v>DISTRITO NACIONAL</v>
      </c>
      <c r="B24" s="18">
        <v>486</v>
      </c>
      <c r="C24" s="18" t="str">
        <f>VLOOKUP(B24,'[1]LISTADO ATM'!$A$2:$B$816,2,0)</f>
        <v xml:space="preserve">ATM Olé La Caleta </v>
      </c>
      <c r="D24" s="26" t="s">
        <v>18</v>
      </c>
      <c r="E24" s="29">
        <v>335759786</v>
      </c>
    </row>
    <row r="25" spans="1:5" ht="18" x14ac:dyDescent="0.25">
      <c r="A25" s="18" t="str">
        <f>VLOOKUP(B25,'[1]LISTADO ATM'!$A$2:$C$817,3,0)</f>
        <v>NORTE</v>
      </c>
      <c r="B25" s="18">
        <v>895</v>
      </c>
      <c r="C25" s="18" t="str">
        <f>VLOOKUP(B25,'[1]LISTADO ATM'!$A$2:$B$816,2,0)</f>
        <v xml:space="preserve">ATM S/M Bravo (Santiago) </v>
      </c>
      <c r="D25" s="26" t="s">
        <v>18</v>
      </c>
      <c r="E25" s="29">
        <v>335759019</v>
      </c>
    </row>
    <row r="26" spans="1:5" ht="18" x14ac:dyDescent="0.25">
      <c r="A26" s="18" t="str">
        <f>VLOOKUP(B26,'[1]LISTADO ATM'!$A$2:$C$817,3,0)</f>
        <v>NORTE</v>
      </c>
      <c r="B26" s="18">
        <v>986</v>
      </c>
      <c r="C26" s="18" t="str">
        <f>VLOOKUP(B26,'[1]LISTADO ATM'!$A$2:$B$816,2,0)</f>
        <v xml:space="preserve">ATM S/M Jumbo (La Vega) </v>
      </c>
      <c r="D26" s="26" t="s">
        <v>18</v>
      </c>
      <c r="E26" s="29" t="s">
        <v>23</v>
      </c>
    </row>
    <row r="27" spans="1:5" ht="18" x14ac:dyDescent="0.25">
      <c r="A27" s="18" t="str">
        <f>VLOOKUP(B27,'[1]LISTADO ATM'!$A$2:$C$817,3,0)</f>
        <v>DISTRITO NACIONAL</v>
      </c>
      <c r="B27" s="18">
        <v>918</v>
      </c>
      <c r="C27" s="18" t="str">
        <f>VLOOKUP(B27,'[1]LISTADO ATM'!$A$2:$B$816,2,0)</f>
        <v xml:space="preserve">ATM S/M Liverpool de la Jacobo Majluta </v>
      </c>
      <c r="D27" s="26" t="s">
        <v>18</v>
      </c>
      <c r="E27" s="29">
        <v>335760858</v>
      </c>
    </row>
    <row r="28" spans="1:5" ht="18" x14ac:dyDescent="0.25">
      <c r="A28" s="18" t="str">
        <f>VLOOKUP(B28,'[1]LISTADO ATM'!$A$2:$C$817,3,0)</f>
        <v>NORTE</v>
      </c>
      <c r="B28" s="18">
        <v>752</v>
      </c>
      <c r="C28" s="18" t="str">
        <f>VLOOKUP(B28,'[1]LISTADO ATM'!$A$2:$B$816,2,0)</f>
        <v xml:space="preserve">ATM UNP Las Carolinas (La Vega) </v>
      </c>
      <c r="D28" s="26" t="s">
        <v>18</v>
      </c>
      <c r="E28" s="29">
        <v>335760638</v>
      </c>
    </row>
    <row r="29" spans="1:5" ht="18" x14ac:dyDescent="0.25">
      <c r="A29" s="18" t="str">
        <f>VLOOKUP(B29,'[1]LISTADO ATM'!$A$2:$C$817,3,0)</f>
        <v>DISTRITO NACIONAL</v>
      </c>
      <c r="B29" s="18">
        <v>551</v>
      </c>
      <c r="C29" s="18" t="str">
        <f>VLOOKUP(B29,'[1]LISTADO ATM'!$A$2:$B$816,2,0)</f>
        <v xml:space="preserve">ATM Oficina Padre Castellanos </v>
      </c>
      <c r="D29" s="26" t="s">
        <v>18</v>
      </c>
      <c r="E29" s="29">
        <v>335760412</v>
      </c>
    </row>
    <row r="30" spans="1:5" ht="18" x14ac:dyDescent="0.25">
      <c r="A30" s="18" t="str">
        <f>VLOOKUP(B30,'[1]LISTADO ATM'!$A$2:$C$817,3,0)</f>
        <v>NORTE</v>
      </c>
      <c r="B30" s="18">
        <v>283</v>
      </c>
      <c r="C30" s="18" t="str">
        <f>VLOOKUP(B30,'[1]LISTADO ATM'!$A$2:$B$816,2,0)</f>
        <v xml:space="preserve">ATM Oficina Nibaje </v>
      </c>
      <c r="D30" s="26" t="s">
        <v>18</v>
      </c>
      <c r="E30" s="29">
        <v>335761307</v>
      </c>
    </row>
    <row r="31" spans="1:5" ht="18" x14ac:dyDescent="0.25">
      <c r="A31" s="18" t="str">
        <f>VLOOKUP(B31,'[1]LISTADO ATM'!$A$2:$C$817,3,0)</f>
        <v>SUR</v>
      </c>
      <c r="B31" s="18">
        <v>537</v>
      </c>
      <c r="C31" s="18" t="str">
        <f>VLOOKUP(B31,'[1]LISTADO ATM'!$A$2:$B$816,2,0)</f>
        <v xml:space="preserve">ATM Estación Texaco Enriquillo (Barahona) </v>
      </c>
      <c r="D31" s="26" t="s">
        <v>18</v>
      </c>
      <c r="E31" s="29">
        <v>335761082</v>
      </c>
    </row>
    <row r="32" spans="1:5" ht="18" x14ac:dyDescent="0.25">
      <c r="A32" s="18" t="str">
        <f>VLOOKUP(B32,'[1]LISTADO ATM'!$A$2:$C$817,3,0)</f>
        <v>DISTRITO NACIONAL</v>
      </c>
      <c r="B32" s="18">
        <v>527</v>
      </c>
      <c r="C32" s="18" t="str">
        <f>VLOOKUP(B32,'[1]LISTADO ATM'!$A$2:$B$816,2,0)</f>
        <v>ATM Oficina Zona Oriental II</v>
      </c>
      <c r="D32" s="26" t="s">
        <v>18</v>
      </c>
      <c r="E32" s="29">
        <v>335759093</v>
      </c>
    </row>
    <row r="33" spans="1:5" ht="18" x14ac:dyDescent="0.25">
      <c r="A33" s="18" t="str">
        <f>VLOOKUP(B33,'[1]LISTADO ATM'!$A$2:$C$817,3,0)</f>
        <v>SUR</v>
      </c>
      <c r="B33" s="18">
        <v>342</v>
      </c>
      <c r="C33" s="18" t="str">
        <f>VLOOKUP(B33,'[1]LISTADO ATM'!$A$2:$B$816,2,0)</f>
        <v>ATM Oficina Obras Públicas Azua</v>
      </c>
      <c r="D33" s="26" t="s">
        <v>18</v>
      </c>
      <c r="E33" s="29">
        <v>335761478</v>
      </c>
    </row>
    <row r="34" spans="1:5" ht="18" x14ac:dyDescent="0.25">
      <c r="A34" s="18" t="str">
        <f>VLOOKUP(B34,'[1]LISTADO ATM'!$A$2:$C$817,3,0)</f>
        <v>NORTE</v>
      </c>
      <c r="B34" s="18">
        <v>799</v>
      </c>
      <c r="C34" s="18" t="str">
        <f>VLOOKUP(B34,'[1]LISTADO ATM'!$A$2:$B$816,2,0)</f>
        <v xml:space="preserve">ATM Clínica Corominas (Santiago) </v>
      </c>
      <c r="D34" s="26" t="s">
        <v>18</v>
      </c>
      <c r="E34" s="29">
        <v>335761458</v>
      </c>
    </row>
    <row r="35" spans="1:5" ht="18" x14ac:dyDescent="0.25">
      <c r="A35" s="18" t="str">
        <f>VLOOKUP(B35,'[1]LISTADO ATM'!$A$2:$C$817,3,0)</f>
        <v>DISTRITO NACIONAL</v>
      </c>
      <c r="B35" s="18">
        <v>790</v>
      </c>
      <c r="C35" s="18" t="str">
        <f>VLOOKUP(B35,'[1]LISTADO ATM'!$A$2:$B$816,2,0)</f>
        <v xml:space="preserve">ATM Oficina Bella Vista Mall I </v>
      </c>
      <c r="D35" s="26" t="s">
        <v>18</v>
      </c>
      <c r="E35" s="29" t="s">
        <v>22</v>
      </c>
    </row>
    <row r="36" spans="1:5" ht="18.75" thickBot="1" x14ac:dyDescent="0.3">
      <c r="A36" s="23" t="s">
        <v>12</v>
      </c>
      <c r="B36" s="25">
        <f>COUNT(B11:B35)</f>
        <v>25</v>
      </c>
      <c r="C36" s="47"/>
      <c r="D36" s="48"/>
      <c r="E36" s="49"/>
    </row>
    <row r="37" spans="1:5" ht="15.75" thickBot="1" x14ac:dyDescent="0.3"/>
    <row r="38" spans="1:5" ht="18.75" thickBot="1" x14ac:dyDescent="0.3">
      <c r="A38" s="36" t="s">
        <v>10</v>
      </c>
      <c r="B38" s="37"/>
      <c r="C38" s="37"/>
      <c r="D38" s="37"/>
      <c r="E38" s="38"/>
    </row>
    <row r="39" spans="1:5" ht="18" x14ac:dyDescent="0.25">
      <c r="A39" s="16" t="s">
        <v>5</v>
      </c>
      <c r="B39" s="16" t="s">
        <v>6</v>
      </c>
      <c r="C39" s="17" t="s">
        <v>7</v>
      </c>
      <c r="D39" s="17" t="s">
        <v>8</v>
      </c>
      <c r="E39" s="17" t="s">
        <v>9</v>
      </c>
    </row>
    <row r="40" spans="1:5" ht="18" x14ac:dyDescent="0.25">
      <c r="A40" s="18" t="str">
        <f>VLOOKUP(B40,'[1]LISTADO ATM'!$A$2:$C$817,3,0)</f>
        <v>SUR</v>
      </c>
      <c r="B40" s="18">
        <v>403</v>
      </c>
      <c r="C40" s="18" t="str">
        <f>VLOOKUP(B40,'[1]LISTADO ATM'!$A$2:$B$816,2,0)</f>
        <v xml:space="preserve">ATM Oficina Vicente Noble </v>
      </c>
      <c r="D40" s="19" t="s">
        <v>11</v>
      </c>
      <c r="E40" s="29">
        <v>335761723</v>
      </c>
    </row>
    <row r="41" spans="1:5" ht="18" x14ac:dyDescent="0.25">
      <c r="A41" s="18" t="str">
        <f>VLOOKUP(B41,'[1]LISTADO ATM'!$A$2:$C$817,3,0)</f>
        <v>NORTE</v>
      </c>
      <c r="B41" s="18">
        <v>716</v>
      </c>
      <c r="C41" s="18" t="str">
        <f>VLOOKUP(B41,'[1]LISTADO ATM'!$A$2:$B$816,2,0)</f>
        <v xml:space="preserve">ATM Oficina Zona Franca (Santiago) </v>
      </c>
      <c r="D41" s="19" t="s">
        <v>11</v>
      </c>
      <c r="E41" s="29">
        <v>335759275</v>
      </c>
    </row>
    <row r="42" spans="1:5" ht="18" x14ac:dyDescent="0.25">
      <c r="A42" s="18" t="str">
        <f>VLOOKUP(B42,'[1]LISTADO ATM'!$A$2:$C$817,3,0)</f>
        <v>DISTRITO NACIONAL</v>
      </c>
      <c r="B42" s="18">
        <v>755</v>
      </c>
      <c r="C42" s="18" t="str">
        <f>VLOOKUP(B42,'[1]LISTADO ATM'!$A$2:$B$816,2,0)</f>
        <v xml:space="preserve">ATM Oficina Galería del Este (Plaza) </v>
      </c>
      <c r="D42" s="19" t="s">
        <v>11</v>
      </c>
      <c r="E42" s="29">
        <v>335761725</v>
      </c>
    </row>
    <row r="43" spans="1:5" ht="18" x14ac:dyDescent="0.25">
      <c r="A43" s="18" t="str">
        <f>VLOOKUP(B43,'[1]LISTADO ATM'!$A$2:$C$817,3,0)</f>
        <v>DISTRITO NACIONAL</v>
      </c>
      <c r="B43" s="18">
        <v>697</v>
      </c>
      <c r="C43" s="18" t="str">
        <f>VLOOKUP(B43,'[1]LISTADO ATM'!$A$2:$B$816,2,0)</f>
        <v>ATM Hipermercado Olé Ciudad Juan Bosch</v>
      </c>
      <c r="D43" s="19" t="s">
        <v>11</v>
      </c>
      <c r="E43" s="29">
        <v>335761549</v>
      </c>
    </row>
    <row r="44" spans="1:5" ht="18" x14ac:dyDescent="0.25">
      <c r="A44" s="18" t="str">
        <f>VLOOKUP(B44,'[1]LISTADO ATM'!$A$2:$C$817,3,0)</f>
        <v>SUR</v>
      </c>
      <c r="B44" s="18">
        <v>45</v>
      </c>
      <c r="C44" s="18" t="str">
        <f>VLOOKUP(B44,'[1]LISTADO ATM'!$A$2:$B$816,2,0)</f>
        <v xml:space="preserve">ATM Oficina Tamayo </v>
      </c>
      <c r="D44" s="19" t="s">
        <v>11</v>
      </c>
      <c r="E44" s="29">
        <v>335761607</v>
      </c>
    </row>
    <row r="45" spans="1:5" ht="18" x14ac:dyDescent="0.25">
      <c r="A45" s="18" t="str">
        <f>VLOOKUP(B45,'[1]LISTADO ATM'!$A$2:$C$817,3,0)</f>
        <v>DISTRITO NACIONAL</v>
      </c>
      <c r="B45" s="18">
        <v>26</v>
      </c>
      <c r="C45" s="18" t="str">
        <f>VLOOKUP(B45,'[1]LISTADO ATM'!$A$2:$B$816,2,0)</f>
        <v>ATM S/M Jumbo San Isidro</v>
      </c>
      <c r="D45" s="19" t="s">
        <v>11</v>
      </c>
      <c r="E45" s="29">
        <v>335761838</v>
      </c>
    </row>
    <row r="46" spans="1:5" ht="18" x14ac:dyDescent="0.25">
      <c r="A46" s="18" t="str">
        <f>VLOOKUP(B46,'[1]LISTADO ATM'!$A$2:$C$817,3,0)</f>
        <v>NORTE</v>
      </c>
      <c r="B46" s="18">
        <v>350</v>
      </c>
      <c r="C46" s="18" t="str">
        <f>VLOOKUP(B46,'[1]LISTADO ATM'!$A$2:$B$816,2,0)</f>
        <v xml:space="preserve">ATM Oficina Villa Tapia </v>
      </c>
      <c r="D46" s="19" t="s">
        <v>11</v>
      </c>
      <c r="E46" s="29">
        <v>335761898</v>
      </c>
    </row>
    <row r="47" spans="1:5" ht="18" x14ac:dyDescent="0.25">
      <c r="A47" s="18" t="str">
        <f>VLOOKUP(B47,'[1]LISTADO ATM'!$A$2:$C$817,3,0)</f>
        <v>DISTRITO NACIONAL</v>
      </c>
      <c r="B47" s="18">
        <v>671</v>
      </c>
      <c r="C47" s="18" t="str">
        <f>VLOOKUP(B47,'[1]LISTADO ATM'!$A$2:$B$816,2,0)</f>
        <v>ATM Ayuntamiento Sto. Dgo. Norte</v>
      </c>
      <c r="D47" s="19" t="s">
        <v>11</v>
      </c>
      <c r="E47" s="29">
        <v>335761401</v>
      </c>
    </row>
    <row r="48" spans="1:5" ht="18.75" thickBot="1" x14ac:dyDescent="0.3">
      <c r="A48" s="23" t="s">
        <v>12</v>
      </c>
      <c r="B48" s="25">
        <f>COUNT(B40:B47)</f>
        <v>8</v>
      </c>
      <c r="C48" s="20"/>
      <c r="D48" s="21"/>
      <c r="E48" s="22"/>
    </row>
    <row r="49" spans="1:5" ht="15.75" thickBot="1" x14ac:dyDescent="0.3"/>
    <row r="50" spans="1:5" ht="18.75" thickBot="1" x14ac:dyDescent="0.3">
      <c r="A50" s="36" t="s">
        <v>13</v>
      </c>
      <c r="B50" s="37"/>
      <c r="C50" s="37"/>
      <c r="D50" s="37"/>
      <c r="E50" s="38"/>
    </row>
    <row r="51" spans="1:5" ht="18" x14ac:dyDescent="0.25">
      <c r="A51" s="16" t="s">
        <v>5</v>
      </c>
      <c r="B51" s="16" t="s">
        <v>6</v>
      </c>
      <c r="C51" s="17" t="s">
        <v>7</v>
      </c>
      <c r="D51" s="17" t="s">
        <v>8</v>
      </c>
      <c r="E51" s="17" t="s">
        <v>9</v>
      </c>
    </row>
    <row r="52" spans="1:5" ht="18" x14ac:dyDescent="0.25">
      <c r="A52" s="18" t="str">
        <f>VLOOKUP(B52,'[1]LISTADO ATM'!$A$2:$C$817,3,0)</f>
        <v>DISTRITO NACIONAL</v>
      </c>
      <c r="B52" s="18">
        <v>578</v>
      </c>
      <c r="C52" s="18" t="str">
        <f>VLOOKUP(B52,'[1]LISTADO ATM'!$A$2:$B$816,2,0)</f>
        <v xml:space="preserve">ATM Procuraduría General de la República </v>
      </c>
      <c r="D52" s="18" t="s">
        <v>14</v>
      </c>
      <c r="E52" s="29">
        <v>335760499</v>
      </c>
    </row>
    <row r="53" spans="1:5" ht="18" x14ac:dyDescent="0.25">
      <c r="A53" s="18" t="str">
        <f>VLOOKUP(B53,'[1]LISTADO ATM'!$A$2:$C$817,3,0)</f>
        <v>DISTRITO NACIONAL</v>
      </c>
      <c r="B53" s="18">
        <v>823</v>
      </c>
      <c r="C53" s="18" t="str">
        <f>VLOOKUP(B53,'[1]LISTADO ATM'!$A$2:$B$816,2,0)</f>
        <v xml:space="preserve">ATM UNP El Carril (Haina) </v>
      </c>
      <c r="D53" s="18" t="s">
        <v>14</v>
      </c>
      <c r="E53" s="29">
        <v>335761259</v>
      </c>
    </row>
    <row r="54" spans="1:5" ht="18" x14ac:dyDescent="0.25">
      <c r="A54" s="18" t="str">
        <f>VLOOKUP(B54,'[1]LISTADO ATM'!$A$2:$C$817,3,0)</f>
        <v>DISTRITO NACIONAL</v>
      </c>
      <c r="B54" s="18">
        <v>577</v>
      </c>
      <c r="C54" s="18" t="str">
        <f>VLOOKUP(B54,'[1]LISTADO ATM'!$A$2:$B$816,2,0)</f>
        <v xml:space="preserve">ATM Olé Ave. Duarte </v>
      </c>
      <c r="D54" s="18" t="s">
        <v>14</v>
      </c>
      <c r="E54" s="29">
        <v>335761613</v>
      </c>
    </row>
    <row r="55" spans="1:5" ht="18" x14ac:dyDescent="0.25">
      <c r="A55" s="18" t="str">
        <f>VLOOKUP(B55,'[1]LISTADO ATM'!$A$2:$C$817,3,0)</f>
        <v>NORTE</v>
      </c>
      <c r="B55" s="18">
        <v>749</v>
      </c>
      <c r="C55" s="18" t="str">
        <f>VLOOKUP(B55,'[1]LISTADO ATM'!$A$2:$B$816,2,0)</f>
        <v xml:space="preserve">ATM Oficina Yaque </v>
      </c>
      <c r="D55" s="18" t="s">
        <v>14</v>
      </c>
      <c r="E55" s="29">
        <v>335761739</v>
      </c>
    </row>
    <row r="56" spans="1:5" ht="18" x14ac:dyDescent="0.25">
      <c r="A56" s="18" t="str">
        <f>VLOOKUP(B56,'[1]LISTADO ATM'!$A$2:$C$817,3,0)</f>
        <v>DISTRITO NACIONAL</v>
      </c>
      <c r="B56" s="18">
        <v>815</v>
      </c>
      <c r="C56" s="18" t="str">
        <f>VLOOKUP(B56,'[1]LISTADO ATM'!$A$2:$B$816,2,0)</f>
        <v xml:space="preserve">ATM Oficina Atalaya del Mar </v>
      </c>
      <c r="D56" s="18" t="s">
        <v>14</v>
      </c>
      <c r="E56" s="29">
        <v>335760525</v>
      </c>
    </row>
    <row r="57" spans="1:5" ht="18" x14ac:dyDescent="0.25">
      <c r="A57" s="18" t="str">
        <f>VLOOKUP(B57,'[1]LISTADO ATM'!$A$2:$C$817,3,0)</f>
        <v>NORTE</v>
      </c>
      <c r="B57" s="18">
        <v>747</v>
      </c>
      <c r="C57" s="18" t="str">
        <f>VLOOKUP(B57,'[1]LISTADO ATM'!$A$2:$B$816,2,0)</f>
        <v xml:space="preserve">ATM Club BR (Santiago) </v>
      </c>
      <c r="D57" s="18" t="s">
        <v>14</v>
      </c>
      <c r="E57" s="29">
        <v>335761848</v>
      </c>
    </row>
    <row r="58" spans="1:5" ht="18" x14ac:dyDescent="0.25">
      <c r="A58" s="18" t="str">
        <f>VLOOKUP(B58,'[1]LISTADO ATM'!$A$2:$C$817,3,0)</f>
        <v>DISTRITO NACIONAL</v>
      </c>
      <c r="B58" s="18">
        <v>713</v>
      </c>
      <c r="C58" s="18" t="str">
        <f>VLOOKUP(B58,'[1]LISTADO ATM'!$A$2:$B$816,2,0)</f>
        <v xml:space="preserve">ATM Oficina Las Américas </v>
      </c>
      <c r="D58" s="18" t="s">
        <v>14</v>
      </c>
      <c r="E58" s="29">
        <v>335760838</v>
      </c>
    </row>
    <row r="59" spans="1:5" ht="18.75" thickBot="1" x14ac:dyDescent="0.3">
      <c r="A59" s="23" t="s">
        <v>12</v>
      </c>
      <c r="B59" s="25">
        <f>COUNT(B52:B58)</f>
        <v>7</v>
      </c>
      <c r="C59" s="21"/>
      <c r="D59" s="21"/>
      <c r="E59" s="22"/>
    </row>
    <row r="60" spans="1:5" ht="15.75" thickBot="1" x14ac:dyDescent="0.3"/>
    <row r="61" spans="1:5" ht="18.75" thickBot="1" x14ac:dyDescent="0.3">
      <c r="A61" s="32" t="s">
        <v>15</v>
      </c>
      <c r="B61" s="33"/>
    </row>
    <row r="62" spans="1:5" ht="18.75" thickBot="1" x14ac:dyDescent="0.3">
      <c r="A62" s="34">
        <f>+B48+B59</f>
        <v>15</v>
      </c>
      <c r="B62" s="35"/>
    </row>
    <row r="63" spans="1:5" ht="15.75" thickBot="1" x14ac:dyDescent="0.3"/>
    <row r="64" spans="1:5" ht="18.75" thickBot="1" x14ac:dyDescent="0.3">
      <c r="A64" s="36" t="s">
        <v>16</v>
      </c>
      <c r="B64" s="37"/>
      <c r="C64" s="37"/>
      <c r="D64" s="37"/>
      <c r="E64" s="38"/>
    </row>
    <row r="65" spans="1:5" ht="18" x14ac:dyDescent="0.25">
      <c r="A65" s="16" t="s">
        <v>5</v>
      </c>
      <c r="B65" s="16" t="s">
        <v>6</v>
      </c>
      <c r="C65" s="24" t="s">
        <v>7</v>
      </c>
      <c r="D65" s="39" t="s">
        <v>8</v>
      </c>
      <c r="E65" s="40"/>
    </row>
    <row r="66" spans="1:5" ht="18" x14ac:dyDescent="0.25">
      <c r="A66" s="18" t="str">
        <f>VLOOKUP(B66,'[1]LISTADO ATM'!$A$2:$C$817,3,0)</f>
        <v>ESTE</v>
      </c>
      <c r="B66" s="18">
        <v>159</v>
      </c>
      <c r="C66" s="18" t="str">
        <f>VLOOKUP(B66,'[1]LISTADO ATM'!$A$2:$B$816,2,0)</f>
        <v xml:space="preserve">ATM Hotel Dreams Bayahibe I </v>
      </c>
      <c r="D66" s="30" t="s">
        <v>19</v>
      </c>
      <c r="E66" s="31"/>
    </row>
    <row r="67" spans="1:5" ht="18" x14ac:dyDescent="0.25">
      <c r="A67" s="18" t="str">
        <f>VLOOKUP(B67,'[1]LISTADO ATM'!$A$2:$C$817,3,0)</f>
        <v>NORTE</v>
      </c>
      <c r="B67" s="18">
        <v>853</v>
      </c>
      <c r="C67" s="18" t="str">
        <f>VLOOKUP(B67,'[1]LISTADO ATM'!$A$2:$B$816,2,0)</f>
        <v xml:space="preserve">ATM Inversiones JF Group (Shell Canabacoa) </v>
      </c>
      <c r="D67" s="30" t="s">
        <v>19</v>
      </c>
      <c r="E67" s="31"/>
    </row>
    <row r="68" spans="1:5" ht="18" x14ac:dyDescent="0.25">
      <c r="A68" s="18" t="str">
        <f>VLOOKUP(B68,'[1]LISTADO ATM'!$A$2:$C$817,3,0)</f>
        <v>DISTRITO NACIONAL</v>
      </c>
      <c r="B68" s="18">
        <v>812</v>
      </c>
      <c r="C68" s="18" t="str">
        <f>VLOOKUP(B68,'[1]LISTADO ATM'!$A$2:$B$816,2,0)</f>
        <v xml:space="preserve">ATM Canasta del Pueblo </v>
      </c>
      <c r="D68" s="30" t="s">
        <v>17</v>
      </c>
      <c r="E68" s="31"/>
    </row>
    <row r="69" spans="1:5" ht="18" x14ac:dyDescent="0.25">
      <c r="A69" s="18" t="str">
        <f>VLOOKUP(B69,'[1]LISTADO ATM'!$A$2:$C$817,3,0)</f>
        <v>DISTRITO NACIONAL</v>
      </c>
      <c r="B69" s="18">
        <v>539</v>
      </c>
      <c r="C69" s="18" t="str">
        <f>VLOOKUP(B69,'[1]LISTADO ATM'!$A$2:$B$816,2,0)</f>
        <v>ATM S/M La Cadena Los Proceres</v>
      </c>
      <c r="D69" s="30" t="s">
        <v>19</v>
      </c>
      <c r="E69" s="31"/>
    </row>
    <row r="70" spans="1:5" ht="18" x14ac:dyDescent="0.25">
      <c r="A70" s="18" t="str">
        <f>VLOOKUP(B70,'[1]LISTADO ATM'!$A$2:$C$817,3,0)</f>
        <v>DISTRITO NACIONAL</v>
      </c>
      <c r="B70" s="18">
        <v>557</v>
      </c>
      <c r="C70" s="18" t="str">
        <f>VLOOKUP(B70,'[1]LISTADO ATM'!$A$2:$B$816,2,0)</f>
        <v xml:space="preserve">ATM Multicentro La Sirena Ave. Mella </v>
      </c>
      <c r="D70" s="30" t="s">
        <v>19</v>
      </c>
      <c r="E70" s="31"/>
    </row>
    <row r="71" spans="1:5" ht="18" x14ac:dyDescent="0.25">
      <c r="A71" s="18" t="str">
        <f>VLOOKUP(B71,'[1]LISTADO ATM'!$A$2:$C$817,3,0)</f>
        <v>NORTE</v>
      </c>
      <c r="B71" s="18">
        <v>903</v>
      </c>
      <c r="C71" s="18" t="str">
        <f>VLOOKUP(B71,'[1]LISTADO ATM'!$A$2:$B$816,2,0)</f>
        <v xml:space="preserve">ATM Oficina La Vega Real I </v>
      </c>
      <c r="D71" s="30" t="s">
        <v>19</v>
      </c>
      <c r="E71" s="31"/>
    </row>
    <row r="72" spans="1:5" ht="18" x14ac:dyDescent="0.25">
      <c r="A72" s="18" t="str">
        <f>VLOOKUP(B72,'[1]LISTADO ATM'!$A$2:$C$817,3,0)</f>
        <v>DISTRITO NACIONAL</v>
      </c>
      <c r="B72" s="18">
        <v>701</v>
      </c>
      <c r="C72" s="18" t="str">
        <f>VLOOKUP(B72,'[1]LISTADO ATM'!$A$2:$B$816,2,0)</f>
        <v>ATM Autoservicio Los Alcarrizos</v>
      </c>
      <c r="D72" s="30" t="s">
        <v>17</v>
      </c>
      <c r="E72" s="31"/>
    </row>
    <row r="73" spans="1:5" ht="18" x14ac:dyDescent="0.25">
      <c r="A73" s="18" t="str">
        <f>VLOOKUP(B73,'[1]LISTADO ATM'!$A$2:$C$817,3,0)</f>
        <v>ESTE</v>
      </c>
      <c r="B73" s="18">
        <v>385</v>
      </c>
      <c r="C73" s="18" t="str">
        <f>VLOOKUP(B73,'[1]LISTADO ATM'!$A$2:$B$816,2,0)</f>
        <v xml:space="preserve">ATM Plaza Verón I </v>
      </c>
      <c r="D73" s="30" t="s">
        <v>17</v>
      </c>
      <c r="E73" s="31"/>
    </row>
    <row r="74" spans="1:5" ht="18" x14ac:dyDescent="0.25">
      <c r="A74" s="18" t="str">
        <f>VLOOKUP(B74,'[1]LISTADO ATM'!$A$2:$C$817,3,0)</f>
        <v>DISTRITO NACIONAL</v>
      </c>
      <c r="B74" s="18">
        <v>896</v>
      </c>
      <c r="C74" s="18" t="str">
        <f>VLOOKUP(B74,'[1]LISTADO ATM'!$A$2:$B$816,2,0)</f>
        <v xml:space="preserve">ATM Campamento Militar 16 de Agosto I </v>
      </c>
      <c r="D74" s="30" t="s">
        <v>17</v>
      </c>
      <c r="E74" s="31"/>
    </row>
    <row r="75" spans="1:5" ht="18" x14ac:dyDescent="0.25">
      <c r="A75" s="18" t="str">
        <f>VLOOKUP(B75,'[1]LISTADO ATM'!$A$2:$C$817,3,0)</f>
        <v>DISTRITO NACIONAL</v>
      </c>
      <c r="B75" s="18">
        <v>325</v>
      </c>
      <c r="C75" s="18" t="str">
        <f>VLOOKUP(B75,'[1]LISTADO ATM'!$A$2:$B$816,2,0)</f>
        <v>ATM Casa Edwin</v>
      </c>
      <c r="D75" s="30" t="s">
        <v>17</v>
      </c>
      <c r="E75" s="31"/>
    </row>
    <row r="76" spans="1:5" ht="18" x14ac:dyDescent="0.25">
      <c r="A76" s="18" t="str">
        <f>VLOOKUP(B76,'[1]LISTADO ATM'!$A$2:$C$817,3,0)</f>
        <v>SUR</v>
      </c>
      <c r="B76" s="18">
        <v>750</v>
      </c>
      <c r="C76" s="18" t="str">
        <f>VLOOKUP(B76,'[1]LISTADO ATM'!$A$2:$B$816,2,0)</f>
        <v xml:space="preserve">ATM UNP Duvergé </v>
      </c>
      <c r="D76" s="30" t="s">
        <v>17</v>
      </c>
      <c r="E76" s="31"/>
    </row>
    <row r="77" spans="1:5" ht="18" x14ac:dyDescent="0.25">
      <c r="A77" s="18" t="str">
        <f>VLOOKUP(B77,'[1]LISTADO ATM'!$A$2:$C$817,3,0)</f>
        <v>ESTE</v>
      </c>
      <c r="B77" s="18">
        <v>117</v>
      </c>
      <c r="C77" s="18" t="str">
        <f>VLOOKUP(B77,'[1]LISTADO ATM'!$A$2:$B$816,2,0)</f>
        <v xml:space="preserve">ATM Oficina El Seybo </v>
      </c>
      <c r="D77" s="30" t="s">
        <v>17</v>
      </c>
      <c r="E77" s="31"/>
    </row>
    <row r="78" spans="1:5" ht="18.75" thickBot="1" x14ac:dyDescent="0.3">
      <c r="A78" s="18" t="str">
        <f>VLOOKUP(B78,'[1]LISTADO ATM'!$A$2:$C$817,3,0)</f>
        <v>NORTE</v>
      </c>
      <c r="B78" s="18">
        <v>987</v>
      </c>
      <c r="C78" s="18" t="str">
        <f>VLOOKUP(B78,'[1]LISTADO ATM'!$A$2:$B$816,2,0)</f>
        <v xml:space="preserve">ATM S/M Jumbo (Moca) </v>
      </c>
      <c r="D78" s="30" t="s">
        <v>25</v>
      </c>
      <c r="E78" s="31"/>
    </row>
    <row r="79" spans="1:5" ht="18.75" thickBot="1" x14ac:dyDescent="0.3">
      <c r="A79" s="23" t="s">
        <v>12</v>
      </c>
      <c r="B79" s="28">
        <f>COUNT(B66:B78)</f>
        <v>13</v>
      </c>
      <c r="C79" s="21"/>
      <c r="D79" s="21"/>
      <c r="E79" s="22"/>
    </row>
  </sheetData>
  <mergeCells count="24">
    <mergeCell ref="D66:E66"/>
    <mergeCell ref="D67:E67"/>
    <mergeCell ref="D68:E68"/>
    <mergeCell ref="A50:E50"/>
    <mergeCell ref="A2:E2"/>
    <mergeCell ref="A3:E3"/>
    <mergeCell ref="A4:E4"/>
    <mergeCell ref="A9:E9"/>
    <mergeCell ref="C36:E36"/>
    <mergeCell ref="A61:B61"/>
    <mergeCell ref="A62:B62"/>
    <mergeCell ref="A64:E64"/>
    <mergeCell ref="A38:E38"/>
    <mergeCell ref="D65:E65"/>
    <mergeCell ref="D78:E78"/>
    <mergeCell ref="D71:E71"/>
    <mergeCell ref="D73:E73"/>
    <mergeCell ref="D69:E69"/>
    <mergeCell ref="D74:E74"/>
    <mergeCell ref="D75:E75"/>
    <mergeCell ref="D76:E76"/>
    <mergeCell ref="D77:E77"/>
    <mergeCell ref="D72:E72"/>
    <mergeCell ref="D70:E70"/>
  </mergeCells>
  <conditionalFormatting sqref="E14">
    <cfRule type="duplicateValues" dxfId="61" priority="283"/>
  </conditionalFormatting>
  <conditionalFormatting sqref="E14">
    <cfRule type="duplicateValues" dxfId="60" priority="282"/>
  </conditionalFormatting>
  <conditionalFormatting sqref="B35 B11">
    <cfRule type="duplicateValues" dxfId="59" priority="2582"/>
  </conditionalFormatting>
  <conditionalFormatting sqref="B35 B11">
    <cfRule type="duplicateValues" dxfId="58" priority="2584"/>
    <cfRule type="duplicateValues" dxfId="57" priority="2585"/>
    <cfRule type="duplicateValues" dxfId="56" priority="2586"/>
  </conditionalFormatting>
  <conditionalFormatting sqref="B23">
    <cfRule type="duplicateValues" dxfId="55" priority="2803"/>
    <cfRule type="duplicateValues" dxfId="54" priority="2804"/>
    <cfRule type="duplicateValues" dxfId="53" priority="2805"/>
  </conditionalFormatting>
  <conditionalFormatting sqref="B23">
    <cfRule type="duplicateValues" dxfId="52" priority="2809"/>
  </conditionalFormatting>
  <conditionalFormatting sqref="E23">
    <cfRule type="duplicateValues" dxfId="51" priority="2811"/>
  </conditionalFormatting>
  <conditionalFormatting sqref="E27 E29">
    <cfRule type="duplicateValues" dxfId="50" priority="2914"/>
  </conditionalFormatting>
  <conditionalFormatting sqref="B12 B32">
    <cfRule type="duplicateValues" dxfId="49" priority="23"/>
  </conditionalFormatting>
  <conditionalFormatting sqref="B12 B32">
    <cfRule type="duplicateValues" dxfId="48" priority="24"/>
    <cfRule type="duplicateValues" dxfId="47" priority="25"/>
    <cfRule type="duplicateValues" dxfId="46" priority="26"/>
  </conditionalFormatting>
  <conditionalFormatting sqref="B53:B58 B22 B35">
    <cfRule type="duplicateValues" dxfId="45" priority="3276"/>
  </conditionalFormatting>
  <conditionalFormatting sqref="B53:B58 B22 B35">
    <cfRule type="duplicateValues" dxfId="44" priority="3281"/>
    <cfRule type="duplicateValues" dxfId="43" priority="3282"/>
    <cfRule type="duplicateValues" dxfId="42" priority="3283"/>
  </conditionalFormatting>
  <conditionalFormatting sqref="B24 B13:B22">
    <cfRule type="duplicateValues" dxfId="41" priority="19"/>
  </conditionalFormatting>
  <conditionalFormatting sqref="B24 B13:B22">
    <cfRule type="duplicateValues" dxfId="40" priority="20"/>
    <cfRule type="duplicateValues" dxfId="39" priority="21"/>
    <cfRule type="duplicateValues" dxfId="38" priority="22"/>
  </conditionalFormatting>
  <conditionalFormatting sqref="B47 B18:B21">
    <cfRule type="duplicateValues" dxfId="37" priority="3397"/>
  </conditionalFormatting>
  <conditionalFormatting sqref="B47 B18:B21">
    <cfRule type="duplicateValues" dxfId="36" priority="3400"/>
    <cfRule type="duplicateValues" dxfId="35" priority="3401"/>
    <cfRule type="duplicateValues" dxfId="34" priority="3402"/>
  </conditionalFormatting>
  <conditionalFormatting sqref="B25:B29">
    <cfRule type="duplicateValues" dxfId="33" priority="13"/>
  </conditionalFormatting>
  <conditionalFormatting sqref="B25:B29">
    <cfRule type="duplicateValues" dxfId="32" priority="14"/>
    <cfRule type="duplicateValues" dxfId="31" priority="15"/>
    <cfRule type="duplicateValues" dxfId="30" priority="16"/>
  </conditionalFormatting>
  <conditionalFormatting sqref="B30:B31">
    <cfRule type="duplicateValues" dxfId="29" priority="5"/>
  </conditionalFormatting>
  <conditionalFormatting sqref="B30:B31">
    <cfRule type="duplicateValues" dxfId="28" priority="6"/>
    <cfRule type="duplicateValues" dxfId="27" priority="7"/>
    <cfRule type="duplicateValues" dxfId="26" priority="8"/>
  </conditionalFormatting>
  <conditionalFormatting sqref="B41:B46 B34 B24">
    <cfRule type="duplicateValues" dxfId="25" priority="4212"/>
  </conditionalFormatting>
  <conditionalFormatting sqref="B41:B46 B34 B24">
    <cfRule type="duplicateValues" dxfId="24" priority="4215"/>
    <cfRule type="duplicateValues" dxfId="23" priority="4216"/>
    <cfRule type="duplicateValues" dxfId="22" priority="4217"/>
  </conditionalFormatting>
  <conditionalFormatting sqref="E41:E44 E34 E13 E24 E18:E21 E26 E47">
    <cfRule type="duplicateValues" dxfId="21" priority="4224"/>
  </conditionalFormatting>
  <conditionalFormatting sqref="E79:E1048576 E1:E9 E40 E22:E23 E25 E11:E12 E15:E17 E48:E56 E28 E30:E33 E35:E38 E58:E65">
    <cfRule type="duplicateValues" dxfId="20" priority="5053"/>
  </conditionalFormatting>
  <conditionalFormatting sqref="E79 E22 E2:E9 E40 E25 E11:E12 E15:E17 E48:E56 E28 E30:E33 E35:E38 E58:E65">
    <cfRule type="duplicateValues" dxfId="19" priority="5065"/>
  </conditionalFormatting>
  <conditionalFormatting sqref="B79:B1048576 B1:B9 B48:B50 B52:B66 B40:B46 B17 B11 B33:B38 B22:B24">
    <cfRule type="duplicateValues" dxfId="18" priority="5077"/>
  </conditionalFormatting>
  <conditionalFormatting sqref="B52:B1048576 B1:B9 B40:B50 B11 B33:B38 B17:B24">
    <cfRule type="duplicateValues" dxfId="17" priority="5087"/>
  </conditionalFormatting>
  <conditionalFormatting sqref="B84:B1048576 B40 B33 B17 B23 B1:B9 B79:B82 B66 B48:B50 B52 B59:B64 B11 B35:B38">
    <cfRule type="duplicateValues" dxfId="16" priority="5094"/>
  </conditionalFormatting>
  <conditionalFormatting sqref="B79:B1048576 B1:B9 B40 B33 B17 B23 B48:B50 B52 B59:B66 B11 B35:B38">
    <cfRule type="duplicateValues" dxfId="15" priority="5107"/>
  </conditionalFormatting>
  <conditionalFormatting sqref="B79:B1048576 B1:B9 B48:B50 B59:B66 B40 B33 B17 B23 B52 B11 B35:B38">
    <cfRule type="duplicateValues" dxfId="14" priority="5118"/>
    <cfRule type="duplicateValues" dxfId="13" priority="5119"/>
    <cfRule type="duplicateValues" dxfId="12" priority="5120"/>
  </conditionalFormatting>
  <conditionalFormatting sqref="B79 B2:B9 B40 B33 B17 B66 B48:B50 B52 B59:B64 B11 B35:B38">
    <cfRule type="duplicateValues" dxfId="11" priority="5151"/>
  </conditionalFormatting>
  <conditionalFormatting sqref="B79 B2:B9 B40 B33 B17 B66 B48:B50 B52 B59:B64 B11 B35:B38">
    <cfRule type="duplicateValues" dxfId="10" priority="5162"/>
    <cfRule type="duplicateValues" dxfId="9" priority="5163"/>
    <cfRule type="duplicateValues" dxfId="8" priority="5164"/>
  </conditionalFormatting>
  <conditionalFormatting sqref="E45">
    <cfRule type="duplicateValues" dxfId="7" priority="4"/>
  </conditionalFormatting>
  <conditionalFormatting sqref="E57">
    <cfRule type="duplicateValues" dxfId="6" priority="2"/>
  </conditionalFormatting>
  <conditionalFormatting sqref="E57">
    <cfRule type="duplicateValues" dxfId="5" priority="3"/>
  </conditionalFormatting>
  <conditionalFormatting sqref="B67:B78">
    <cfRule type="duplicateValues" dxfId="4" priority="5302"/>
    <cfRule type="duplicateValues" dxfId="3" priority="5303"/>
    <cfRule type="duplicateValues" dxfId="2" priority="5304"/>
  </conditionalFormatting>
  <conditionalFormatting sqref="B67:B78">
    <cfRule type="duplicateValues" dxfId="1" priority="5308"/>
  </conditionalFormatting>
  <conditionalFormatting sqref="E4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2021-01-13T04:02:15Z</dcterms:modified>
</cp:coreProperties>
</file>