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3\"/>
    </mc:Choice>
  </mc:AlternateContent>
  <xr:revisionPtr revIDLastSave="0" documentId="13_ncr:1_{BBB1B116-E20E-432D-84D3-AD31ECFBD7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A56" i="1"/>
  <c r="C54" i="1"/>
  <c r="A54" i="1"/>
  <c r="C53" i="1"/>
  <c r="A53" i="1"/>
  <c r="B58" i="1"/>
  <c r="C57" i="1"/>
  <c r="A57" i="1"/>
  <c r="C55" i="1" l="1"/>
  <c r="A55" i="1"/>
  <c r="C52" i="1"/>
  <c r="A52" i="1"/>
  <c r="A51" i="1"/>
  <c r="C51" i="1"/>
  <c r="C50" i="1"/>
  <c r="A50" i="1"/>
  <c r="B35" i="1"/>
  <c r="B24" i="1"/>
  <c r="B12" i="1"/>
  <c r="A22" i="1"/>
  <c r="C22" i="1"/>
  <c r="C33" i="1" l="1"/>
  <c r="A33" i="1"/>
  <c r="C21" i="1"/>
  <c r="A21" i="1"/>
  <c r="C46" i="1" l="1"/>
  <c r="C47" i="1"/>
  <c r="C48" i="1"/>
  <c r="A46" i="1"/>
  <c r="A47" i="1"/>
  <c r="A48" i="1"/>
  <c r="A30" i="1"/>
  <c r="A31" i="1"/>
  <c r="C31" i="1"/>
  <c r="C17" i="1"/>
  <c r="C18" i="1"/>
  <c r="C19" i="1"/>
  <c r="A18" i="1"/>
  <c r="A19" i="1"/>
  <c r="A16" i="1"/>
  <c r="C16" i="1"/>
  <c r="A45" i="1" l="1"/>
  <c r="C45" i="1"/>
  <c r="A49" i="1"/>
  <c r="C49" i="1"/>
  <c r="C29" i="1"/>
  <c r="C30" i="1"/>
  <c r="A29" i="1"/>
  <c r="A32" i="1"/>
  <c r="C44" i="1"/>
  <c r="A43" i="1"/>
  <c r="A44" i="1"/>
  <c r="A17" i="1"/>
  <c r="A20" i="1"/>
  <c r="C20" i="1"/>
  <c r="A23" i="1" l="1"/>
  <c r="C23" i="1"/>
  <c r="C43" i="1"/>
  <c r="C32" i="1"/>
  <c r="C34" i="1" l="1"/>
  <c r="A34" i="1"/>
  <c r="A11" i="1"/>
  <c r="C11" i="1"/>
  <c r="C28" i="1" l="1"/>
  <c r="A28" i="1"/>
  <c r="C42" i="1" l="1"/>
  <c r="A42" i="1"/>
  <c r="A38" i="1" l="1"/>
</calcChain>
</file>

<file path=xl/sharedStrings.xml><?xml version="1.0" encoding="utf-8"?>
<sst xmlns="http://schemas.openxmlformats.org/spreadsheetml/2006/main" count="66" uniqueCount="22">
  <si>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</si>
  <si>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</si>
  <si>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</si>
  <si>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</si>
  <si>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</si>
  <si>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</si>
  <si>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</si>
  <si>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</si>
  <si>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</si>
  <si>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</si>
  <si>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</si>
  <si>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</si>
  <si>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</si>
  <si>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</si>
  <si>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</si>
  <si>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</si>
  <si>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</si>
  <si>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</si>
  <si>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</si>
  <si>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</si>
  <si>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2 Gavetas Fallando y 1 Vacía</t>
  </si>
  <si>
    <t>13/1/2021  6:00:00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</si>
</sst>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9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8"/>
  <sheetViews>
    <sheetView tabSelected="1" zoomScale="80" zoomScaleNormal="80" workbookViewId="0">
      <selection activeCell="F10" sqref="F10"/>
    </sheetView>
  </sheetViews>
  <sheetFormatPr defaultColWidth="52.6640625" defaultRowHeight="14.4" x14ac:dyDescent="0.3"/>
  <cols>
    <col min="1" max="1" width="27.109375" bestFit="1" customWidth="1"/>
    <col min="2" max="2" width="24" style="27" customWidth="1"/>
    <col min="3" max="3" width="55.5546875" customWidth="1"/>
    <col min="4" max="4" width="38.44140625" bestFit="1" customWidth="1"/>
    <col min="5" max="5" width="48.33203125" customWidth="1"/>
  </cols>
  <sheetData>
    <row r="2" spans="1:5" ht="23.4" x14ac:dyDescent="0.3">
      <c r="A2" s="35" t="s">
        <v>0</v>
      </c>
      <c r="B2" s="36"/>
      <c r="C2" s="36"/>
      <c r="D2" s="36"/>
      <c r="E2" s="37"/>
    </row>
    <row r="3" spans="1:5" ht="23.4" x14ac:dyDescent="0.3">
      <c r="A3" s="35" t="s">
        <v>1</v>
      </c>
      <c r="B3" s="36"/>
      <c r="C3" s="36"/>
      <c r="D3" s="36"/>
      <c r="E3" s="37"/>
    </row>
    <row r="4" spans="1:5" ht="26.4" x14ac:dyDescent="0.3">
      <c r="A4" s="38" t="s">
        <v>0</v>
      </c>
      <c r="B4" s="39"/>
      <c r="C4" s="39"/>
      <c r="D4" s="39"/>
      <c r="E4" s="40"/>
    </row>
    <row r="5" spans="1:5" ht="18" thickBot="1" x14ac:dyDescent="0.35">
      <c r="A5" s="1"/>
      <c r="B5" s="2"/>
      <c r="C5" s="3"/>
      <c r="D5" s="4"/>
      <c r="E5" s="5"/>
    </row>
    <row r="6" spans="1:5" ht="18" thickBot="1" x14ac:dyDescent="0.35">
      <c r="A6" s="6" t="s">
        <v>2</v>
      </c>
      <c r="B6" s="7">
        <v>44531.708333333336</v>
      </c>
      <c r="C6" s="8"/>
      <c r="D6" s="9"/>
      <c r="E6" s="10"/>
    </row>
    <row r="7" spans="1:5" ht="18" thickBot="1" x14ac:dyDescent="0.35">
      <c r="A7" s="6" t="s">
        <v>3</v>
      </c>
      <c r="B7" s="7" t="s">
        <v>21</v>
      </c>
      <c r="C7" s="8"/>
      <c r="D7" s="9"/>
      <c r="E7" s="10"/>
    </row>
    <row r="8" spans="1:5" ht="18" thickBot="1" x14ac:dyDescent="0.35">
      <c r="A8" s="11"/>
      <c r="B8" s="12"/>
      <c r="C8" s="13"/>
      <c r="D8" s="14"/>
      <c r="E8" s="15"/>
    </row>
    <row r="9" spans="1:5" ht="18" thickBot="1" x14ac:dyDescent="0.35">
      <c r="A9" s="32" t="s">
        <v>4</v>
      </c>
      <c r="B9" s="33"/>
      <c r="C9" s="33"/>
      <c r="D9" s="33"/>
      <c r="E9" s="34"/>
    </row>
    <row r="10" spans="1:5" ht="17.399999999999999" x14ac:dyDescent="0.3">
      <c r="A10" s="16" t="s">
        <v>5</v>
      </c>
      <c r="B10" s="16" t="s">
        <v>6</v>
      </c>
      <c r="C10" s="17" t="s">
        <v>7</v>
      </c>
      <c r="D10" s="17" t="s">
        <v>8</v>
      </c>
      <c r="E10" s="17" t="s">
        <v>9</v>
      </c>
    </row>
    <row r="11" spans="1:5" ht="17.399999999999999" x14ac:dyDescent="0.3">
      <c r="A11" s="18" t="e">
        <f>VLOOKUP(B11,'[1]LISTADO ATM'!$A$2:$C$817,3,0)</f>
        <v>#N/A</v>
      </c>
      <c r="B11" s="18"/>
      <c r="C11" s="18" t="e">
        <f>VLOOKUP(B11,'[1]LISTADO ATM'!$A$2:$B$816,2,0)</f>
        <v>#N/A</v>
      </c>
      <c r="D11" s="26" t="s">
        <v>18</v>
      </c>
      <c r="E11" s="28"/>
    </row>
    <row r="12" spans="1:5" ht="18" thickBot="1" x14ac:dyDescent="0.35">
      <c r="A12" s="23" t="s">
        <v>12</v>
      </c>
      <c r="B12" s="25">
        <f>COUNT(B11:B11)</f>
        <v>0</v>
      </c>
      <c r="C12" s="41"/>
      <c r="D12" s="42"/>
      <c r="E12" s="43"/>
    </row>
    <row r="13" spans="1:5" ht="15" thickBot="1" x14ac:dyDescent="0.35"/>
    <row r="14" spans="1:5" ht="18" thickBot="1" x14ac:dyDescent="0.35">
      <c r="A14" s="32" t="s">
        <v>10</v>
      </c>
      <c r="B14" s="33"/>
      <c r="C14" s="33"/>
      <c r="D14" s="33"/>
      <c r="E14" s="34"/>
    </row>
    <row r="15" spans="1:5" ht="17.399999999999999" x14ac:dyDescent="0.3">
      <c r="A15" s="16" t="s">
        <v>5</v>
      </c>
      <c r="B15" s="16" t="s">
        <v>6</v>
      </c>
      <c r="C15" s="17" t="s">
        <v>7</v>
      </c>
      <c r="D15" s="17" t="s">
        <v>8</v>
      </c>
      <c r="E15" s="17" t="s">
        <v>9</v>
      </c>
    </row>
    <row r="16" spans="1:5" ht="17.399999999999999" x14ac:dyDescent="0.3">
      <c r="A16" s="18" t="str">
        <f>VLOOKUP(B16,'[1]LISTADO ATM'!$A$2:$C$817,3,0)</f>
        <v>SUR</v>
      </c>
      <c r="B16" s="18">
        <v>403</v>
      </c>
      <c r="C16" s="18" t="str">
        <f>VLOOKUP(B16,'[1]LISTADO ATM'!$A$2:$B$816,2,0)</f>
        <v xml:space="preserve">ATM Oficina Vicente Noble </v>
      </c>
      <c r="D16" s="19" t="s">
        <v>11</v>
      </c>
      <c r="E16" s="28">
        <v>335761723</v>
      </c>
    </row>
    <row r="17" spans="1:5" ht="17.399999999999999" x14ac:dyDescent="0.3">
      <c r="A17" s="18" t="str">
        <f>VLOOKUP(B17,'[1]LISTADO ATM'!$A$2:$C$817,3,0)</f>
        <v>NORTE</v>
      </c>
      <c r="B17" s="18">
        <v>716</v>
      </c>
      <c r="C17" s="18" t="str">
        <f>VLOOKUP(B17,'[1]LISTADO ATM'!$A$2:$B$816,2,0)</f>
        <v xml:space="preserve">ATM Oficina Zona Franca (Santiago) </v>
      </c>
      <c r="D17" s="19" t="s">
        <v>11</v>
      </c>
      <c r="E17" s="28">
        <v>335759275</v>
      </c>
    </row>
    <row r="18" spans="1:5" ht="17.399999999999999" x14ac:dyDescent="0.3">
      <c r="A18" s="18" t="str">
        <f>VLOOKUP(B18,'[1]LISTADO ATM'!$A$2:$C$817,3,0)</f>
        <v>DISTRITO NACIONAL</v>
      </c>
      <c r="B18" s="18">
        <v>755</v>
      </c>
      <c r="C18" s="18" t="str">
        <f>VLOOKUP(B18,'[1]LISTADO ATM'!$A$2:$B$816,2,0)</f>
        <v xml:space="preserve">ATM Oficina Galería del Este (Plaza) </v>
      </c>
      <c r="D18" s="19" t="s">
        <v>11</v>
      </c>
      <c r="E18" s="28">
        <v>335761725</v>
      </c>
    </row>
    <row r="19" spans="1:5" ht="17.399999999999999" x14ac:dyDescent="0.3">
      <c r="A19" s="18" t="str">
        <f>VLOOKUP(B19,'[1]LISTADO ATM'!$A$2:$C$817,3,0)</f>
        <v>DISTRITO NACIONAL</v>
      </c>
      <c r="B19" s="18">
        <v>697</v>
      </c>
      <c r="C19" s="18" t="str">
        <f>VLOOKUP(B19,'[1]LISTADO ATM'!$A$2:$B$816,2,0)</f>
        <v>ATM Hipermercado Olé Ciudad Juan Bosch</v>
      </c>
      <c r="D19" s="19" t="s">
        <v>11</v>
      </c>
      <c r="E19" s="28">
        <v>335761549</v>
      </c>
    </row>
    <row r="20" spans="1:5" ht="17.399999999999999" x14ac:dyDescent="0.3">
      <c r="A20" s="18" t="str">
        <f>VLOOKUP(B20,'[1]LISTADO ATM'!$A$2:$C$817,3,0)</f>
        <v>SUR</v>
      </c>
      <c r="B20" s="18">
        <v>45</v>
      </c>
      <c r="C20" s="18" t="str">
        <f>VLOOKUP(B20,'[1]LISTADO ATM'!$A$2:$B$816,2,0)</f>
        <v xml:space="preserve">ATM Oficina Tamayo </v>
      </c>
      <c r="D20" s="19" t="s">
        <v>11</v>
      </c>
      <c r="E20" s="28">
        <v>335761607</v>
      </c>
    </row>
    <row r="21" spans="1:5" ht="17.399999999999999" x14ac:dyDescent="0.3">
      <c r="A21" s="18" t="str">
        <f>VLOOKUP(B21,'[1]LISTADO ATM'!$A$2:$C$817,3,0)</f>
        <v>DISTRITO NACIONAL</v>
      </c>
      <c r="B21" s="18">
        <v>26</v>
      </c>
      <c r="C21" s="18" t="str">
        <f>VLOOKUP(B21,'[1]LISTADO ATM'!$A$2:$B$816,2,0)</f>
        <v>ATM S/M Jumbo San Isidro</v>
      </c>
      <c r="D21" s="19" t="s">
        <v>11</v>
      </c>
      <c r="E21" s="28">
        <v>335761838</v>
      </c>
    </row>
    <row r="22" spans="1:5" ht="17.399999999999999" x14ac:dyDescent="0.3">
      <c r="A22" s="18" t="str">
        <f>VLOOKUP(B22,'[1]LISTADO ATM'!$A$2:$C$817,3,0)</f>
        <v>NORTE</v>
      </c>
      <c r="B22" s="18">
        <v>350</v>
      </c>
      <c r="C22" s="18" t="str">
        <f>VLOOKUP(B22,'[1]LISTADO ATM'!$A$2:$B$816,2,0)</f>
        <v xml:space="preserve">ATM Oficina Villa Tapia </v>
      </c>
      <c r="D22" s="19" t="s">
        <v>11</v>
      </c>
      <c r="E22" s="28">
        <v>335761898</v>
      </c>
    </row>
    <row r="23" spans="1:5" ht="17.399999999999999" x14ac:dyDescent="0.3">
      <c r="A23" s="18" t="str">
        <f>VLOOKUP(B23,'[1]LISTADO ATM'!$A$2:$C$817,3,0)</f>
        <v>DISTRITO NACIONAL</v>
      </c>
      <c r="B23" s="18">
        <v>671</v>
      </c>
      <c r="C23" s="18" t="str">
        <f>VLOOKUP(B23,'[1]LISTADO ATM'!$A$2:$B$816,2,0)</f>
        <v>ATM Ayuntamiento Sto. Dgo. Norte</v>
      </c>
      <c r="D23" s="19" t="s">
        <v>11</v>
      </c>
      <c r="E23" s="28">
        <v>335761401</v>
      </c>
    </row>
    <row r="24" spans="1:5" ht="18" thickBot="1" x14ac:dyDescent="0.35">
      <c r="A24" s="23" t="s">
        <v>12</v>
      </c>
      <c r="B24" s="25">
        <f>COUNT(B16:B23)</f>
        <v>8</v>
      </c>
      <c r="C24" s="20"/>
      <c r="D24" s="21"/>
      <c r="E24" s="22"/>
    </row>
    <row r="25" spans="1:5" ht="15" thickBot="1" x14ac:dyDescent="0.35"/>
    <row r="26" spans="1:5" ht="18" thickBot="1" x14ac:dyDescent="0.35">
      <c r="A26" s="32" t="s">
        <v>13</v>
      </c>
      <c r="B26" s="33"/>
      <c r="C26" s="33"/>
      <c r="D26" s="33"/>
      <c r="E26" s="34"/>
    </row>
    <row r="27" spans="1:5" ht="17.399999999999999" x14ac:dyDescent="0.3">
      <c r="A27" s="16" t="s">
        <v>5</v>
      </c>
      <c r="B27" s="16" t="s">
        <v>6</v>
      </c>
      <c r="C27" s="17" t="s">
        <v>7</v>
      </c>
      <c r="D27" s="17" t="s">
        <v>8</v>
      </c>
      <c r="E27" s="17" t="s">
        <v>9</v>
      </c>
    </row>
    <row r="28" spans="1:5" ht="17.399999999999999" x14ac:dyDescent="0.3">
      <c r="A28" s="18" t="str">
        <f>VLOOKUP(B28,'[1]LISTADO ATM'!$A$2:$C$817,3,0)</f>
        <v>DISTRITO NACIONAL</v>
      </c>
      <c r="B28" s="18">
        <v>578</v>
      </c>
      <c r="C28" s="18" t="str">
        <f>VLOOKUP(B28,'[1]LISTADO ATM'!$A$2:$B$816,2,0)</f>
        <v xml:space="preserve">ATM Procuraduría General de la República </v>
      </c>
      <c r="D28" s="18" t="s">
        <v>14</v>
      </c>
      <c r="E28" s="28">
        <v>335760499</v>
      </c>
    </row>
    <row r="29" spans="1:5" ht="17.399999999999999" x14ac:dyDescent="0.3">
      <c r="A29" s="18" t="str">
        <f>VLOOKUP(B29,'[1]LISTADO ATM'!$A$2:$C$817,3,0)</f>
        <v>DISTRITO NACIONAL</v>
      </c>
      <c r="B29" s="18">
        <v>823</v>
      </c>
      <c r="C29" s="18" t="str">
        <f>VLOOKUP(B29,'[1]LISTADO ATM'!$A$2:$B$816,2,0)</f>
        <v xml:space="preserve">ATM UNP El Carril (Haina) </v>
      </c>
      <c r="D29" s="18" t="s">
        <v>14</v>
      </c>
      <c r="E29" s="28">
        <v>335761259</v>
      </c>
    </row>
    <row r="30" spans="1:5" ht="17.399999999999999" x14ac:dyDescent="0.3">
      <c r="A30" s="18" t="str">
        <f>VLOOKUP(B30,'[1]LISTADO ATM'!$A$2:$C$817,3,0)</f>
        <v>DISTRITO NACIONAL</v>
      </c>
      <c r="B30" s="18">
        <v>577</v>
      </c>
      <c r="C30" s="18" t="str">
        <f>VLOOKUP(B30,'[1]LISTADO ATM'!$A$2:$B$816,2,0)</f>
        <v xml:space="preserve">ATM Olé Ave. Duarte </v>
      </c>
      <c r="D30" s="18" t="s">
        <v>14</v>
      </c>
      <c r="E30" s="28">
        <v>335761613</v>
      </c>
    </row>
    <row r="31" spans="1:5" ht="17.399999999999999" x14ac:dyDescent="0.3">
      <c r="A31" s="18" t="str">
        <f>VLOOKUP(B31,'[1]LISTADO ATM'!$A$2:$C$817,3,0)</f>
        <v>NORTE</v>
      </c>
      <c r="B31" s="18">
        <v>749</v>
      </c>
      <c r="C31" s="18" t="str">
        <f>VLOOKUP(B31,'[1]LISTADO ATM'!$A$2:$B$816,2,0)</f>
        <v xml:space="preserve">ATM Oficina Yaque </v>
      </c>
      <c r="D31" s="18" t="s">
        <v>14</v>
      </c>
      <c r="E31" s="28">
        <v>335761739</v>
      </c>
    </row>
    <row r="32" spans="1:5" ht="17.399999999999999" x14ac:dyDescent="0.3">
      <c r="A32" s="18" t="str">
        <f>VLOOKUP(B32,'[1]LISTADO ATM'!$A$2:$C$817,3,0)</f>
        <v>DISTRITO NACIONAL</v>
      </c>
      <c r="B32" s="18">
        <v>815</v>
      </c>
      <c r="C32" s="18" t="str">
        <f>VLOOKUP(B32,'[1]LISTADO ATM'!$A$2:$B$816,2,0)</f>
        <v xml:space="preserve">ATM Oficina Atalaya del Mar </v>
      </c>
      <c r="D32" s="18" t="s">
        <v>14</v>
      </c>
      <c r="E32" s="28">
        <v>335760525</v>
      </c>
    </row>
    <row r="33" spans="1:5" ht="17.399999999999999" x14ac:dyDescent="0.3">
      <c r="A33" s="18" t="str">
        <f>VLOOKUP(B33,'[1]LISTADO ATM'!$A$2:$C$817,3,0)</f>
        <v>NORTE</v>
      </c>
      <c r="B33" s="18">
        <v>747</v>
      </c>
      <c r="C33" s="18" t="str">
        <f>VLOOKUP(B33,'[1]LISTADO ATM'!$A$2:$B$816,2,0)</f>
        <v xml:space="preserve">ATM Club BR (Santiago) </v>
      </c>
      <c r="D33" s="18" t="s">
        <v>14</v>
      </c>
      <c r="E33" s="28">
        <v>335761848</v>
      </c>
    </row>
    <row r="34" spans="1:5" ht="17.399999999999999" x14ac:dyDescent="0.3">
      <c r="A34" s="18" t="str">
        <f>VLOOKUP(B34,'[1]LISTADO ATM'!$A$2:$C$817,3,0)</f>
        <v>DISTRITO NACIONAL</v>
      </c>
      <c r="B34" s="18">
        <v>713</v>
      </c>
      <c r="C34" s="18" t="str">
        <f>VLOOKUP(B34,'[1]LISTADO ATM'!$A$2:$B$816,2,0)</f>
        <v xml:space="preserve">ATM Oficina Las Américas </v>
      </c>
      <c r="D34" s="18" t="s">
        <v>14</v>
      </c>
      <c r="E34" s="28">
        <v>335760838</v>
      </c>
    </row>
    <row r="35" spans="1:5" ht="18" thickBot="1" x14ac:dyDescent="0.35">
      <c r="A35" s="23" t="s">
        <v>12</v>
      </c>
      <c r="B35" s="25">
        <f>COUNT(B28:B34)</f>
        <v>7</v>
      </c>
      <c r="C35" s="21"/>
      <c r="D35" s="21"/>
      <c r="E35" s="22"/>
    </row>
    <row r="36" spans="1:5" ht="15" thickBot="1" x14ac:dyDescent="0.35"/>
    <row r="37" spans="1:5" ht="18" thickBot="1" x14ac:dyDescent="0.35">
      <c r="A37" s="44" t="s">
        <v>15</v>
      </c>
      <c r="B37" s="45"/>
    </row>
    <row r="38" spans="1:5" ht="18" thickBot="1" x14ac:dyDescent="0.35">
      <c r="A38" s="46">
        <f>+B24+B35</f>
        <v>15</v>
      </c>
      <c r="B38" s="47"/>
    </row>
    <row r="39" spans="1:5" ht="15" thickBot="1" x14ac:dyDescent="0.35"/>
    <row r="40" spans="1:5" ht="18" thickBot="1" x14ac:dyDescent="0.35">
      <c r="A40" s="32" t="s">
        <v>16</v>
      </c>
      <c r="B40" s="33"/>
      <c r="C40" s="33"/>
      <c r="D40" s="33"/>
      <c r="E40" s="34"/>
    </row>
    <row r="41" spans="1:5" ht="17.399999999999999" x14ac:dyDescent="0.3">
      <c r="A41" s="16" t="s">
        <v>5</v>
      </c>
      <c r="B41" s="16" t="s">
        <v>6</v>
      </c>
      <c r="C41" s="24" t="s">
        <v>7</v>
      </c>
      <c r="D41" s="48" t="s">
        <v>8</v>
      </c>
      <c r="E41" s="49"/>
    </row>
    <row r="42" spans="1:5" ht="17.399999999999999" x14ac:dyDescent="0.3">
      <c r="A42" s="18" t="str">
        <f>VLOOKUP(B42,'[1]LISTADO ATM'!$A$2:$C$817,3,0)</f>
        <v>ESTE</v>
      </c>
      <c r="B42" s="18">
        <v>159</v>
      </c>
      <c r="C42" s="18" t="str">
        <f>VLOOKUP(B42,'[1]LISTADO ATM'!$A$2:$B$816,2,0)</f>
        <v xml:space="preserve">ATM Hotel Dreams Bayahibe I </v>
      </c>
      <c r="D42" s="30" t="s">
        <v>19</v>
      </c>
      <c r="E42" s="31"/>
    </row>
    <row r="43" spans="1:5" ht="17.399999999999999" x14ac:dyDescent="0.3">
      <c r="A43" s="18" t="str">
        <f>VLOOKUP(B43,'[1]LISTADO ATM'!$A$2:$C$817,3,0)</f>
        <v>NORTE</v>
      </c>
      <c r="B43" s="18">
        <v>853</v>
      </c>
      <c r="C43" s="18" t="str">
        <f>VLOOKUP(B43,'[1]LISTADO ATM'!$A$2:$B$816,2,0)</f>
        <v xml:space="preserve">ATM Inversiones JF Group (Shell Canabacoa) </v>
      </c>
      <c r="D43" s="30" t="s">
        <v>19</v>
      </c>
      <c r="E43" s="31"/>
    </row>
    <row r="44" spans="1:5" ht="17.399999999999999" x14ac:dyDescent="0.3">
      <c r="A44" s="18" t="str">
        <f>VLOOKUP(B44,'[1]LISTADO ATM'!$A$2:$C$817,3,0)</f>
        <v>DISTRITO NACIONAL</v>
      </c>
      <c r="B44" s="18">
        <v>812</v>
      </c>
      <c r="C44" s="18" t="str">
        <f>VLOOKUP(B44,'[1]LISTADO ATM'!$A$2:$B$816,2,0)</f>
        <v xml:space="preserve">ATM Canasta del Pueblo </v>
      </c>
      <c r="D44" s="30" t="s">
        <v>17</v>
      </c>
      <c r="E44" s="31"/>
    </row>
    <row r="45" spans="1:5" ht="17.399999999999999" x14ac:dyDescent="0.3">
      <c r="A45" s="18" t="str">
        <f>VLOOKUP(B45,'[1]LISTADO ATM'!$A$2:$C$817,3,0)</f>
        <v>DISTRITO NACIONAL</v>
      </c>
      <c r="B45" s="18">
        <v>539</v>
      </c>
      <c r="C45" s="18" t="str">
        <f>VLOOKUP(B45,'[1]LISTADO ATM'!$A$2:$B$816,2,0)</f>
        <v>ATM S/M La Cadena Los Proceres</v>
      </c>
      <c r="D45" s="30" t="s">
        <v>19</v>
      </c>
      <c r="E45" s="31"/>
    </row>
    <row r="46" spans="1:5" ht="17.399999999999999" x14ac:dyDescent="0.3">
      <c r="A46" s="18" t="str">
        <f>VLOOKUP(B46,'[1]LISTADO ATM'!$A$2:$C$817,3,0)</f>
        <v>DISTRITO NACIONAL</v>
      </c>
      <c r="B46" s="18">
        <v>557</v>
      </c>
      <c r="C46" s="18" t="str">
        <f>VLOOKUP(B46,'[1]LISTADO ATM'!$A$2:$B$816,2,0)</f>
        <v xml:space="preserve">ATM Multicentro La Sirena Ave. Mella </v>
      </c>
      <c r="D46" s="30" t="s">
        <v>19</v>
      </c>
      <c r="E46" s="31"/>
    </row>
    <row r="47" spans="1:5" ht="17.399999999999999" x14ac:dyDescent="0.3">
      <c r="A47" s="18" t="str">
        <f>VLOOKUP(B47,'[1]LISTADO ATM'!$A$2:$C$817,3,0)</f>
        <v>NORTE</v>
      </c>
      <c r="B47" s="18">
        <v>903</v>
      </c>
      <c r="C47" s="18" t="str">
        <f>VLOOKUP(B47,'[1]LISTADO ATM'!$A$2:$B$816,2,0)</f>
        <v xml:space="preserve">ATM Oficina La Vega Real I </v>
      </c>
      <c r="D47" s="30" t="s">
        <v>19</v>
      </c>
      <c r="E47" s="31"/>
    </row>
    <row r="48" spans="1:5" ht="17.399999999999999" x14ac:dyDescent="0.3">
      <c r="A48" s="18" t="str">
        <f>VLOOKUP(B48,'[1]LISTADO ATM'!$A$2:$C$817,3,0)</f>
        <v>DISTRITO NACIONAL</v>
      </c>
      <c r="B48" s="18">
        <v>701</v>
      </c>
      <c r="C48" s="18" t="str">
        <f>VLOOKUP(B48,'[1]LISTADO ATM'!$A$2:$B$816,2,0)</f>
        <v>ATM Autoservicio Los Alcarrizos</v>
      </c>
      <c r="D48" s="30" t="s">
        <v>17</v>
      </c>
      <c r="E48" s="31"/>
    </row>
    <row r="49" spans="1:5" ht="17.399999999999999" x14ac:dyDescent="0.3">
      <c r="A49" s="18" t="str">
        <f>VLOOKUP(B49,'[1]LISTADO ATM'!$A$2:$C$817,3,0)</f>
        <v>ESTE</v>
      </c>
      <c r="B49" s="18">
        <v>385</v>
      </c>
      <c r="C49" s="18" t="str">
        <f>VLOOKUP(B49,'[1]LISTADO ATM'!$A$2:$B$816,2,0)</f>
        <v xml:space="preserve">ATM Plaza Verón I </v>
      </c>
      <c r="D49" s="30" t="s">
        <v>17</v>
      </c>
      <c r="E49" s="31"/>
    </row>
    <row r="50" spans="1:5" ht="17.399999999999999" x14ac:dyDescent="0.3">
      <c r="A50" s="18" t="str">
        <f>VLOOKUP(B50,'[1]LISTADO ATM'!$A$2:$C$817,3,0)</f>
        <v>DISTRITO NACIONAL</v>
      </c>
      <c r="B50" s="18">
        <v>896</v>
      </c>
      <c r="C50" s="18" t="str">
        <f>VLOOKUP(B50,'[1]LISTADO ATM'!$A$2:$B$816,2,0)</f>
        <v xml:space="preserve">ATM Campamento Militar 16 de Agosto I </v>
      </c>
      <c r="D50" s="30" t="s">
        <v>17</v>
      </c>
      <c r="E50" s="31"/>
    </row>
    <row r="51" spans="1:5" ht="17.399999999999999" x14ac:dyDescent="0.3">
      <c r="A51" s="18" t="str">
        <f>VLOOKUP(B51,'[1]LISTADO ATM'!$A$2:$C$817,3,0)</f>
        <v>DISTRITO NACIONAL</v>
      </c>
      <c r="B51" s="18">
        <v>325</v>
      </c>
      <c r="C51" s="18" t="str">
        <f>VLOOKUP(B51,'[1]LISTADO ATM'!$A$2:$B$816,2,0)</f>
        <v>ATM Casa Edwin</v>
      </c>
      <c r="D51" s="30" t="s">
        <v>17</v>
      </c>
      <c r="E51" s="31"/>
    </row>
    <row r="52" spans="1:5" ht="17.399999999999999" x14ac:dyDescent="0.3">
      <c r="A52" s="18" t="str">
        <f>VLOOKUP(B52,'[1]LISTADO ATM'!$A$2:$C$817,3,0)</f>
        <v>SUR</v>
      </c>
      <c r="B52" s="18">
        <v>750</v>
      </c>
      <c r="C52" s="18" t="str">
        <f>VLOOKUP(B52,'[1]LISTADO ATM'!$A$2:$B$816,2,0)</f>
        <v xml:space="preserve">ATM UNP Duvergé </v>
      </c>
      <c r="D52" s="30" t="s">
        <v>17</v>
      </c>
      <c r="E52" s="31"/>
    </row>
    <row r="53" spans="1:5" ht="17.399999999999999" x14ac:dyDescent="0.3">
      <c r="A53" s="18" t="str">
        <f>VLOOKUP(B53,'[1]LISTADO ATM'!$A$2:$C$817,3,0)</f>
        <v>ESTE</v>
      </c>
      <c r="B53" s="18">
        <v>117</v>
      </c>
      <c r="C53" s="18" t="str">
        <f>VLOOKUP(B53,'[1]LISTADO ATM'!$A$2:$B$816,2,0)</f>
        <v xml:space="preserve">ATM Oficina El Seybo </v>
      </c>
      <c r="D53" s="30" t="s">
        <v>17</v>
      </c>
      <c r="E53" s="31"/>
    </row>
    <row r="54" spans="1:5" ht="17.399999999999999" x14ac:dyDescent="0.3">
      <c r="A54" s="18" t="str">
        <f>VLOOKUP(B54,'[1]LISTADO ATM'!$A$2:$C$817,3,0)</f>
        <v>NORTE</v>
      </c>
      <c r="B54" s="18">
        <v>987</v>
      </c>
      <c r="C54" s="18" t="str">
        <f>VLOOKUP(B54,'[1]LISTADO ATM'!$A$2:$B$816,2,0)</f>
        <v xml:space="preserve">ATM S/M Jumbo (Moca) </v>
      </c>
      <c r="D54" s="30" t="s">
        <v>20</v>
      </c>
      <c r="E54" s="31"/>
    </row>
    <row r="55" spans="1:5" ht="17.399999999999999" x14ac:dyDescent="0.3">
      <c r="A55" s="18" t="str">
        <f>VLOOKUP(B55,'[1]LISTADO ATM'!$A$2:$C$817,3,0)</f>
        <v>DISTRITO NACIONAL</v>
      </c>
      <c r="B55" s="18">
        <v>281</v>
      </c>
      <c r="C55" s="18" t="str">
        <f>VLOOKUP(B55,'[1]LISTADO ATM'!$A$2:$B$816,2,0)</f>
        <v xml:space="preserve">ATM S/M Pola Independencia </v>
      </c>
      <c r="D55" s="30" t="s">
        <v>17</v>
      </c>
      <c r="E55" s="31"/>
    </row>
    <row r="56" spans="1:5" ht="17.399999999999999" x14ac:dyDescent="0.3">
      <c r="A56" s="18" t="str">
        <f>VLOOKUP(B56,'[1]LISTADO ATM'!$A$2:$C$817,3,0)</f>
        <v>DISTRITO NACIONAL</v>
      </c>
      <c r="B56" s="18">
        <v>961</v>
      </c>
      <c r="C56" s="18" t="str">
        <f>VLOOKUP(B56,'[1]LISTADO ATM'!$A$2:$B$816,2,0)</f>
        <v xml:space="preserve">ATM Listín Diario </v>
      </c>
      <c r="D56" s="30" t="s">
        <v>20</v>
      </c>
      <c r="E56" s="31"/>
    </row>
    <row r="57" spans="1:5" ht="18" thickBot="1" x14ac:dyDescent="0.35">
      <c r="A57" s="18" t="str">
        <f>VLOOKUP(B57,'[1]LISTADO ATM'!$A$2:$C$817,3,0)</f>
        <v>SUR</v>
      </c>
      <c r="B57" s="18">
        <v>765</v>
      </c>
      <c r="C57" s="18" t="str">
        <f>VLOOKUP(B57,'[1]LISTADO ATM'!$A$2:$B$816,2,0)</f>
        <v xml:space="preserve">ATM Oficina Azua I </v>
      </c>
      <c r="D57" s="30" t="s">
        <v>20</v>
      </c>
      <c r="E57" s="31"/>
    </row>
    <row r="58" spans="1:5" ht="18" thickBot="1" x14ac:dyDescent="0.35">
      <c r="A58" s="23" t="s">
        <v>12</v>
      </c>
      <c r="B58" s="29">
        <f>COUNT(B42:B57)</f>
        <v>16</v>
      </c>
      <c r="C58" s="21"/>
      <c r="D58" s="21"/>
      <c r="E58" s="22"/>
    </row>
  </sheetData>
  <mergeCells count="27">
    <mergeCell ref="D57:E57"/>
    <mergeCell ref="D47:E47"/>
    <mergeCell ref="D49:E49"/>
    <mergeCell ref="D45:E45"/>
    <mergeCell ref="D50:E50"/>
    <mergeCell ref="D51:E51"/>
    <mergeCell ref="D52:E52"/>
    <mergeCell ref="D55:E55"/>
    <mergeCell ref="D48:E48"/>
    <mergeCell ref="D46:E46"/>
    <mergeCell ref="D53:E53"/>
    <mergeCell ref="D54:E54"/>
    <mergeCell ref="D56:E56"/>
    <mergeCell ref="D42:E42"/>
    <mergeCell ref="D43:E43"/>
    <mergeCell ref="D44:E44"/>
    <mergeCell ref="A26:E26"/>
    <mergeCell ref="A2:E2"/>
    <mergeCell ref="A3:E3"/>
    <mergeCell ref="A4:E4"/>
    <mergeCell ref="A9:E9"/>
    <mergeCell ref="C12:E12"/>
    <mergeCell ref="A37:B37"/>
    <mergeCell ref="A38:B38"/>
    <mergeCell ref="A40:E40"/>
    <mergeCell ref="A14:E14"/>
    <mergeCell ref="D41:E41"/>
  </mergeCells>
  <conditionalFormatting sqref="B11">
    <cfRule type="duplicateValues" dxfId="47" priority="2592"/>
  </conditionalFormatting>
  <conditionalFormatting sqref="B11">
    <cfRule type="duplicateValues" dxfId="46" priority="2594"/>
    <cfRule type="duplicateValues" dxfId="45" priority="2595"/>
    <cfRule type="duplicateValues" dxfId="44" priority="2596"/>
  </conditionalFormatting>
  <conditionalFormatting sqref="B29:B34 B11">
    <cfRule type="duplicateValues" dxfId="43" priority="3286"/>
  </conditionalFormatting>
  <conditionalFormatting sqref="B29:B34 B11">
    <cfRule type="duplicateValues" dxfId="42" priority="3291"/>
    <cfRule type="duplicateValues" dxfId="41" priority="3292"/>
    <cfRule type="duplicateValues" dxfId="40" priority="3293"/>
  </conditionalFormatting>
  <conditionalFormatting sqref="B23">
    <cfRule type="duplicateValues" dxfId="39" priority="3407"/>
  </conditionalFormatting>
  <conditionalFormatting sqref="B23">
    <cfRule type="duplicateValues" dxfId="38" priority="3410"/>
    <cfRule type="duplicateValues" dxfId="37" priority="3411"/>
    <cfRule type="duplicateValues" dxfId="36" priority="3412"/>
  </conditionalFormatting>
  <conditionalFormatting sqref="B17:B22">
    <cfRule type="duplicateValues" dxfId="35" priority="4222"/>
  </conditionalFormatting>
  <conditionalFormatting sqref="B17:B22">
    <cfRule type="duplicateValues" dxfId="34" priority="4225"/>
    <cfRule type="duplicateValues" dxfId="33" priority="4226"/>
    <cfRule type="duplicateValues" dxfId="32" priority="4227"/>
  </conditionalFormatting>
  <conditionalFormatting sqref="E17:E20 E23">
    <cfRule type="duplicateValues" dxfId="31" priority="4234"/>
  </conditionalFormatting>
  <conditionalFormatting sqref="E58:E1048576 E1:E9 E16 E24:E32 E11:E14 E34:E41">
    <cfRule type="duplicateValues" dxfId="30" priority="5063"/>
  </conditionalFormatting>
  <conditionalFormatting sqref="E58 E2:E9 E16 E24:E32 E11:E14 E34:E41">
    <cfRule type="duplicateValues" dxfId="29" priority="5075"/>
  </conditionalFormatting>
  <conditionalFormatting sqref="B58:B1048576 B1:B9 B24:B26 B28:B42 B16:B22 B11:B14">
    <cfRule type="duplicateValues" dxfId="28" priority="5087"/>
  </conditionalFormatting>
  <conditionalFormatting sqref="B28:B52 B1:B9 B16:B26 B11:B14 B55 B57:B1048576">
    <cfRule type="duplicateValues" dxfId="27" priority="5097"/>
  </conditionalFormatting>
  <conditionalFormatting sqref="B63:B1048576 B16 B1:B9 B58:B61 B42 B24:B26 B28 B35:B40 B11:B14">
    <cfRule type="duplicateValues" dxfId="26" priority="5104"/>
  </conditionalFormatting>
  <conditionalFormatting sqref="B58:B1048576 B1:B9 B16 B24:B26 B28 B35:B42 B11:B14">
    <cfRule type="duplicateValues" dxfId="25" priority="5117"/>
  </conditionalFormatting>
  <conditionalFormatting sqref="B58:B1048576 B1:B9 B24:B26 B35:B42 B16 B28 B11:B14">
    <cfRule type="duplicateValues" dxfId="24" priority="5128"/>
    <cfRule type="duplicateValues" dxfId="23" priority="5129"/>
    <cfRule type="duplicateValues" dxfId="22" priority="5130"/>
  </conditionalFormatting>
  <conditionalFormatting sqref="B58 B2:B9 B16 B42 B24:B26 B28 B35:B40 B11:B14">
    <cfRule type="duplicateValues" dxfId="21" priority="5161"/>
  </conditionalFormatting>
  <conditionalFormatting sqref="B58 B2:B9 B16 B42 B24:B26 B28 B35:B40 B11:B14">
    <cfRule type="duplicateValues" dxfId="20" priority="5172"/>
    <cfRule type="duplicateValues" dxfId="19" priority="5173"/>
    <cfRule type="duplicateValues" dxfId="18" priority="5174"/>
  </conditionalFormatting>
  <conditionalFormatting sqref="E21">
    <cfRule type="duplicateValues" dxfId="17" priority="14"/>
  </conditionalFormatting>
  <conditionalFormatting sqref="E33">
    <cfRule type="duplicateValues" dxfId="16" priority="12"/>
  </conditionalFormatting>
  <conditionalFormatting sqref="E33">
    <cfRule type="duplicateValues" dxfId="15" priority="13"/>
  </conditionalFormatting>
  <conditionalFormatting sqref="B43:B52 B55 B57">
    <cfRule type="duplicateValues" dxfId="14" priority="5312"/>
    <cfRule type="duplicateValues" dxfId="13" priority="5313"/>
    <cfRule type="duplicateValues" dxfId="12" priority="5314"/>
  </conditionalFormatting>
  <conditionalFormatting sqref="B43:B52 B55 B57">
    <cfRule type="duplicateValues" dxfId="11" priority="5318"/>
  </conditionalFormatting>
  <conditionalFormatting sqref="E22">
    <cfRule type="duplicateValues" dxfId="10" priority="11"/>
  </conditionalFormatting>
  <conditionalFormatting sqref="B53:B54">
    <cfRule type="duplicateValues" dxfId="9" priority="6"/>
  </conditionalFormatting>
  <conditionalFormatting sqref="B53:B54">
    <cfRule type="duplicateValues" dxfId="8" priority="7"/>
    <cfRule type="duplicateValues" dxfId="7" priority="8"/>
    <cfRule type="duplicateValues" dxfId="6" priority="9"/>
  </conditionalFormatting>
  <conditionalFormatting sqref="B53:B54">
    <cfRule type="duplicateValues" dxfId="5" priority="10"/>
  </conditionalFormatting>
  <conditionalFormatting sqref="B56">
    <cfRule type="duplicateValues" dxfId="4" priority="1"/>
  </conditionalFormatting>
  <conditionalFormatting sqref="B56">
    <cfRule type="duplicateValues" dxfId="3" priority="2"/>
    <cfRule type="duplicateValues" dxfId="2" priority="3"/>
    <cfRule type="duplicateValues" dxfId="1" priority="4"/>
  </conditionalFormatting>
  <conditionalFormatting sqref="B5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2021-01-13T06:31:37Z</dcterms:modified>
</cp:coreProperties>
</file>