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3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1" l="1"/>
  <c r="C65" i="1"/>
  <c r="C66" i="1"/>
  <c r="C67" i="1"/>
  <c r="C68" i="1"/>
  <c r="A64" i="1"/>
  <c r="A65" i="1"/>
  <c r="A66" i="1"/>
  <c r="A67" i="1"/>
  <c r="A68" i="1"/>
  <c r="B31" i="1"/>
  <c r="C27" i="1"/>
  <c r="C28" i="1"/>
  <c r="C29" i="1"/>
  <c r="C30" i="1"/>
  <c r="A27" i="1"/>
  <c r="A28" i="1"/>
  <c r="A29" i="1"/>
  <c r="A30" i="1"/>
  <c r="B40" i="1"/>
  <c r="C39" i="1"/>
  <c r="A39" i="1"/>
  <c r="A38" i="1" l="1"/>
  <c r="A25" i="1"/>
  <c r="A26" i="1"/>
  <c r="C25" i="1"/>
  <c r="C26" i="1"/>
  <c r="C38" i="1"/>
  <c r="A21" i="1" l="1"/>
  <c r="A22" i="1"/>
  <c r="A23" i="1"/>
  <c r="A24" i="1"/>
  <c r="C21" i="1"/>
  <c r="C22" i="1"/>
  <c r="C23" i="1"/>
  <c r="C24" i="1"/>
  <c r="A16" i="1" l="1"/>
  <c r="A17" i="1"/>
  <c r="A18" i="1"/>
  <c r="A19" i="1"/>
  <c r="A20" i="1"/>
  <c r="C16" i="1"/>
  <c r="C17" i="1"/>
  <c r="C18" i="1"/>
  <c r="C19" i="1"/>
  <c r="C20" i="1"/>
  <c r="A15" i="1"/>
  <c r="C15" i="1"/>
  <c r="A37" i="1"/>
  <c r="C37" i="1"/>
  <c r="A14" i="1" l="1"/>
  <c r="C14" i="1"/>
  <c r="B69" i="1"/>
  <c r="A13" i="1"/>
  <c r="C13" i="1"/>
  <c r="A12" i="1"/>
  <c r="C12" i="1"/>
  <c r="B46" i="1"/>
  <c r="A62" i="1"/>
  <c r="A63" i="1"/>
  <c r="C62" i="1"/>
  <c r="C63" i="1"/>
  <c r="C60" i="1" l="1"/>
  <c r="A60" i="1"/>
  <c r="C61" i="1"/>
  <c r="A61" i="1"/>
  <c r="C59" i="1" l="1"/>
  <c r="A59" i="1"/>
  <c r="C58" i="1"/>
  <c r="A58" i="1"/>
  <c r="C57" i="1"/>
  <c r="A57" i="1"/>
  <c r="C56" i="1" l="1"/>
  <c r="A56" i="1"/>
  <c r="C36" i="1"/>
  <c r="A35" i="1"/>
  <c r="C35" i="1"/>
  <c r="A55" i="1" l="1"/>
  <c r="C55" i="1"/>
  <c r="C44" i="1"/>
  <c r="A44" i="1"/>
  <c r="A54" i="1"/>
  <c r="A36" i="1"/>
  <c r="A45" i="1"/>
  <c r="C45" i="1"/>
  <c r="C54" i="1" l="1"/>
  <c r="A11" i="1" l="1"/>
  <c r="C11" i="1"/>
  <c r="C53" i="1" l="1"/>
  <c r="A53" i="1"/>
  <c r="A49" i="1" l="1"/>
</calcChain>
</file>

<file path=xl/sharedStrings.xml><?xml version="1.0" encoding="utf-8"?>
<sst xmlns="http://schemas.openxmlformats.org/spreadsheetml/2006/main" count="78" uniqueCount="23">
  <si>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</si>
  <si>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</si>
  <si>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</si>
  <si>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</si>
  <si>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</si>
  <si>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</si>
  <si>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</si>
  <si>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</si>
  <si>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</si>
  <si>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</si>
  <si>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</si>
  <si>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</si>
  <si>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</si>
  <si>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</si>
  <si>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</si>
  <si>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</si>
  <si>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</si>
  <si>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</si>
  <si>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</si>
  <si>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</si>
  <si>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13/1/2021  6:00:00 AM</t>
  </si>
  <si>
    <t>13/1/2021  5:00:00 PM</t>
  </si>
  <si>
    <t>1 Gaveta Vacía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</si>
</sst>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9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tabSelected="1" zoomScale="80" zoomScaleNormal="80" workbookViewId="0">
      <selection activeCell="C7" sqref="C7"/>
    </sheetView>
  </sheetViews>
  <sheetFormatPr baseColWidth="10" defaultColWidth="52.7109375" defaultRowHeight="15" x14ac:dyDescent="0.25"/>
  <cols>
    <col min="1" max="1" width="27.140625" bestFit="1" customWidth="1"/>
    <col min="2" max="2" width="24" style="26" customWidth="1"/>
    <col min="3" max="3" width="55.5703125" customWidth="1"/>
    <col min="4" max="4" width="38.42578125" bestFit="1" customWidth="1"/>
    <col min="5" max="5" width="48.28515625" customWidth="1"/>
    <col min="6" max="6" width="4.7109375" customWidth="1"/>
  </cols>
  <sheetData>
    <row r="2" spans="1:5" ht="22.5" x14ac:dyDescent="0.25">
      <c r="A2" s="37" t="s">
        <v>0</v>
      </c>
      <c r="B2" s="38"/>
      <c r="C2" s="38"/>
      <c r="D2" s="38"/>
      <c r="E2" s="39"/>
    </row>
    <row r="3" spans="1:5" ht="22.5" x14ac:dyDescent="0.25">
      <c r="A3" s="37" t="s">
        <v>1</v>
      </c>
      <c r="B3" s="38"/>
      <c r="C3" s="38"/>
      <c r="D3" s="38"/>
      <c r="E3" s="39"/>
    </row>
    <row r="4" spans="1:5" ht="25.5" x14ac:dyDescent="0.25">
      <c r="A4" s="40" t="s">
        <v>0</v>
      </c>
      <c r="B4" s="41"/>
      <c r="C4" s="41"/>
      <c r="D4" s="41"/>
      <c r="E4" s="42"/>
    </row>
    <row r="5" spans="1:5" ht="18.75" thickBot="1" x14ac:dyDescent="0.3">
      <c r="A5" s="1"/>
      <c r="B5" s="2"/>
      <c r="C5" s="3"/>
      <c r="D5" s="4"/>
      <c r="E5" s="5"/>
    </row>
    <row r="6" spans="1:5" ht="18.75" thickBot="1" x14ac:dyDescent="0.3">
      <c r="A6" s="6" t="s">
        <v>2</v>
      </c>
      <c r="B6" s="7" t="s">
        <v>20</v>
      </c>
      <c r="C6" s="8"/>
      <c r="D6" s="9"/>
      <c r="E6" s="10"/>
    </row>
    <row r="7" spans="1:5" ht="18.75" thickBot="1" x14ac:dyDescent="0.3">
      <c r="A7" s="6" t="s">
        <v>3</v>
      </c>
      <c r="B7" s="7" t="s">
        <v>21</v>
      </c>
      <c r="C7" s="8"/>
      <c r="D7" s="9"/>
      <c r="E7" s="10"/>
    </row>
    <row r="8" spans="1:5" ht="18.75" thickBot="1" x14ac:dyDescent="0.3">
      <c r="A8" s="11"/>
      <c r="B8" s="12"/>
      <c r="C8" s="13"/>
      <c r="D8" s="14"/>
      <c r="E8" s="15"/>
    </row>
    <row r="9" spans="1:5" ht="18.75" thickBot="1" x14ac:dyDescent="0.3">
      <c r="A9" s="32" t="s">
        <v>4</v>
      </c>
      <c r="B9" s="33"/>
      <c r="C9" s="33"/>
      <c r="D9" s="33"/>
      <c r="E9" s="34"/>
    </row>
    <row r="10" spans="1:5" ht="18" x14ac:dyDescent="0.25">
      <c r="A10" s="16" t="s">
        <v>5</v>
      </c>
      <c r="B10" s="16" t="s">
        <v>6</v>
      </c>
      <c r="C10" s="17" t="s">
        <v>7</v>
      </c>
      <c r="D10" s="17" t="s">
        <v>8</v>
      </c>
      <c r="E10" s="17" t="s">
        <v>9</v>
      </c>
    </row>
    <row r="11" spans="1:5" ht="18" x14ac:dyDescent="0.25">
      <c r="A11" s="18" t="str">
        <f>VLOOKUP(B11,'[1]LISTADO ATM'!$A$2:$C$817,3,0)</f>
        <v>NORTE</v>
      </c>
      <c r="B11" s="18">
        <v>749</v>
      </c>
      <c r="C11" s="18" t="str">
        <f>VLOOKUP(B11,'[1]LISTADO ATM'!$A$2:$B$816,2,0)</f>
        <v xml:space="preserve">ATM Oficina Yaque </v>
      </c>
      <c r="D11" s="25" t="s">
        <v>18</v>
      </c>
      <c r="E11" s="27">
        <v>335761739</v>
      </c>
    </row>
    <row r="12" spans="1:5" ht="18" x14ac:dyDescent="0.25">
      <c r="A12" s="18" t="str">
        <f>VLOOKUP(B12,'[1]LISTADO ATM'!$A$2:$C$817,3,0)</f>
        <v>DISTRITO NACIONAL</v>
      </c>
      <c r="B12" s="18">
        <v>578</v>
      </c>
      <c r="C12" s="18" t="str">
        <f>VLOOKUP(B12,'[1]LISTADO ATM'!$A$2:$B$816,2,0)</f>
        <v xml:space="preserve">ATM Procuraduría General de la República </v>
      </c>
      <c r="D12" s="25" t="s">
        <v>18</v>
      </c>
      <c r="E12" s="27">
        <v>335760499</v>
      </c>
    </row>
    <row r="13" spans="1:5" ht="18" x14ac:dyDescent="0.25">
      <c r="A13" s="18" t="str">
        <f>VLOOKUP(B13,'[1]LISTADO ATM'!$A$2:$C$817,3,0)</f>
        <v>ESTE</v>
      </c>
      <c r="B13" s="18">
        <v>117</v>
      </c>
      <c r="C13" s="18" t="str">
        <f>VLOOKUP(B13,'[1]LISTADO ATM'!$A$2:$B$816,2,0)</f>
        <v xml:space="preserve">ATM Oficina El Seybo </v>
      </c>
      <c r="D13" s="25" t="s">
        <v>18</v>
      </c>
      <c r="E13" s="27">
        <v>335762253</v>
      </c>
    </row>
    <row r="14" spans="1:5" ht="18" x14ac:dyDescent="0.25">
      <c r="A14" s="18" t="str">
        <f>VLOOKUP(B14,'[1]LISTADO ATM'!$A$2:$C$817,3,0)</f>
        <v>DISTRITO NACIONAL</v>
      </c>
      <c r="B14" s="18">
        <v>815</v>
      </c>
      <c r="C14" s="18" t="str">
        <f>VLOOKUP(B14,'[1]LISTADO ATM'!$A$2:$B$816,2,0)</f>
        <v xml:space="preserve">ATM Oficina Atalaya del Mar </v>
      </c>
      <c r="D14" s="25" t="s">
        <v>18</v>
      </c>
      <c r="E14" s="27">
        <v>335760525</v>
      </c>
    </row>
    <row r="15" spans="1:5" ht="18" x14ac:dyDescent="0.25">
      <c r="A15" s="18" t="str">
        <f>VLOOKUP(B15,'[1]LISTADO ATM'!$A$2:$C$817,3,0)</f>
        <v>DISTRITO NACIONAL</v>
      </c>
      <c r="B15" s="18">
        <v>224</v>
      </c>
      <c r="C15" s="18" t="str">
        <f>VLOOKUP(B15,'[1]LISTADO ATM'!$A$2:$B$816,2,0)</f>
        <v xml:space="preserve">ATM S/M Nacional El Millón (Núñez de Cáceres) </v>
      </c>
      <c r="D15" s="25" t="s">
        <v>18</v>
      </c>
      <c r="E15" s="27">
        <v>335762246</v>
      </c>
    </row>
    <row r="16" spans="1:5" ht="18" x14ac:dyDescent="0.25">
      <c r="A16" s="18" t="str">
        <f>VLOOKUP(B16,'[1]LISTADO ATM'!$A$2:$C$817,3,0)</f>
        <v>SUR</v>
      </c>
      <c r="B16" s="18">
        <v>403</v>
      </c>
      <c r="C16" s="18" t="str">
        <f>VLOOKUP(B16,'[1]LISTADO ATM'!$A$2:$B$816,2,0)</f>
        <v xml:space="preserve">ATM Oficina Vicente Noble </v>
      </c>
      <c r="D16" s="25" t="s">
        <v>18</v>
      </c>
      <c r="E16" s="27">
        <v>335761723</v>
      </c>
    </row>
    <row r="17" spans="1:5" ht="18" x14ac:dyDescent="0.25">
      <c r="A17" s="18" t="str">
        <f>VLOOKUP(B17,'[1]LISTADO ATM'!$A$2:$C$817,3,0)</f>
        <v>SUR</v>
      </c>
      <c r="B17" s="18">
        <v>45</v>
      </c>
      <c r="C17" s="18" t="str">
        <f>VLOOKUP(B17,'[1]LISTADO ATM'!$A$2:$B$816,2,0)</f>
        <v xml:space="preserve">ATM Oficina Tamayo </v>
      </c>
      <c r="D17" s="25" t="s">
        <v>18</v>
      </c>
      <c r="E17" s="27">
        <v>335761607</v>
      </c>
    </row>
    <row r="18" spans="1:5" ht="18" x14ac:dyDescent="0.25">
      <c r="A18" s="18" t="str">
        <f>VLOOKUP(B18,'[1]LISTADO ATM'!$A$2:$C$817,3,0)</f>
        <v>NORTE</v>
      </c>
      <c r="B18" s="18">
        <v>350</v>
      </c>
      <c r="C18" s="18" t="str">
        <f>VLOOKUP(B18,'[1]LISTADO ATM'!$A$2:$B$816,2,0)</f>
        <v xml:space="preserve">ATM Oficina Villa Tapia </v>
      </c>
      <c r="D18" s="25" t="s">
        <v>18</v>
      </c>
      <c r="E18" s="27">
        <v>335761898</v>
      </c>
    </row>
    <row r="19" spans="1:5" ht="18" x14ac:dyDescent="0.25">
      <c r="A19" s="18" t="str">
        <f>VLOOKUP(B19,'[1]LISTADO ATM'!$A$2:$C$817,3,0)</f>
        <v>DISTRITO NACIONAL</v>
      </c>
      <c r="B19" s="18">
        <v>671</v>
      </c>
      <c r="C19" s="18" t="str">
        <f>VLOOKUP(B19,'[1]LISTADO ATM'!$A$2:$B$816,2,0)</f>
        <v>ATM Ayuntamiento Sto. Dgo. Norte</v>
      </c>
      <c r="D19" s="25" t="s">
        <v>18</v>
      </c>
      <c r="E19" s="27">
        <v>335761401</v>
      </c>
    </row>
    <row r="20" spans="1:5" ht="18" x14ac:dyDescent="0.25">
      <c r="A20" s="18" t="str">
        <f>VLOOKUP(B20,'[1]LISTADO ATM'!$A$2:$C$817,3,0)</f>
        <v>DISTRITO NACIONAL</v>
      </c>
      <c r="B20" s="18">
        <v>701</v>
      </c>
      <c r="C20" s="18" t="str">
        <f>VLOOKUP(B20,'[1]LISTADO ATM'!$A$2:$B$816,2,0)</f>
        <v>ATM Autoservicio Los Alcarrizos</v>
      </c>
      <c r="D20" s="25" t="s">
        <v>18</v>
      </c>
      <c r="E20" s="27">
        <v>335762365</v>
      </c>
    </row>
    <row r="21" spans="1:5" ht="18" x14ac:dyDescent="0.25">
      <c r="A21" s="18" t="str">
        <f>VLOOKUP(B21,'[1]LISTADO ATM'!$A$2:$C$817,3,0)</f>
        <v>DISTRITO NACIONAL</v>
      </c>
      <c r="B21" s="18">
        <v>577</v>
      </c>
      <c r="C21" s="18" t="str">
        <f>VLOOKUP(B21,'[1]LISTADO ATM'!$A$2:$B$816,2,0)</f>
        <v xml:space="preserve">ATM Olé Ave. Duarte </v>
      </c>
      <c r="D21" s="25" t="s">
        <v>18</v>
      </c>
      <c r="E21" s="27">
        <v>335761613</v>
      </c>
    </row>
    <row r="22" spans="1:5" ht="18" x14ac:dyDescent="0.25">
      <c r="A22" s="18" t="str">
        <f>VLOOKUP(B22,'[1]LISTADO ATM'!$A$2:$C$817,3,0)</f>
        <v>NORTE</v>
      </c>
      <c r="B22" s="18">
        <v>987</v>
      </c>
      <c r="C22" s="18" t="str">
        <f>VLOOKUP(B22,'[1]LISTADO ATM'!$A$2:$B$816,2,0)</f>
        <v xml:space="preserve">ATM S/M Jumbo (Moca) </v>
      </c>
      <c r="D22" s="25" t="s">
        <v>18</v>
      </c>
      <c r="E22" s="27">
        <v>335762067</v>
      </c>
    </row>
    <row r="23" spans="1:5" ht="18" x14ac:dyDescent="0.25">
      <c r="A23" s="18" t="str">
        <f>VLOOKUP(B23,'[1]LISTADO ATM'!$A$2:$C$817,3,0)</f>
        <v>DISTRITO NACIONAL</v>
      </c>
      <c r="B23" s="18">
        <v>618</v>
      </c>
      <c r="C23" s="18" t="str">
        <f>VLOOKUP(B23,'[1]LISTADO ATM'!$A$2:$B$816,2,0)</f>
        <v xml:space="preserve">ATM Bienes Nacionales </v>
      </c>
      <c r="D23" s="25" t="s">
        <v>18</v>
      </c>
      <c r="E23" s="27">
        <v>335762842</v>
      </c>
    </row>
    <row r="24" spans="1:5" ht="18" x14ac:dyDescent="0.25">
      <c r="A24" s="18" t="str">
        <f>VLOOKUP(B24,'[1]LISTADO ATM'!$A$2:$C$817,3,0)</f>
        <v>DISTRITO NACIONAL</v>
      </c>
      <c r="B24" s="18">
        <v>755</v>
      </c>
      <c r="C24" s="18" t="str">
        <f>VLOOKUP(B24,'[1]LISTADO ATM'!$A$2:$B$816,2,0)</f>
        <v xml:space="preserve">ATM Oficina Galería del Este (Plaza) </v>
      </c>
      <c r="D24" s="25" t="s">
        <v>18</v>
      </c>
      <c r="E24" s="27">
        <v>335761725</v>
      </c>
    </row>
    <row r="25" spans="1:5" ht="18" x14ac:dyDescent="0.25">
      <c r="A25" s="18" t="str">
        <f>VLOOKUP(B25,'[1]LISTADO ATM'!$A$2:$C$817,3,0)</f>
        <v>DISTRITO NACIONAL</v>
      </c>
      <c r="B25" s="18">
        <v>26</v>
      </c>
      <c r="C25" s="18" t="str">
        <f>VLOOKUP(B25,'[1]LISTADO ATM'!$A$2:$B$816,2,0)</f>
        <v>ATM S/M Jumbo San Isidro</v>
      </c>
      <c r="D25" s="25" t="s">
        <v>18</v>
      </c>
      <c r="E25" s="27">
        <v>335761838</v>
      </c>
    </row>
    <row r="26" spans="1:5" ht="18" x14ac:dyDescent="0.25">
      <c r="A26" s="18" t="str">
        <f>VLOOKUP(B26,'[1]LISTADO ATM'!$A$2:$C$817,3,0)</f>
        <v>NORTE</v>
      </c>
      <c r="B26" s="18">
        <v>716</v>
      </c>
      <c r="C26" s="18" t="str">
        <f>VLOOKUP(B26,'[1]LISTADO ATM'!$A$2:$B$816,2,0)</f>
        <v xml:space="preserve">ATM Oficina Zona Franca (Santiago) </v>
      </c>
      <c r="D26" s="25" t="s">
        <v>18</v>
      </c>
      <c r="E26" s="27">
        <v>335762371</v>
      </c>
    </row>
    <row r="27" spans="1:5" ht="18" x14ac:dyDescent="0.25">
      <c r="A27" s="18" t="str">
        <f>VLOOKUP(B27,'[1]LISTADO ATM'!$A$2:$C$817,3,0)</f>
        <v>DISTRITO NACIONAL</v>
      </c>
      <c r="B27" s="18">
        <v>697</v>
      </c>
      <c r="C27" s="18" t="str">
        <f>VLOOKUP(B27,'[1]LISTADO ATM'!$A$2:$B$816,2,0)</f>
        <v>ATM Hipermercado Olé Ciudad Juan Bosch</v>
      </c>
      <c r="D27" s="25" t="s">
        <v>18</v>
      </c>
      <c r="E27" s="27">
        <v>335761549</v>
      </c>
    </row>
    <row r="28" spans="1:5" ht="18" x14ac:dyDescent="0.25">
      <c r="A28" s="18" t="str">
        <f>VLOOKUP(B28,'[1]LISTADO ATM'!$A$2:$C$817,3,0)</f>
        <v>NORTE</v>
      </c>
      <c r="B28" s="18">
        <v>151</v>
      </c>
      <c r="C28" s="18" t="str">
        <f>VLOOKUP(B28,'[1]LISTADO ATM'!$A$2:$B$816,2,0)</f>
        <v xml:space="preserve">ATM Oficina Nagua </v>
      </c>
      <c r="D28" s="25" t="s">
        <v>18</v>
      </c>
      <c r="E28" s="27">
        <v>335762492</v>
      </c>
    </row>
    <row r="29" spans="1:5" ht="18" x14ac:dyDescent="0.25">
      <c r="A29" s="18" t="str">
        <f>VLOOKUP(B29,'[1]LISTADO ATM'!$A$2:$C$817,3,0)</f>
        <v>NORTE</v>
      </c>
      <c r="B29" s="18">
        <v>372</v>
      </c>
      <c r="C29" s="18" t="str">
        <f>VLOOKUP(B29,'[1]LISTADO ATM'!$A$2:$B$816,2,0)</f>
        <v>ATM Oficina Sánchez II</v>
      </c>
      <c r="D29" s="25" t="s">
        <v>18</v>
      </c>
      <c r="E29" s="27">
        <v>335762489</v>
      </c>
    </row>
    <row r="30" spans="1:5" ht="18" x14ac:dyDescent="0.25">
      <c r="A30" s="18" t="str">
        <f>VLOOKUP(B30,'[1]LISTADO ATM'!$A$2:$C$817,3,0)</f>
        <v>DISTRITO NACIONAL</v>
      </c>
      <c r="B30" s="18">
        <v>713</v>
      </c>
      <c r="C30" s="18" t="str">
        <f>VLOOKUP(B30,'[1]LISTADO ATM'!$A$2:$B$816,2,0)</f>
        <v xml:space="preserve">ATM Oficina Las Américas </v>
      </c>
      <c r="D30" s="25" t="s">
        <v>18</v>
      </c>
      <c r="E30" s="27">
        <v>335760838</v>
      </c>
    </row>
    <row r="31" spans="1:5" ht="18.75" thickBot="1" x14ac:dyDescent="0.3">
      <c r="A31" s="22" t="s">
        <v>12</v>
      </c>
      <c r="B31" s="24">
        <f>COUNT(B11:B30)</f>
        <v>20</v>
      </c>
      <c r="C31" s="43"/>
      <c r="D31" s="44"/>
      <c r="E31" s="45"/>
    </row>
    <row r="32" spans="1:5" ht="15.75" thickBot="1" x14ac:dyDescent="0.3"/>
    <row r="33" spans="1:5" ht="18.75" thickBot="1" x14ac:dyDescent="0.3">
      <c r="A33" s="32" t="s">
        <v>10</v>
      </c>
      <c r="B33" s="33"/>
      <c r="C33" s="33"/>
      <c r="D33" s="33"/>
      <c r="E33" s="34"/>
    </row>
    <row r="34" spans="1:5" ht="18" x14ac:dyDescent="0.25">
      <c r="A34" s="16" t="s">
        <v>5</v>
      </c>
      <c r="B34" s="16" t="s">
        <v>6</v>
      </c>
      <c r="C34" s="17" t="s">
        <v>7</v>
      </c>
      <c r="D34" s="17" t="s">
        <v>8</v>
      </c>
      <c r="E34" s="17" t="s">
        <v>9</v>
      </c>
    </row>
    <row r="35" spans="1:5" ht="18" x14ac:dyDescent="0.25">
      <c r="A35" s="18" t="str">
        <f>VLOOKUP(B35,'[1]LISTADO ATM'!$A$2:$C$817,3,0)</f>
        <v>DISTRITO NACIONAL</v>
      </c>
      <c r="B35" s="18">
        <v>312</v>
      </c>
      <c r="C35" s="18" t="str">
        <f>VLOOKUP(B35,'[1]LISTADO ATM'!$A$2:$B$816,2,0)</f>
        <v xml:space="preserve">ATM Oficina Tiradentes II (Naco) </v>
      </c>
      <c r="D35" s="19" t="s">
        <v>11</v>
      </c>
      <c r="E35" s="27">
        <v>335762629</v>
      </c>
    </row>
    <row r="36" spans="1:5" ht="18" x14ac:dyDescent="0.25">
      <c r="A36" s="18" t="str">
        <f>VLOOKUP(B36,'[1]LISTADO ATM'!$A$2:$C$817,3,0)</f>
        <v>DISTRITO NACIONAL</v>
      </c>
      <c r="B36" s="18">
        <v>812</v>
      </c>
      <c r="C36" s="18" t="str">
        <f>VLOOKUP(B36,'[1]LISTADO ATM'!$A$2:$B$816,2,0)</f>
        <v xml:space="preserve">ATM Canasta del Pueblo </v>
      </c>
      <c r="D36" s="19" t="s">
        <v>11</v>
      </c>
      <c r="E36" s="27">
        <v>335762364</v>
      </c>
    </row>
    <row r="37" spans="1:5" ht="18" x14ac:dyDescent="0.25">
      <c r="A37" s="18" t="str">
        <f>VLOOKUP(B37,'[1]LISTADO ATM'!$A$2:$C$817,3,0)</f>
        <v>DISTRITO NACIONAL</v>
      </c>
      <c r="B37" s="18">
        <v>24</v>
      </c>
      <c r="C37" s="18" t="str">
        <f>VLOOKUP(B37,'[1]LISTADO ATM'!$A$2:$B$816,2,0)</f>
        <v xml:space="preserve">ATM Oficina Eusebio Manzueta </v>
      </c>
      <c r="D37" s="19" t="s">
        <v>11</v>
      </c>
      <c r="E37" s="27">
        <v>335762571</v>
      </c>
    </row>
    <row r="38" spans="1:5" ht="18" x14ac:dyDescent="0.25">
      <c r="A38" s="18" t="str">
        <f>VLOOKUP(B38,'[1]LISTADO ATM'!$A$2:$C$817,3,0)</f>
        <v>DISTRITO NACIONAL</v>
      </c>
      <c r="B38" s="18">
        <v>887</v>
      </c>
      <c r="C38" s="18" t="str">
        <f>VLOOKUP(B38,'[1]LISTADO ATM'!$A$2:$B$816,2,0)</f>
        <v>ATM S/M Bravo Los Proceres</v>
      </c>
      <c r="D38" s="19" t="s">
        <v>11</v>
      </c>
      <c r="E38" s="27">
        <v>335762887</v>
      </c>
    </row>
    <row r="39" spans="1:5" ht="18.75" thickBot="1" x14ac:dyDescent="0.3">
      <c r="A39" s="18" t="str">
        <f>VLOOKUP(B39,'[1]LISTADO ATM'!$A$2:$C$817,3,0)</f>
        <v>DISTRITO NACIONAL</v>
      </c>
      <c r="B39" s="18">
        <v>326</v>
      </c>
      <c r="C39" s="18" t="str">
        <f>VLOOKUP(B39,'[1]LISTADO ATM'!$A$2:$B$816,2,0)</f>
        <v>ATM Autoservicio Jiménez Moya II</v>
      </c>
      <c r="D39" s="19" t="s">
        <v>11</v>
      </c>
      <c r="E39" s="27">
        <v>335762950</v>
      </c>
    </row>
    <row r="40" spans="1:5" ht="18.75" thickBot="1" x14ac:dyDescent="0.3">
      <c r="A40" s="22" t="s">
        <v>12</v>
      </c>
      <c r="B40" s="28">
        <f>COUNT(B35:B39)</f>
        <v>5</v>
      </c>
      <c r="C40" s="20"/>
      <c r="D40" s="20"/>
      <c r="E40" s="21"/>
    </row>
    <row r="41" spans="1:5" ht="15.75" thickBot="1" x14ac:dyDescent="0.3"/>
    <row r="42" spans="1:5" ht="18.75" thickBot="1" x14ac:dyDescent="0.3">
      <c r="A42" s="32" t="s">
        <v>13</v>
      </c>
      <c r="B42" s="33"/>
      <c r="C42" s="33"/>
      <c r="D42" s="33"/>
      <c r="E42" s="34"/>
    </row>
    <row r="43" spans="1:5" ht="18" x14ac:dyDescent="0.25">
      <c r="A43" s="16" t="s">
        <v>5</v>
      </c>
      <c r="B43" s="16" t="s">
        <v>6</v>
      </c>
      <c r="C43" s="17" t="s">
        <v>7</v>
      </c>
      <c r="D43" s="17" t="s">
        <v>8</v>
      </c>
      <c r="E43" s="17" t="s">
        <v>9</v>
      </c>
    </row>
    <row r="44" spans="1:5" ht="18" x14ac:dyDescent="0.25">
      <c r="A44" s="18" t="str">
        <f>VLOOKUP(B44,'[1]LISTADO ATM'!$A$2:$C$817,3,0)</f>
        <v>DISTRITO NACIONAL</v>
      </c>
      <c r="B44" s="18">
        <v>823</v>
      </c>
      <c r="C44" s="18" t="str">
        <f>VLOOKUP(B44,'[1]LISTADO ATM'!$A$2:$B$816,2,0)</f>
        <v xml:space="preserve">ATM UNP El Carril (Haina) </v>
      </c>
      <c r="D44" s="18" t="s">
        <v>14</v>
      </c>
      <c r="E44" s="27">
        <v>335761259</v>
      </c>
    </row>
    <row r="45" spans="1:5" ht="18.75" thickBot="1" x14ac:dyDescent="0.3">
      <c r="A45" s="18" t="str">
        <f>VLOOKUP(B45,'[1]LISTADO ATM'!$A$2:$C$817,3,0)</f>
        <v>NORTE</v>
      </c>
      <c r="B45" s="18">
        <v>747</v>
      </c>
      <c r="C45" s="18" t="str">
        <f>VLOOKUP(B45,'[1]LISTADO ATM'!$A$2:$B$816,2,0)</f>
        <v xml:space="preserve">ATM Club BR (Santiago) </v>
      </c>
      <c r="D45" s="18" t="s">
        <v>14</v>
      </c>
      <c r="E45" s="27">
        <v>335761848</v>
      </c>
    </row>
    <row r="46" spans="1:5" ht="18.75" thickBot="1" x14ac:dyDescent="0.3">
      <c r="A46" s="22" t="s">
        <v>12</v>
      </c>
      <c r="B46" s="28">
        <f>COUNT(B44:B44)</f>
        <v>1</v>
      </c>
      <c r="C46" s="20"/>
      <c r="D46" s="20"/>
      <c r="E46" s="21"/>
    </row>
    <row r="47" spans="1:5" ht="15.75" thickBot="1" x14ac:dyDescent="0.3"/>
    <row r="48" spans="1:5" ht="18.75" thickBot="1" x14ac:dyDescent="0.3">
      <c r="A48" s="46" t="s">
        <v>15</v>
      </c>
      <c r="B48" s="47"/>
    </row>
    <row r="49" spans="1:5" ht="18.75" thickBot="1" x14ac:dyDescent="0.3">
      <c r="A49" s="48">
        <f>+B40+B46</f>
        <v>6</v>
      </c>
      <c r="B49" s="49"/>
    </row>
    <row r="50" spans="1:5" ht="15.75" thickBot="1" x14ac:dyDescent="0.3"/>
    <row r="51" spans="1:5" ht="18.75" thickBot="1" x14ac:dyDescent="0.3">
      <c r="A51" s="32" t="s">
        <v>16</v>
      </c>
      <c r="B51" s="33"/>
      <c r="C51" s="33"/>
      <c r="D51" s="33"/>
      <c r="E51" s="34"/>
    </row>
    <row r="52" spans="1:5" ht="18" x14ac:dyDescent="0.25">
      <c r="A52" s="16" t="s">
        <v>5</v>
      </c>
      <c r="B52" s="16" t="s">
        <v>6</v>
      </c>
      <c r="C52" s="23" t="s">
        <v>7</v>
      </c>
      <c r="D52" s="35" t="s">
        <v>8</v>
      </c>
      <c r="E52" s="36"/>
    </row>
    <row r="53" spans="1:5" ht="18" x14ac:dyDescent="0.25">
      <c r="A53" s="18" t="str">
        <f>VLOOKUP(B53,'[1]LISTADO ATM'!$A$2:$C$817,3,0)</f>
        <v>ESTE</v>
      </c>
      <c r="B53" s="18">
        <v>159</v>
      </c>
      <c r="C53" s="18" t="str">
        <f>VLOOKUP(B53,'[1]LISTADO ATM'!$A$2:$B$816,2,0)</f>
        <v xml:space="preserve">ATM Hotel Dreams Bayahibe I </v>
      </c>
      <c r="D53" s="30" t="s">
        <v>19</v>
      </c>
      <c r="E53" s="31"/>
    </row>
    <row r="54" spans="1:5" ht="18" x14ac:dyDescent="0.25">
      <c r="A54" s="18" t="str">
        <f>VLOOKUP(B54,'[1]LISTADO ATM'!$A$2:$C$817,3,0)</f>
        <v>NORTE</v>
      </c>
      <c r="B54" s="18">
        <v>853</v>
      </c>
      <c r="C54" s="18" t="str">
        <f>VLOOKUP(B54,'[1]LISTADO ATM'!$A$2:$B$816,2,0)</f>
        <v xml:space="preserve">ATM Inversiones JF Group (Shell Canabacoa) </v>
      </c>
      <c r="D54" s="30" t="s">
        <v>19</v>
      </c>
      <c r="E54" s="31"/>
    </row>
    <row r="55" spans="1:5" ht="18" x14ac:dyDescent="0.25">
      <c r="A55" s="18" t="str">
        <f>VLOOKUP(B55,'[1]LISTADO ATM'!$A$2:$C$817,3,0)</f>
        <v>DISTRITO NACIONAL</v>
      </c>
      <c r="B55" s="18">
        <v>539</v>
      </c>
      <c r="C55" s="18" t="str">
        <f>VLOOKUP(B55,'[1]LISTADO ATM'!$A$2:$B$816,2,0)</f>
        <v>ATM S/M La Cadena Los Proceres</v>
      </c>
      <c r="D55" s="30" t="s">
        <v>19</v>
      </c>
      <c r="E55" s="31"/>
    </row>
    <row r="56" spans="1:5" ht="18" x14ac:dyDescent="0.25">
      <c r="A56" s="18" t="str">
        <f>VLOOKUP(B56,'[1]LISTADO ATM'!$A$2:$C$817,3,0)</f>
        <v>DISTRITO NACIONAL</v>
      </c>
      <c r="B56" s="18">
        <v>557</v>
      </c>
      <c r="C56" s="18" t="str">
        <f>VLOOKUP(B56,'[1]LISTADO ATM'!$A$2:$B$816,2,0)</f>
        <v xml:space="preserve">ATM Multicentro La Sirena Ave. Mella </v>
      </c>
      <c r="D56" s="30" t="s">
        <v>19</v>
      </c>
      <c r="E56" s="31"/>
    </row>
    <row r="57" spans="1:5" ht="18" x14ac:dyDescent="0.25">
      <c r="A57" s="18" t="str">
        <f>VLOOKUP(B57,'[1]LISTADO ATM'!$A$2:$C$817,3,0)</f>
        <v>DISTRITO NACIONAL</v>
      </c>
      <c r="B57" s="18">
        <v>896</v>
      </c>
      <c r="C57" s="18" t="str">
        <f>VLOOKUP(B57,'[1]LISTADO ATM'!$A$2:$B$816,2,0)</f>
        <v xml:space="preserve">ATM Campamento Militar 16 de Agosto I </v>
      </c>
      <c r="D57" s="30" t="s">
        <v>17</v>
      </c>
      <c r="E57" s="31"/>
    </row>
    <row r="58" spans="1:5" ht="18" x14ac:dyDescent="0.25">
      <c r="A58" s="18" t="str">
        <f>VLOOKUP(B58,'[1]LISTADO ATM'!$A$2:$C$817,3,0)</f>
        <v>DISTRITO NACIONAL</v>
      </c>
      <c r="B58" s="18">
        <v>20</v>
      </c>
      <c r="C58" s="18" t="str">
        <f>VLOOKUP(B58,'[1]LISTADO ATM'!$A$2:$B$816,2,0)</f>
        <v>ATM S/M Aprezio Las Palmas</v>
      </c>
      <c r="D58" s="30" t="s">
        <v>17</v>
      </c>
      <c r="E58" s="31"/>
    </row>
    <row r="59" spans="1:5" ht="18" x14ac:dyDescent="0.25">
      <c r="A59" s="18" t="str">
        <f>VLOOKUP(B59,'[1]LISTADO ATM'!$A$2:$C$817,3,0)</f>
        <v>DISTRITO NACIONAL</v>
      </c>
      <c r="B59" s="18">
        <v>281</v>
      </c>
      <c r="C59" s="18" t="str">
        <f>VLOOKUP(B59,'[1]LISTADO ATM'!$A$2:$B$816,2,0)</f>
        <v xml:space="preserve">ATM S/M Pola Independencia </v>
      </c>
      <c r="D59" s="30" t="s">
        <v>17</v>
      </c>
      <c r="E59" s="31"/>
    </row>
    <row r="60" spans="1:5" ht="18" x14ac:dyDescent="0.25">
      <c r="A60" s="18" t="str">
        <f>VLOOKUP(B60,'[1]LISTADO ATM'!$A$2:$C$817,3,0)</f>
        <v>DISTRITO NACIONAL</v>
      </c>
      <c r="B60" s="18">
        <v>31</v>
      </c>
      <c r="C60" s="18" t="str">
        <f>VLOOKUP(B60,'[1]LISTADO ATM'!$A$2:$B$816,2,0)</f>
        <v xml:space="preserve">ATM Oficina San Martín I </v>
      </c>
      <c r="D60" s="30" t="s">
        <v>17</v>
      </c>
      <c r="E60" s="31"/>
    </row>
    <row r="61" spans="1:5" ht="18" x14ac:dyDescent="0.25">
      <c r="A61" s="18" t="str">
        <f>VLOOKUP(B61,'[1]LISTADO ATM'!$A$2:$C$817,3,0)</f>
        <v>DISTRITO NACIONAL</v>
      </c>
      <c r="B61" s="18">
        <v>298</v>
      </c>
      <c r="C61" s="18" t="str">
        <f>VLOOKUP(B61,'[1]LISTADO ATM'!$A$2:$B$816,2,0)</f>
        <v xml:space="preserve">ATM S/M Aprezio Engombe </v>
      </c>
      <c r="D61" s="30" t="s">
        <v>19</v>
      </c>
      <c r="E61" s="31"/>
    </row>
    <row r="62" spans="1:5" ht="18" x14ac:dyDescent="0.25">
      <c r="A62" s="18" t="str">
        <f>VLOOKUP(B62,'[1]LISTADO ATM'!$A$2:$C$817,3,0)</f>
        <v>NORTE</v>
      </c>
      <c r="B62" s="18">
        <v>888</v>
      </c>
      <c r="C62" s="18" t="str">
        <f>VLOOKUP(B62,'[1]LISTADO ATM'!$A$2:$B$816,2,0)</f>
        <v>ATM Oficina galeria 56 II (SFM)</v>
      </c>
      <c r="D62" s="30" t="s">
        <v>17</v>
      </c>
      <c r="E62" s="31"/>
    </row>
    <row r="63" spans="1:5" ht="18" x14ac:dyDescent="0.25">
      <c r="A63" s="18" t="str">
        <f>VLOOKUP(B63,'[1]LISTADO ATM'!$A$2:$C$817,3,0)</f>
        <v>DISTRITO NACIONAL</v>
      </c>
      <c r="B63" s="18">
        <v>900</v>
      </c>
      <c r="C63" s="18" t="str">
        <f>VLOOKUP(B63,'[1]LISTADO ATM'!$A$2:$B$816,2,0)</f>
        <v xml:space="preserve">ATM UNP Merca Santo Domingo </v>
      </c>
      <c r="D63" s="30" t="s">
        <v>17</v>
      </c>
      <c r="E63" s="31"/>
    </row>
    <row r="64" spans="1:5" ht="18" x14ac:dyDescent="0.25">
      <c r="A64" s="18" t="str">
        <f>VLOOKUP(B64,'[1]LISTADO ATM'!$A$2:$C$817,3,0)</f>
        <v>DISTRITO NACIONAL</v>
      </c>
      <c r="B64" s="18">
        <v>407</v>
      </c>
      <c r="C64" s="18" t="str">
        <f>VLOOKUP(B64,'[1]LISTADO ATM'!$A$2:$B$816,2,0)</f>
        <v xml:space="preserve">ATM Multicentro La Sirena Villa Mella </v>
      </c>
      <c r="D64" s="30" t="s">
        <v>17</v>
      </c>
      <c r="E64" s="31"/>
    </row>
    <row r="65" spans="1:5" ht="18" x14ac:dyDescent="0.25">
      <c r="A65" s="18" t="str">
        <f>VLOOKUP(B65,'[1]LISTADO ATM'!$A$2:$C$817,3,0)</f>
        <v>NORTE</v>
      </c>
      <c r="B65" s="18">
        <v>760</v>
      </c>
      <c r="C65" s="18" t="str">
        <f>VLOOKUP(B65,'[1]LISTADO ATM'!$A$2:$B$816,2,0)</f>
        <v xml:space="preserve">ATM UNP Cruce Guayacanes (Mao) </v>
      </c>
      <c r="D65" s="30" t="s">
        <v>17</v>
      </c>
      <c r="E65" s="31"/>
    </row>
    <row r="66" spans="1:5" ht="18" x14ac:dyDescent="0.25">
      <c r="A66" s="18" t="str">
        <f>VLOOKUP(B66,'[1]LISTADO ATM'!$A$2:$C$817,3,0)</f>
        <v>NORTE</v>
      </c>
      <c r="B66" s="18">
        <v>774</v>
      </c>
      <c r="C66" s="18" t="str">
        <f>VLOOKUP(B66,'[1]LISTADO ATM'!$A$2:$B$816,2,0)</f>
        <v xml:space="preserve">ATM Oficina Montecristi </v>
      </c>
      <c r="D66" s="30" t="s">
        <v>17</v>
      </c>
      <c r="E66" s="31"/>
    </row>
    <row r="67" spans="1:5" ht="18" x14ac:dyDescent="0.25">
      <c r="A67" s="18" t="str">
        <f>VLOOKUP(B67,'[1]LISTADO ATM'!$A$2:$C$817,3,0)</f>
        <v>DISTRITO NACIONAL</v>
      </c>
      <c r="B67" s="18">
        <v>906</v>
      </c>
      <c r="C67" s="18" t="str">
        <f>VLOOKUP(B67,'[1]LISTADO ATM'!$A$2:$B$816,2,0)</f>
        <v xml:space="preserve">ATM MESCYT  </v>
      </c>
      <c r="D67" s="30" t="s">
        <v>22</v>
      </c>
      <c r="E67" s="31"/>
    </row>
    <row r="68" spans="1:5" ht="18.75" thickBot="1" x14ac:dyDescent="0.3">
      <c r="A68" s="18" t="str">
        <f>VLOOKUP(B68,'[1]LISTADO ATM'!$A$2:$C$817,3,0)</f>
        <v>DISTRITO NACIONAL</v>
      </c>
      <c r="B68" s="18">
        <v>980</v>
      </c>
      <c r="C68" s="18" t="str">
        <f>VLOOKUP(B68,'[1]LISTADO ATM'!$A$2:$B$816,2,0)</f>
        <v xml:space="preserve">ATM Oficina Bella Vista Mall II </v>
      </c>
      <c r="D68" s="30" t="s">
        <v>17</v>
      </c>
      <c r="E68" s="31"/>
    </row>
    <row r="69" spans="1:5" ht="18.75" thickBot="1" x14ac:dyDescent="0.3">
      <c r="A69" s="22" t="s">
        <v>12</v>
      </c>
      <c r="B69" s="29">
        <f>COUNT(B53:B68)</f>
        <v>16</v>
      </c>
      <c r="C69" s="20"/>
      <c r="D69" s="20"/>
      <c r="E69" s="21"/>
    </row>
  </sheetData>
  <mergeCells count="27">
    <mergeCell ref="D66:E66"/>
    <mergeCell ref="D67:E67"/>
    <mergeCell ref="D68:E68"/>
    <mergeCell ref="A48:B48"/>
    <mergeCell ref="A49:B49"/>
    <mergeCell ref="A51:E51"/>
    <mergeCell ref="D62:E62"/>
    <mergeCell ref="D63:E63"/>
    <mergeCell ref="D53:E53"/>
    <mergeCell ref="D54:E54"/>
    <mergeCell ref="D61:E61"/>
    <mergeCell ref="D55:E55"/>
    <mergeCell ref="D57:E57"/>
    <mergeCell ref="D58:E58"/>
    <mergeCell ref="D59:E59"/>
    <mergeCell ref="D56:E56"/>
    <mergeCell ref="A2:E2"/>
    <mergeCell ref="A3:E3"/>
    <mergeCell ref="A4:E4"/>
    <mergeCell ref="A9:E9"/>
    <mergeCell ref="C31:E31"/>
    <mergeCell ref="D60:E60"/>
    <mergeCell ref="D64:E64"/>
    <mergeCell ref="D65:E65"/>
    <mergeCell ref="A33:E33"/>
    <mergeCell ref="D52:E52"/>
    <mergeCell ref="A42:E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2021-01-13T23:13:05Z</dcterms:modified>
</cp:coreProperties>
</file>