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4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1" l="1"/>
  <c r="A81" i="1"/>
  <c r="C80" i="1"/>
  <c r="A80" i="1"/>
  <c r="B38" i="1"/>
  <c r="C37" i="1"/>
  <c r="A37" i="1"/>
  <c r="C36" i="1"/>
  <c r="A36" i="1"/>
  <c r="C75" i="1"/>
  <c r="A75" i="1"/>
  <c r="C74" i="1"/>
  <c r="A74" i="1"/>
  <c r="C73" i="1"/>
  <c r="A73" i="1"/>
  <c r="C78" i="1"/>
  <c r="A78" i="1"/>
  <c r="C72" i="1"/>
  <c r="A72" i="1"/>
  <c r="C71" i="1"/>
  <c r="A71" i="1"/>
  <c r="C70" i="1"/>
  <c r="A70" i="1"/>
  <c r="C69" i="1"/>
  <c r="A69" i="1"/>
  <c r="C35" i="1"/>
  <c r="A35" i="1"/>
  <c r="A44" i="1" l="1"/>
  <c r="C44" i="1"/>
  <c r="A67" i="1"/>
  <c r="C67" i="1"/>
  <c r="A68" i="1"/>
  <c r="C68" i="1"/>
  <c r="A82" i="1"/>
  <c r="C82" i="1"/>
  <c r="A83" i="1"/>
  <c r="C83" i="1"/>
  <c r="B84" i="1"/>
  <c r="B45" i="1"/>
  <c r="C43" i="1"/>
  <c r="A43" i="1"/>
  <c r="C34" i="1"/>
  <c r="A34" i="1"/>
  <c r="C64" i="1"/>
  <c r="A64" i="1"/>
  <c r="C63" i="1"/>
  <c r="A63" i="1"/>
  <c r="C62" i="1"/>
  <c r="A62" i="1"/>
  <c r="C61" i="1"/>
  <c r="A61" i="1"/>
  <c r="C79" i="1"/>
  <c r="A79" i="1"/>
  <c r="C77" i="1"/>
  <c r="A77" i="1"/>
  <c r="C60" i="1"/>
  <c r="A60" i="1"/>
  <c r="C33" i="1"/>
  <c r="A33" i="1"/>
  <c r="C32" i="1"/>
  <c r="A32" i="1"/>
  <c r="A29" i="1" l="1"/>
  <c r="A30" i="1"/>
  <c r="C29" i="1"/>
  <c r="C30" i="1"/>
  <c r="C18" i="1" l="1"/>
  <c r="A18" i="1"/>
  <c r="A56" i="1"/>
  <c r="A66" i="1"/>
  <c r="A57" i="1"/>
  <c r="A76" i="1"/>
  <c r="A65" i="1"/>
  <c r="C66" i="1"/>
  <c r="C57" i="1"/>
  <c r="C76" i="1"/>
  <c r="C65" i="1"/>
  <c r="C56" i="1"/>
  <c r="A59" i="1"/>
  <c r="C59" i="1"/>
  <c r="C28" i="1"/>
  <c r="A27" i="1"/>
  <c r="A28" i="1"/>
  <c r="C27" i="1"/>
  <c r="A55" i="1" l="1"/>
  <c r="C54" i="1"/>
  <c r="C55" i="1"/>
  <c r="C31" i="1"/>
  <c r="A42" i="1"/>
  <c r="C42" i="1"/>
  <c r="A19" i="1"/>
  <c r="C19" i="1"/>
  <c r="B23" i="1" l="1"/>
  <c r="A21" i="1"/>
  <c r="A16" i="1"/>
  <c r="A12" i="1"/>
  <c r="C12" i="1"/>
  <c r="A22" i="1"/>
  <c r="A17" i="1"/>
  <c r="A20" i="1"/>
  <c r="C17" i="1"/>
  <c r="C21" i="1"/>
  <c r="C16" i="1"/>
  <c r="C20" i="1"/>
  <c r="C58" i="1" l="1"/>
  <c r="A58" i="1"/>
  <c r="C14" i="1"/>
  <c r="A14" i="1"/>
  <c r="A31" i="1"/>
  <c r="C22" i="1" l="1"/>
  <c r="A11" i="1" l="1"/>
  <c r="C11" i="1"/>
  <c r="A54" i="1" l="1"/>
  <c r="C53" i="1" l="1"/>
  <c r="A53" i="1"/>
  <c r="A15" i="1"/>
  <c r="C15" i="1"/>
  <c r="C13" i="1" l="1"/>
  <c r="A13" i="1"/>
  <c r="C52" i="1" l="1"/>
  <c r="A52" i="1"/>
  <c r="A48" i="1" l="1"/>
</calcChain>
</file>

<file path=xl/sharedStrings.xml><?xml version="1.0" encoding="utf-8"?>
<sst xmlns="http://schemas.openxmlformats.org/spreadsheetml/2006/main" count="93" uniqueCount="22">
  <si>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</si>
  <si>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</si>
  <si>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</si>
  <si>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</si>
  <si>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</si>
  <si>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</si>
  <si>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</si>
  <si>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</si>
  <si>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</si>
  <si>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</si>
  <si>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</si>
  <si>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</si>
  <si>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</si>
  <si>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</si>
  <si>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</si>
  <si>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</si>
  <si>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</si>
  <si>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</si>
  <si>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</si>
  <si>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</si>
  <si>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14/1/2021  6:00:00 AM</t>
  </si>
  <si>
    <t>14/1/2021  5:00:00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</si>
</sst>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4"/>
  <sheetViews>
    <sheetView tabSelected="1" topLeftCell="A30" zoomScale="80" zoomScaleNormal="80" workbookViewId="0">
      <selection activeCell="G48" sqref="G48"/>
    </sheetView>
  </sheetViews>
  <sheetFormatPr baseColWidth="10" defaultColWidth="52.7109375" defaultRowHeight="15" x14ac:dyDescent="0.25"/>
  <cols>
    <col min="1" max="1" width="27.140625" bestFit="1" customWidth="1"/>
    <col min="2" max="2" width="24" style="16" customWidth="1"/>
    <col min="3" max="3" width="55.5703125" customWidth="1"/>
    <col min="4" max="4" width="39.28515625" bestFit="1" customWidth="1"/>
    <col min="5" max="5" width="19.5703125" customWidth="1"/>
    <col min="6" max="6" width="4.7109375" customWidth="1"/>
  </cols>
  <sheetData>
    <row r="2" spans="1:5" ht="22.5" x14ac:dyDescent="0.25">
      <c r="A2" s="22" t="s">
        <v>0</v>
      </c>
      <c r="B2" s="23"/>
      <c r="C2" s="23"/>
      <c r="D2" s="23"/>
      <c r="E2" s="24"/>
    </row>
    <row r="3" spans="1:5" ht="22.5" x14ac:dyDescent="0.25">
      <c r="A3" s="22" t="s">
        <v>1</v>
      </c>
      <c r="B3" s="23"/>
      <c r="C3" s="23"/>
      <c r="D3" s="23"/>
      <c r="E3" s="24"/>
    </row>
    <row r="4" spans="1:5" ht="25.5" x14ac:dyDescent="0.25">
      <c r="A4" s="25" t="s">
        <v>0</v>
      </c>
      <c r="B4" s="26"/>
      <c r="C4" s="26"/>
      <c r="D4" s="26"/>
      <c r="E4" s="27"/>
    </row>
    <row r="6" spans="1:5" ht="18.75" thickBot="1" x14ac:dyDescent="0.3">
      <c r="A6" s="1" t="s">
        <v>2</v>
      </c>
      <c r="B6" s="2" t="s">
        <v>20</v>
      </c>
      <c r="C6" s="3"/>
      <c r="D6" s="4"/>
      <c r="E6" s="5"/>
    </row>
    <row r="7" spans="1:5" ht="18.75" thickBot="1" x14ac:dyDescent="0.3">
      <c r="A7" s="1" t="s">
        <v>3</v>
      </c>
      <c r="B7" s="2" t="s">
        <v>21</v>
      </c>
      <c r="C7" s="3"/>
      <c r="D7" s="4"/>
      <c r="E7" s="5"/>
    </row>
    <row r="8" spans="1:5" ht="15.75" thickBot="1" x14ac:dyDescent="0.3"/>
    <row r="9" spans="1:5" ht="18.75" thickBot="1" x14ac:dyDescent="0.3">
      <c r="A9" s="28" t="s">
        <v>4</v>
      </c>
      <c r="B9" s="29"/>
      <c r="C9" s="29"/>
      <c r="D9" s="29"/>
      <c r="E9" s="30"/>
    </row>
    <row r="10" spans="1:5" ht="18" x14ac:dyDescent="0.25">
      <c r="A10" s="6" t="s">
        <v>5</v>
      </c>
      <c r="B10" s="6" t="s">
        <v>6</v>
      </c>
      <c r="C10" s="7" t="s">
        <v>7</v>
      </c>
      <c r="D10" s="7" t="s">
        <v>8</v>
      </c>
      <c r="E10" s="7" t="s">
        <v>9</v>
      </c>
    </row>
    <row r="11" spans="1:5" ht="18" x14ac:dyDescent="0.25">
      <c r="A11" s="8" t="str">
        <f>VLOOKUP(B11,'[1]LISTADO ATM'!$A$2:$C$817,3,0)</f>
        <v>DISTRITO NACIONAL</v>
      </c>
      <c r="B11" s="8">
        <v>24</v>
      </c>
      <c r="C11" s="8" t="str">
        <f>VLOOKUP(B11,'[1]LISTADO ATM'!$A$2:$B$816,2,0)</f>
        <v xml:space="preserve">ATM Oficina Eusebio Manzueta </v>
      </c>
      <c r="D11" s="15" t="s">
        <v>18</v>
      </c>
      <c r="E11" s="17">
        <v>335762571</v>
      </c>
    </row>
    <row r="12" spans="1:5" ht="18" x14ac:dyDescent="0.25">
      <c r="A12" s="8" t="str">
        <f>VLOOKUP(B12,'[1]LISTADO ATM'!$A$2:$C$817,3,0)</f>
        <v>DISTRITO NACIONAL</v>
      </c>
      <c r="B12" s="8">
        <v>564</v>
      </c>
      <c r="C12" s="8" t="str">
        <f>VLOOKUP(B12,'[1]LISTADO ATM'!$A$2:$B$816,2,0)</f>
        <v xml:space="preserve">ATM Ministerio de Agricultura </v>
      </c>
      <c r="D12" s="15" t="s">
        <v>18</v>
      </c>
      <c r="E12" s="17">
        <v>335763365</v>
      </c>
    </row>
    <row r="13" spans="1:5" ht="18" x14ac:dyDescent="0.25">
      <c r="A13" s="8" t="str">
        <f>VLOOKUP(B13,'[1]LISTADO ATM'!$A$2:$C$817,3,0)</f>
        <v>DISTRITO NACIONAL</v>
      </c>
      <c r="B13" s="8">
        <v>823</v>
      </c>
      <c r="C13" s="8" t="str">
        <f>VLOOKUP(B13,'[1]LISTADO ATM'!$A$2:$B$816,2,0)</f>
        <v xml:space="preserve">ATM UNP El Carril (Haina) </v>
      </c>
      <c r="D13" s="15" t="s">
        <v>18</v>
      </c>
      <c r="E13" s="17">
        <v>335761259</v>
      </c>
    </row>
    <row r="14" spans="1:5" ht="18" x14ac:dyDescent="0.25">
      <c r="A14" s="8" t="str">
        <f>VLOOKUP(B14,'[1]LISTADO ATM'!$A$2:$C$817,3,0)</f>
        <v>NORTE</v>
      </c>
      <c r="B14" s="8">
        <v>747</v>
      </c>
      <c r="C14" s="8" t="str">
        <f>VLOOKUP(B14,'[1]LISTADO ATM'!$A$2:$B$816,2,0)</f>
        <v xml:space="preserve">ATM Club BR (Santiago) </v>
      </c>
      <c r="D14" s="15" t="s">
        <v>18</v>
      </c>
      <c r="E14" s="17">
        <v>335761848</v>
      </c>
    </row>
    <row r="15" spans="1:5" ht="18" x14ac:dyDescent="0.25">
      <c r="A15" s="8" t="str">
        <f>VLOOKUP(B15,'[1]LISTADO ATM'!$A$2:$C$817,3,0)</f>
        <v>DISTRITO NACIONAL</v>
      </c>
      <c r="B15" s="8">
        <v>312</v>
      </c>
      <c r="C15" s="8" t="str">
        <f>VLOOKUP(B15,'[1]LISTADO ATM'!$A$2:$B$816,2,0)</f>
        <v xml:space="preserve">ATM Oficina Tiradentes II (Naco) </v>
      </c>
      <c r="D15" s="15" t="s">
        <v>18</v>
      </c>
      <c r="E15" s="17">
        <v>335762629</v>
      </c>
    </row>
    <row r="16" spans="1:5" ht="18" x14ac:dyDescent="0.25">
      <c r="A16" s="8" t="str">
        <f>VLOOKUP(B16,'[1]LISTADO ATM'!$A$2:$C$817,3,0)</f>
        <v>DISTRITO NACIONAL</v>
      </c>
      <c r="B16" s="8">
        <v>900</v>
      </c>
      <c r="C16" s="8" t="str">
        <f>VLOOKUP(B16,'[1]LISTADO ATM'!$A$2:$B$816,2,0)</f>
        <v xml:space="preserve">ATM UNP Merca Santo Domingo </v>
      </c>
      <c r="D16" s="15" t="s">
        <v>18</v>
      </c>
      <c r="E16" s="17">
        <v>335763346</v>
      </c>
    </row>
    <row r="17" spans="1:5" ht="18" x14ac:dyDescent="0.25">
      <c r="A17" s="8" t="str">
        <f>VLOOKUP(B17,'[1]LISTADO ATM'!$A$2:$C$817,3,0)</f>
        <v>DISTRITO NACIONAL</v>
      </c>
      <c r="B17" s="8">
        <v>407</v>
      </c>
      <c r="C17" s="8" t="str">
        <f>VLOOKUP(B17,'[1]LISTADO ATM'!$A$2:$B$816,2,0)</f>
        <v xml:space="preserve">ATM Multicentro La Sirena Villa Mella </v>
      </c>
      <c r="D17" s="15" t="s">
        <v>18</v>
      </c>
      <c r="E17" s="17">
        <v>335763342</v>
      </c>
    </row>
    <row r="18" spans="1:5" ht="18" x14ac:dyDescent="0.25">
      <c r="A18" s="8" t="str">
        <f>VLOOKUP(B18,'[1]LISTADO ATM'!$A$2:$C$817,3,0)</f>
        <v>NORTE</v>
      </c>
      <c r="B18" s="8">
        <v>277</v>
      </c>
      <c r="C18" s="8" t="str">
        <f>VLOOKUP(B18,'[1]LISTADO ATM'!$A$2:$B$816,2,0)</f>
        <v xml:space="preserve">ATM Oficina Duarte (Santiago) </v>
      </c>
      <c r="D18" s="15" t="s">
        <v>18</v>
      </c>
      <c r="E18" s="17">
        <v>335763936</v>
      </c>
    </row>
    <row r="19" spans="1:5" ht="18" x14ac:dyDescent="0.25">
      <c r="A19" s="8" t="str">
        <f>VLOOKUP(B19,'[1]LISTADO ATM'!$A$2:$C$817,3,0)</f>
        <v>NORTE</v>
      </c>
      <c r="B19" s="8">
        <v>142</v>
      </c>
      <c r="C19" s="8" t="str">
        <f>VLOOKUP(B19,'[1]LISTADO ATM'!$A$2:$B$816,2,0)</f>
        <v xml:space="preserve">ATM Centro de Caja Galerías Bonao </v>
      </c>
      <c r="D19" s="15" t="s">
        <v>18</v>
      </c>
      <c r="E19" s="17">
        <v>335763574</v>
      </c>
    </row>
    <row r="20" spans="1:5" ht="18" x14ac:dyDescent="0.25">
      <c r="A20" s="8" t="str">
        <f>VLOOKUP(B20,'[1]LISTADO ATM'!$A$2:$C$817,3,0)</f>
        <v>DISTRITO NACIONAL</v>
      </c>
      <c r="B20" s="8">
        <v>326</v>
      </c>
      <c r="C20" s="8" t="str">
        <f>VLOOKUP(B20,'[1]LISTADO ATM'!$A$2:$B$816,2,0)</f>
        <v>ATM Autoservicio Jiménez Moya II</v>
      </c>
      <c r="D20" s="15" t="s">
        <v>18</v>
      </c>
      <c r="E20" s="17">
        <v>335762950</v>
      </c>
    </row>
    <row r="21" spans="1:5" ht="18" x14ac:dyDescent="0.25">
      <c r="A21" s="8" t="str">
        <f>VLOOKUP(B21,'[1]LISTADO ATM'!$A$2:$C$817,3,0)</f>
        <v>NORTE</v>
      </c>
      <c r="B21" s="8">
        <v>157</v>
      </c>
      <c r="C21" s="8" t="str">
        <f>VLOOKUP(B21,'[1]LISTADO ATM'!$A$2:$B$816,2,0)</f>
        <v xml:space="preserve">ATM Oficina Samaná </v>
      </c>
      <c r="D21" s="15" t="s">
        <v>18</v>
      </c>
      <c r="E21" s="17">
        <v>335763344</v>
      </c>
    </row>
    <row r="22" spans="1:5" ht="18" x14ac:dyDescent="0.25">
      <c r="A22" s="8" t="str">
        <f>VLOOKUP(B22,'[1]LISTADO ATM'!$A$2:$C$817,3,0)</f>
        <v>DISTRITO NACIONAL</v>
      </c>
      <c r="B22" s="8">
        <v>887</v>
      </c>
      <c r="C22" s="8" t="str">
        <f>VLOOKUP(B22,'[1]LISTADO ATM'!$A$2:$B$816,2,0)</f>
        <v>ATM S/M Bravo Los Proceres</v>
      </c>
      <c r="D22" s="15" t="s">
        <v>18</v>
      </c>
      <c r="E22" s="17">
        <v>335762887</v>
      </c>
    </row>
    <row r="23" spans="1:5" ht="18.75" thickBot="1" x14ac:dyDescent="0.3">
      <c r="A23" s="12" t="s">
        <v>12</v>
      </c>
      <c r="B23" s="14">
        <f>COUNT(B11:B22)</f>
        <v>12</v>
      </c>
      <c r="C23" s="31"/>
      <c r="D23" s="32"/>
      <c r="E23" s="33"/>
    </row>
    <row r="24" spans="1:5" ht="15.75" thickBot="1" x14ac:dyDescent="0.3"/>
    <row r="25" spans="1:5" ht="18.75" thickBot="1" x14ac:dyDescent="0.3">
      <c r="A25" s="28" t="s">
        <v>10</v>
      </c>
      <c r="B25" s="29"/>
      <c r="C25" s="29"/>
      <c r="D25" s="29"/>
      <c r="E25" s="30"/>
    </row>
    <row r="26" spans="1:5" ht="18" x14ac:dyDescent="0.25">
      <c r="A26" s="6" t="s">
        <v>5</v>
      </c>
      <c r="B26" s="6" t="s">
        <v>6</v>
      </c>
      <c r="C26" s="7" t="s">
        <v>7</v>
      </c>
      <c r="D26" s="7" t="s">
        <v>8</v>
      </c>
      <c r="E26" s="7" t="s">
        <v>9</v>
      </c>
    </row>
    <row r="27" spans="1:5" ht="18" x14ac:dyDescent="0.25">
      <c r="A27" s="8" t="str">
        <f>VLOOKUP(B27,'[1]LISTADO ATM'!$A$2:$C$817,3,0)</f>
        <v>DISTRITO NACIONAL</v>
      </c>
      <c r="B27" s="8">
        <v>980</v>
      </c>
      <c r="C27" s="8" t="str">
        <f>VLOOKUP(B27,'[1]LISTADO ATM'!$A$2:$B$816,2,0)</f>
        <v xml:space="preserve">ATM Oficina Bella Vista Mall II </v>
      </c>
      <c r="D27" s="9" t="s">
        <v>11</v>
      </c>
      <c r="E27" s="17">
        <v>335763901</v>
      </c>
    </row>
    <row r="28" spans="1:5" ht="18" x14ac:dyDescent="0.25">
      <c r="A28" s="8" t="str">
        <f>VLOOKUP(B28,'[1]LISTADO ATM'!$A$2:$C$817,3,0)</f>
        <v>NORTE</v>
      </c>
      <c r="B28" s="8">
        <v>649</v>
      </c>
      <c r="C28" s="8" t="str">
        <f>VLOOKUP(B28,'[1]LISTADO ATM'!$A$2:$B$816,2,0)</f>
        <v xml:space="preserve">ATM Oficina Galería 56 (San Francisco de Macorís) </v>
      </c>
      <c r="D28" s="9" t="s">
        <v>11</v>
      </c>
      <c r="E28" s="17">
        <v>335763932</v>
      </c>
    </row>
    <row r="29" spans="1:5" ht="18" x14ac:dyDescent="0.25">
      <c r="A29" s="8" t="str">
        <f>VLOOKUP(B29,'[1]LISTADO ATM'!$A$2:$C$817,3,0)</f>
        <v>ESTE</v>
      </c>
      <c r="B29" s="8">
        <v>211</v>
      </c>
      <c r="C29" s="8" t="str">
        <f>VLOOKUP(B29,'[1]LISTADO ATM'!$A$2:$B$816,2,0)</f>
        <v xml:space="preserve">ATM Oficina La Romana I </v>
      </c>
      <c r="D29" s="9" t="s">
        <v>11</v>
      </c>
      <c r="E29" s="17">
        <v>335764021</v>
      </c>
    </row>
    <row r="30" spans="1:5" ht="18" x14ac:dyDescent="0.25">
      <c r="A30" s="8" t="str">
        <f>VLOOKUP(B30,'[1]LISTADO ATM'!$A$2:$C$817,3,0)</f>
        <v>DISTRITO NACIONAL</v>
      </c>
      <c r="B30" s="8">
        <v>394</v>
      </c>
      <c r="C30" s="8" t="str">
        <f>VLOOKUP(B30,'[1]LISTADO ATM'!$A$2:$B$816,2,0)</f>
        <v xml:space="preserve">ATM Multicentro La Sirena Luperón </v>
      </c>
      <c r="D30" s="9" t="s">
        <v>11</v>
      </c>
      <c r="E30" s="17">
        <v>335763769</v>
      </c>
    </row>
    <row r="31" spans="1:5" ht="18" x14ac:dyDescent="0.25">
      <c r="A31" s="8" t="str">
        <f>VLOOKUP(B31,'[1]LISTADO ATM'!$A$2:$C$817,3,0)</f>
        <v>DISTRITO NACIONAL</v>
      </c>
      <c r="B31" s="8">
        <v>493</v>
      </c>
      <c r="C31" s="8" t="str">
        <f>VLOOKUP(B31,'[1]LISTADO ATM'!$A$2:$B$816,2,0)</f>
        <v xml:space="preserve">ATM Oficina Haina Occidental II </v>
      </c>
      <c r="D31" s="9" t="s">
        <v>11</v>
      </c>
      <c r="E31" s="17">
        <v>335763361</v>
      </c>
    </row>
    <row r="32" spans="1:5" ht="18" x14ac:dyDescent="0.25">
      <c r="A32" s="8" t="str">
        <f>VLOOKUP(B32,'[1]LISTADO ATM'!$A$2:$C$817,3,0)</f>
        <v>NORTE</v>
      </c>
      <c r="B32" s="8">
        <v>119</v>
      </c>
      <c r="C32" s="8" t="str">
        <f>VLOOKUP(B32,'[1]LISTADO ATM'!$A$2:$B$816,2,0)</f>
        <v>ATM Oficina La Barranquita</v>
      </c>
      <c r="D32" s="9" t="s">
        <v>11</v>
      </c>
      <c r="E32" s="17">
        <v>335764101</v>
      </c>
    </row>
    <row r="33" spans="1:5" ht="18" x14ac:dyDescent="0.25">
      <c r="A33" s="8" t="str">
        <f>VLOOKUP(B33,'[1]LISTADO ATM'!$A$2:$C$817,3,0)</f>
        <v>DISTRITO NACIONAL</v>
      </c>
      <c r="B33" s="8">
        <v>194</v>
      </c>
      <c r="C33" s="8" t="str">
        <f>VLOOKUP(B33,'[1]LISTADO ATM'!$A$2:$B$816,2,0)</f>
        <v xml:space="preserve">ATM UNP Pantoja </v>
      </c>
      <c r="D33" s="9" t="s">
        <v>11</v>
      </c>
      <c r="E33" s="17">
        <v>335764106</v>
      </c>
    </row>
    <row r="34" spans="1:5" ht="18" x14ac:dyDescent="0.25">
      <c r="A34" s="8" t="str">
        <f>VLOOKUP(B34,'[1]LISTADO ATM'!$A$2:$C$817,3,0)</f>
        <v>ESTE</v>
      </c>
      <c r="B34" s="8">
        <v>912</v>
      </c>
      <c r="C34" s="8" t="str">
        <f>VLOOKUP(B34,'[1]LISTADO ATM'!$A$2:$B$816,2,0)</f>
        <v xml:space="preserve">ATM Oficina San Pedro II </v>
      </c>
      <c r="D34" s="9" t="s">
        <v>11</v>
      </c>
      <c r="E34" s="17">
        <v>335764122</v>
      </c>
    </row>
    <row r="35" spans="1:5" ht="18" x14ac:dyDescent="0.25">
      <c r="A35" s="8" t="str">
        <f>VLOOKUP(B35,'[1]LISTADO ATM'!$A$2:$C$817,3,0)</f>
        <v>DISTRITO NACIONAL</v>
      </c>
      <c r="B35" s="8">
        <v>735</v>
      </c>
      <c r="C35" s="8" t="str">
        <f>VLOOKUP(B35,'[1]LISTADO ATM'!$A$2:$B$816,2,0)</f>
        <v xml:space="preserve">ATM Oficina Independencia II  </v>
      </c>
      <c r="D35" s="9" t="s">
        <v>11</v>
      </c>
      <c r="E35" s="17">
        <v>335764209</v>
      </c>
    </row>
    <row r="36" spans="1:5" ht="18" x14ac:dyDescent="0.25">
      <c r="A36" s="8" t="str">
        <f>VLOOKUP(B36,'[1]LISTADO ATM'!$A$2:$C$817,3,0)</f>
        <v>DISTRITO NACIONAL</v>
      </c>
      <c r="B36" s="8">
        <v>884</v>
      </c>
      <c r="C36" s="8" t="str">
        <f>VLOOKUP(B36,'[1]LISTADO ATM'!$A$2:$B$816,2,0)</f>
        <v xml:space="preserve">ATM UNP Olé Sabana Perdida </v>
      </c>
      <c r="D36" s="9" t="s">
        <v>11</v>
      </c>
      <c r="E36" s="17">
        <v>335764209</v>
      </c>
    </row>
    <row r="37" spans="1:5" ht="18.75" thickBot="1" x14ac:dyDescent="0.3">
      <c r="A37" s="8" t="str">
        <f>VLOOKUP(B37,'[1]LISTADO ATM'!$A$2:$C$817,3,0)</f>
        <v>NORTE</v>
      </c>
      <c r="B37" s="8">
        <v>136</v>
      </c>
      <c r="C37" s="8" t="str">
        <f>VLOOKUP(B37,'[1]LISTADO ATM'!$A$2:$B$816,2,0)</f>
        <v>ATM S/M Xtra (Santiago)</v>
      </c>
      <c r="D37" s="9" t="s">
        <v>11</v>
      </c>
      <c r="E37" s="17">
        <v>335764241</v>
      </c>
    </row>
    <row r="38" spans="1:5" ht="18.75" thickBot="1" x14ac:dyDescent="0.3">
      <c r="A38" s="12" t="s">
        <v>12</v>
      </c>
      <c r="B38" s="18">
        <f>COUNT(B27:B37)</f>
        <v>11</v>
      </c>
      <c r="C38" s="10"/>
      <c r="D38" s="10"/>
      <c r="E38" s="11"/>
    </row>
    <row r="39" spans="1:5" ht="15.75" thickBot="1" x14ac:dyDescent="0.3"/>
    <row r="40" spans="1:5" ht="18.75" thickBot="1" x14ac:dyDescent="0.3">
      <c r="A40" s="28" t="s">
        <v>13</v>
      </c>
      <c r="B40" s="29"/>
      <c r="C40" s="29"/>
      <c r="D40" s="29"/>
      <c r="E40" s="30"/>
    </row>
    <row r="41" spans="1:5" ht="18" x14ac:dyDescent="0.25">
      <c r="A41" s="6" t="s">
        <v>5</v>
      </c>
      <c r="B41" s="6" t="s">
        <v>6</v>
      </c>
      <c r="C41" s="7" t="s">
        <v>7</v>
      </c>
      <c r="D41" s="7" t="s">
        <v>8</v>
      </c>
      <c r="E41" s="7" t="s">
        <v>9</v>
      </c>
    </row>
    <row r="42" spans="1:5" ht="18" x14ac:dyDescent="0.25">
      <c r="A42" s="8" t="str">
        <f>VLOOKUP(B42,'[1]LISTADO ATM'!$A$2:$C$817,3,0)</f>
        <v>NORTE</v>
      </c>
      <c r="B42" s="8">
        <v>98</v>
      </c>
      <c r="C42" s="8" t="str">
        <f>VLOOKUP(B42,'[1]LISTADO ATM'!$A$2:$B$816,2,0)</f>
        <v xml:space="preserve">ATM UNP Pimentel </v>
      </c>
      <c r="D42" s="8" t="s">
        <v>14</v>
      </c>
      <c r="E42" s="17">
        <v>335763610</v>
      </c>
    </row>
    <row r="43" spans="1:5" ht="18" x14ac:dyDescent="0.25">
      <c r="A43" s="8" t="str">
        <f>VLOOKUP(B43,'[1]LISTADO ATM'!$A$2:$C$817,3,0)</f>
        <v>DISTRITO NACIONAL</v>
      </c>
      <c r="B43" s="8">
        <v>734</v>
      </c>
      <c r="C43" s="8" t="str">
        <f>VLOOKUP(B43,'[1]LISTADO ATM'!$A$2:$B$816,2,0)</f>
        <v xml:space="preserve">ATM Oficina Independencia I </v>
      </c>
      <c r="D43" s="8" t="s">
        <v>14</v>
      </c>
      <c r="E43" s="17">
        <v>335764127</v>
      </c>
    </row>
    <row r="44" spans="1:5" ht="18.75" thickBot="1" x14ac:dyDescent="0.3">
      <c r="A44" s="8" t="str">
        <f>VLOOKUP(B44,'[1]LISTADO ATM'!$A$2:$C$817,3,0)</f>
        <v>DISTRITO NACIONAL</v>
      </c>
      <c r="B44" s="8">
        <v>981</v>
      </c>
      <c r="C44" s="8" t="str">
        <f>VLOOKUP(B44,'[1]LISTADO ATM'!$A$2:$B$816,2,0)</f>
        <v xml:space="preserve">ATM Edificio 911 </v>
      </c>
      <c r="D44" s="8" t="s">
        <v>14</v>
      </c>
      <c r="E44" s="17">
        <v>335764238</v>
      </c>
    </row>
    <row r="45" spans="1:5" ht="18.75" thickBot="1" x14ac:dyDescent="0.3">
      <c r="A45" s="12" t="s">
        <v>12</v>
      </c>
      <c r="B45" s="18">
        <f>COUNT(B42:B44)</f>
        <v>3</v>
      </c>
      <c r="C45" s="10"/>
      <c r="D45" s="10"/>
      <c r="E45" s="11"/>
    </row>
    <row r="46" spans="1:5" ht="15.75" thickBot="1" x14ac:dyDescent="0.3"/>
    <row r="47" spans="1:5" ht="18.75" thickBot="1" x14ac:dyDescent="0.3">
      <c r="A47" s="36" t="s">
        <v>15</v>
      </c>
      <c r="B47" s="37"/>
    </row>
    <row r="48" spans="1:5" ht="18.75" thickBot="1" x14ac:dyDescent="0.3">
      <c r="A48" s="38">
        <f>+B38+B45</f>
        <v>14</v>
      </c>
      <c r="B48" s="39"/>
    </row>
    <row r="49" spans="1:5" ht="15.75" thickBot="1" x14ac:dyDescent="0.3"/>
    <row r="50" spans="1:5" ht="18.75" thickBot="1" x14ac:dyDescent="0.3">
      <c r="A50" s="28" t="s">
        <v>16</v>
      </c>
      <c r="B50" s="29"/>
      <c r="C50" s="29"/>
      <c r="D50" s="29"/>
      <c r="E50" s="30"/>
    </row>
    <row r="51" spans="1:5" ht="18" x14ac:dyDescent="0.25">
      <c r="A51" s="6" t="s">
        <v>5</v>
      </c>
      <c r="B51" s="6" t="s">
        <v>6</v>
      </c>
      <c r="C51" s="13" t="s">
        <v>7</v>
      </c>
      <c r="D51" s="34" t="s">
        <v>8</v>
      </c>
      <c r="E51" s="35"/>
    </row>
    <row r="52" spans="1:5" ht="18" x14ac:dyDescent="0.25">
      <c r="A52" s="8" t="str">
        <f>VLOOKUP(B52,'[1]LISTADO ATM'!$A$2:$C$817,3,0)</f>
        <v>ESTE</v>
      </c>
      <c r="B52" s="8">
        <v>159</v>
      </c>
      <c r="C52" s="8" t="str">
        <f>VLOOKUP(B52,'[1]LISTADO ATM'!$A$2:$B$816,2,0)</f>
        <v xml:space="preserve">ATM Hotel Dreams Bayahibe I </v>
      </c>
      <c r="D52" s="20" t="s">
        <v>19</v>
      </c>
      <c r="E52" s="21"/>
    </row>
    <row r="53" spans="1:5" ht="18" x14ac:dyDescent="0.25">
      <c r="A53" s="8" t="str">
        <f>VLOOKUP(B53,'[1]LISTADO ATM'!$A$2:$C$817,3,0)</f>
        <v>DISTRITO NACIONAL</v>
      </c>
      <c r="B53" s="8">
        <v>557</v>
      </c>
      <c r="C53" s="8" t="str">
        <f>VLOOKUP(B53,'[1]LISTADO ATM'!$A$2:$B$816,2,0)</f>
        <v xml:space="preserve">ATM Multicentro La Sirena Ave. Mella </v>
      </c>
      <c r="D53" s="20" t="s">
        <v>19</v>
      </c>
      <c r="E53" s="21"/>
    </row>
    <row r="54" spans="1:5" ht="18" x14ac:dyDescent="0.25">
      <c r="A54" s="8" t="str">
        <f>VLOOKUP(B54,'[1]LISTADO ATM'!$A$2:$C$817,3,0)</f>
        <v>DISTRITO NACIONAL</v>
      </c>
      <c r="B54" s="8">
        <v>896</v>
      </c>
      <c r="C54" s="8" t="str">
        <f>VLOOKUP(B54,'[1]LISTADO ATM'!$A$2:$B$816,2,0)</f>
        <v xml:space="preserve">ATM Campamento Militar 16 de Agosto I </v>
      </c>
      <c r="D54" s="20" t="s">
        <v>17</v>
      </c>
      <c r="E54" s="21"/>
    </row>
    <row r="55" spans="1:5" ht="18" x14ac:dyDescent="0.25">
      <c r="A55" s="8" t="str">
        <f>VLOOKUP(B55,'[1]LISTADO ATM'!$A$2:$C$817,3,0)</f>
        <v>DISTRITO NACIONAL</v>
      </c>
      <c r="B55" s="8">
        <v>20</v>
      </c>
      <c r="C55" s="8" t="str">
        <f>VLOOKUP(B55,'[1]LISTADO ATM'!$A$2:$B$816,2,0)</f>
        <v>ATM S/M Aprezio Las Palmas</v>
      </c>
      <c r="D55" s="20" t="s">
        <v>17</v>
      </c>
      <c r="E55" s="21"/>
    </row>
    <row r="56" spans="1:5" ht="18" x14ac:dyDescent="0.25">
      <c r="A56" s="8" t="str">
        <f>VLOOKUP(B56,'[1]LISTADO ATM'!$A$2:$C$817,3,0)</f>
        <v>NORTE</v>
      </c>
      <c r="B56" s="8">
        <v>888</v>
      </c>
      <c r="C56" s="8" t="str">
        <f>VLOOKUP(B56,'[1]LISTADO ATM'!$A$2:$B$816,2,0)</f>
        <v>ATM Oficina galeria 56 II (SFM)</v>
      </c>
      <c r="D56" s="20" t="s">
        <v>17</v>
      </c>
      <c r="E56" s="21"/>
    </row>
    <row r="57" spans="1:5" ht="18" x14ac:dyDescent="0.25">
      <c r="A57" s="8" t="str">
        <f>VLOOKUP(B57,'[1]LISTADO ATM'!$A$2:$C$817,3,0)</f>
        <v>DISTRITO NACIONAL</v>
      </c>
      <c r="B57" s="8">
        <v>983</v>
      </c>
      <c r="C57" s="8" t="str">
        <f>VLOOKUP(B57,'[1]LISTADO ATM'!$A$2:$B$816,2,0)</f>
        <v xml:space="preserve">ATM Bravo República de Colombia </v>
      </c>
      <c r="D57" s="20" t="s">
        <v>17</v>
      </c>
      <c r="E57" s="21"/>
    </row>
    <row r="58" spans="1:5" ht="18" x14ac:dyDescent="0.25">
      <c r="A58" s="8" t="str">
        <f>VLOOKUP(B58,'[1]LISTADO ATM'!$A$2:$C$817,3,0)</f>
        <v>DISTRITO NACIONAL</v>
      </c>
      <c r="B58" s="8">
        <v>586</v>
      </c>
      <c r="C58" s="8" t="str">
        <f>VLOOKUP(B58,'[1]LISTADO ATM'!$A$2:$B$816,2,0)</f>
        <v xml:space="preserve">ATM Palacio de Justicia D.N. </v>
      </c>
      <c r="D58" s="20" t="s">
        <v>17</v>
      </c>
      <c r="E58" s="21"/>
    </row>
    <row r="59" spans="1:5" ht="18" x14ac:dyDescent="0.25">
      <c r="A59" s="8" t="str">
        <f>VLOOKUP(B59,'[1]LISTADO ATM'!$A$2:$C$817,3,0)</f>
        <v>DISTRITO NACIONAL</v>
      </c>
      <c r="B59" s="8">
        <v>812</v>
      </c>
      <c r="C59" s="8" t="str">
        <f>VLOOKUP(B59,'[1]LISTADO ATM'!$A$2:$B$816,2,0)</f>
        <v xml:space="preserve">ATM Canasta del Pueblo </v>
      </c>
      <c r="D59" s="20" t="s">
        <v>17</v>
      </c>
      <c r="E59" s="21"/>
    </row>
    <row r="60" spans="1:5" ht="18" x14ac:dyDescent="0.25">
      <c r="A60" s="8" t="str">
        <f>VLOOKUP(B60,'[1]LISTADO ATM'!$A$2:$C$817,3,0)</f>
        <v>DISTRITO NACIONAL</v>
      </c>
      <c r="B60" s="8">
        <v>554</v>
      </c>
      <c r="C60" s="8" t="str">
        <f>VLOOKUP(B60,'[1]LISTADO ATM'!$A$2:$B$816,2,0)</f>
        <v xml:space="preserve">ATM Oficina Isabel La Católica I </v>
      </c>
      <c r="D60" s="20" t="s">
        <v>17</v>
      </c>
      <c r="E60" s="21"/>
    </row>
    <row r="61" spans="1:5" ht="18" x14ac:dyDescent="0.25">
      <c r="A61" s="8" t="str">
        <f>VLOOKUP(B61,'[1]LISTADO ATM'!$A$2:$C$817,3,0)</f>
        <v>DISTRITO NACIONAL</v>
      </c>
      <c r="B61" s="8">
        <v>259</v>
      </c>
      <c r="C61" s="8" t="str">
        <f>VLOOKUP(B61,'[1]LISTADO ATM'!$A$2:$B$816,2,0)</f>
        <v>ATM Senado de la Republica</v>
      </c>
      <c r="D61" s="20" t="s">
        <v>17</v>
      </c>
      <c r="E61" s="21"/>
    </row>
    <row r="62" spans="1:5" ht="18" x14ac:dyDescent="0.25">
      <c r="A62" s="8" t="str">
        <f>VLOOKUP(B62,'[1]LISTADO ATM'!$A$2:$C$817,3,0)</f>
        <v>DISTRITO NACIONAL</v>
      </c>
      <c r="B62" s="8">
        <v>300</v>
      </c>
      <c r="C62" s="8" t="str">
        <f>VLOOKUP(B62,'[1]LISTADO ATM'!$A$2:$B$816,2,0)</f>
        <v xml:space="preserve">ATM S/M Aprezio Los Guaricanos </v>
      </c>
      <c r="D62" s="20" t="s">
        <v>17</v>
      </c>
      <c r="E62" s="21"/>
    </row>
    <row r="63" spans="1:5" ht="18" x14ac:dyDescent="0.25">
      <c r="A63" s="8" t="str">
        <f>VLOOKUP(B63,'[1]LISTADO ATM'!$A$2:$C$817,3,0)</f>
        <v>DISTRITO NACIONAL</v>
      </c>
      <c r="B63" s="8">
        <v>697</v>
      </c>
      <c r="C63" s="8" t="str">
        <f>VLOOKUP(B63,'[1]LISTADO ATM'!$A$2:$B$816,2,0)</f>
        <v>ATM Hipermercado Olé Ciudad Juan Bosch</v>
      </c>
      <c r="D63" s="20" t="s">
        <v>19</v>
      </c>
      <c r="E63" s="21"/>
    </row>
    <row r="64" spans="1:5" ht="18" x14ac:dyDescent="0.25">
      <c r="A64" s="8" t="str">
        <f>VLOOKUP(B64,'[1]LISTADO ATM'!$A$2:$C$817,3,0)</f>
        <v>DISTRITO NACIONAL</v>
      </c>
      <c r="B64" s="8">
        <v>607</v>
      </c>
      <c r="C64" s="8" t="str">
        <f>VLOOKUP(B64,'[1]LISTADO ATM'!$A$2:$B$816,2,0)</f>
        <v xml:space="preserve">ATM ONAPI </v>
      </c>
      <c r="D64" s="20" t="s">
        <v>17</v>
      </c>
      <c r="E64" s="21"/>
    </row>
    <row r="65" spans="1:5" ht="18" x14ac:dyDescent="0.25">
      <c r="A65" s="8" t="str">
        <f>VLOOKUP(B65,'[1]LISTADO ATM'!$A$2:$C$817,3,0)</f>
        <v>SUR</v>
      </c>
      <c r="B65" s="8">
        <v>699</v>
      </c>
      <c r="C65" s="8" t="str">
        <f>VLOOKUP(B65,'[1]LISTADO ATM'!$A$2:$B$816,2,0)</f>
        <v>ATM S/M Bravo Bani</v>
      </c>
      <c r="D65" s="20" t="s">
        <v>19</v>
      </c>
      <c r="E65" s="21"/>
    </row>
    <row r="66" spans="1:5" ht="18" x14ac:dyDescent="0.25">
      <c r="A66" s="8" t="str">
        <f>VLOOKUP(B66,'[1]LISTADO ATM'!$A$2:$C$817,3,0)</f>
        <v>DISTRITO NACIONAL</v>
      </c>
      <c r="B66" s="8">
        <v>707</v>
      </c>
      <c r="C66" s="8" t="str">
        <f>VLOOKUP(B66,'[1]LISTADO ATM'!$A$2:$B$816,2,0)</f>
        <v xml:space="preserve">ATM IAD </v>
      </c>
      <c r="D66" s="20" t="s">
        <v>19</v>
      </c>
      <c r="E66" s="21"/>
    </row>
    <row r="67" spans="1:5" ht="18" x14ac:dyDescent="0.25">
      <c r="A67" s="8" t="str">
        <f>VLOOKUP(B67,'[1]LISTADO ATM'!$A$2:$C$817,3,0)</f>
        <v>NORTE</v>
      </c>
      <c r="B67" s="8">
        <v>138</v>
      </c>
      <c r="C67" s="8" t="str">
        <f>VLOOKUP(B67,'[1]LISTADO ATM'!$A$2:$B$816,2,0)</f>
        <v xml:space="preserve">ATM UNP Fantino </v>
      </c>
      <c r="D67" s="20" t="s">
        <v>17</v>
      </c>
      <c r="E67" s="21"/>
    </row>
    <row r="68" spans="1:5" ht="18" x14ac:dyDescent="0.25">
      <c r="A68" s="8" t="str">
        <f>VLOOKUP(B68,'[1]LISTADO ATM'!$A$2:$C$817,3,0)</f>
        <v>NORTE</v>
      </c>
      <c r="B68" s="8">
        <v>290</v>
      </c>
      <c r="C68" s="8" t="str">
        <f>VLOOKUP(B68,'[1]LISTADO ATM'!$A$2:$B$816,2,0)</f>
        <v xml:space="preserve">ATM Oficina San Francisco de Macorís </v>
      </c>
      <c r="D68" s="20" t="s">
        <v>17</v>
      </c>
      <c r="E68" s="21"/>
    </row>
    <row r="69" spans="1:5" ht="18" x14ac:dyDescent="0.25">
      <c r="A69" s="8" t="str">
        <f>VLOOKUP(B69,'[1]LISTADO ATM'!$A$2:$C$817,3,0)</f>
        <v>SUR</v>
      </c>
      <c r="B69" s="8">
        <v>592</v>
      </c>
      <c r="C69" s="8" t="str">
        <f>VLOOKUP(B69,'[1]LISTADO ATM'!$A$2:$B$816,2,0)</f>
        <v xml:space="preserve">ATM Centro de Caja San Cristóbal I </v>
      </c>
      <c r="D69" s="20" t="s">
        <v>17</v>
      </c>
      <c r="E69" s="21"/>
    </row>
    <row r="70" spans="1:5" ht="18" x14ac:dyDescent="0.25">
      <c r="A70" s="8" t="str">
        <f>VLOOKUP(B70,'[1]LISTADO ATM'!$A$2:$C$817,3,0)</f>
        <v>DISTRITO NACIONAL</v>
      </c>
      <c r="B70" s="8">
        <v>642</v>
      </c>
      <c r="C70" s="8" t="str">
        <f>VLOOKUP(B70,'[1]LISTADO ATM'!$A$2:$B$816,2,0)</f>
        <v xml:space="preserve">ATM OMSA Sto. Dgo. </v>
      </c>
      <c r="D70" s="20" t="s">
        <v>17</v>
      </c>
      <c r="E70" s="21"/>
    </row>
    <row r="71" spans="1:5" ht="18" x14ac:dyDescent="0.25">
      <c r="A71" s="8" t="str">
        <f>VLOOKUP(B71,'[1]LISTADO ATM'!$A$2:$C$817,3,0)</f>
        <v>DISTRITO NACIONAL</v>
      </c>
      <c r="B71" s="8">
        <v>722</v>
      </c>
      <c r="C71" s="8" t="str">
        <f>VLOOKUP(B71,'[1]LISTADO ATM'!$A$2:$B$816,2,0)</f>
        <v xml:space="preserve">ATM Oficina Charles de Gaulle III </v>
      </c>
      <c r="D71" s="20" t="s">
        <v>17</v>
      </c>
      <c r="E71" s="21"/>
    </row>
    <row r="72" spans="1:5" ht="18" x14ac:dyDescent="0.25">
      <c r="A72" s="8" t="str">
        <f>VLOOKUP(B72,'[1]LISTADO ATM'!$A$2:$C$817,3,0)</f>
        <v>NORTE</v>
      </c>
      <c r="B72" s="8">
        <v>796</v>
      </c>
      <c r="C72" s="8" t="str">
        <f>VLOOKUP(B72,'[1]LISTADO ATM'!$A$2:$B$816,2,0)</f>
        <v xml:space="preserve">ATM Oficina Plaza Ventura (Nagua) </v>
      </c>
      <c r="D72" s="20" t="s">
        <v>17</v>
      </c>
      <c r="E72" s="21"/>
    </row>
    <row r="73" spans="1:5" ht="18" x14ac:dyDescent="0.25">
      <c r="A73" s="8" t="str">
        <f>VLOOKUP(B73,'[1]LISTADO ATM'!$A$2:$C$817,3,0)</f>
        <v>DISTRITO NACIONAL</v>
      </c>
      <c r="B73" s="8">
        <v>952</v>
      </c>
      <c r="C73" s="8" t="str">
        <f>VLOOKUP(B73,'[1]LISTADO ATM'!$A$2:$B$816,2,0)</f>
        <v xml:space="preserve">ATM Alvarez Rivas </v>
      </c>
      <c r="D73" s="20" t="s">
        <v>17</v>
      </c>
      <c r="E73" s="21"/>
    </row>
    <row r="74" spans="1:5" ht="18" x14ac:dyDescent="0.25">
      <c r="A74" s="8" t="str">
        <f>VLOOKUP(B74,'[1]LISTADO ATM'!$A$2:$C$817,3,0)</f>
        <v>DISTRITO NACIONAL</v>
      </c>
      <c r="B74" s="8">
        <v>957</v>
      </c>
      <c r="C74" s="8" t="str">
        <f>VLOOKUP(B74,'[1]LISTADO ATM'!$A$2:$B$816,2,0)</f>
        <v xml:space="preserve">ATM Oficina Venezuela </v>
      </c>
      <c r="D74" s="20" t="s">
        <v>17</v>
      </c>
      <c r="E74" s="21"/>
    </row>
    <row r="75" spans="1:5" ht="18" x14ac:dyDescent="0.25">
      <c r="A75" s="8" t="str">
        <f>VLOOKUP(B75,'[1]LISTADO ATM'!$A$2:$C$817,3,0)</f>
        <v>SUR</v>
      </c>
      <c r="B75" s="8">
        <v>677</v>
      </c>
      <c r="C75" s="8" t="str">
        <f>VLOOKUP(B75,'[1]LISTADO ATM'!$A$2:$B$816,2,0)</f>
        <v>ATM PBG Villa Jaragua</v>
      </c>
      <c r="D75" s="20" t="s">
        <v>17</v>
      </c>
      <c r="E75" s="21"/>
    </row>
    <row r="76" spans="1:5" ht="18" x14ac:dyDescent="0.25">
      <c r="A76" s="8" t="e">
        <f>VLOOKUP(B76,'[1]LISTADO ATM'!$A$2:$C$817,3,0)</f>
        <v>#N/A</v>
      </c>
      <c r="B76" s="8"/>
      <c r="C76" s="8" t="e">
        <f>VLOOKUP(B76,'[1]LISTADO ATM'!$A$2:$B$816,2,0)</f>
        <v>#N/A</v>
      </c>
      <c r="D76" s="20" t="s">
        <v>19</v>
      </c>
      <c r="E76" s="21"/>
    </row>
    <row r="77" spans="1:5" ht="18" x14ac:dyDescent="0.25">
      <c r="A77" s="8" t="e">
        <f>VLOOKUP(B77,'[1]LISTADO ATM'!$A$2:$C$817,3,0)</f>
        <v>#N/A</v>
      </c>
      <c r="B77" s="8"/>
      <c r="C77" s="8" t="e">
        <f>VLOOKUP(B77,'[1]LISTADO ATM'!$A$2:$B$816,2,0)</f>
        <v>#N/A</v>
      </c>
      <c r="D77" s="20" t="s">
        <v>17</v>
      </c>
      <c r="E77" s="21"/>
    </row>
    <row r="78" spans="1:5" ht="18" x14ac:dyDescent="0.25">
      <c r="A78" s="8" t="e">
        <f>VLOOKUP(B78,'[1]LISTADO ATM'!$A$2:$C$817,3,0)</f>
        <v>#N/A</v>
      </c>
      <c r="B78" s="8"/>
      <c r="C78" s="8" t="e">
        <f>VLOOKUP(B78,'[1]LISTADO ATM'!$A$2:$B$816,2,0)</f>
        <v>#N/A</v>
      </c>
      <c r="D78" s="20" t="s">
        <v>17</v>
      </c>
      <c r="E78" s="21"/>
    </row>
    <row r="79" spans="1:5" ht="18" x14ac:dyDescent="0.25">
      <c r="A79" s="8" t="e">
        <f>VLOOKUP(B79,'[1]LISTADO ATM'!$A$2:$C$817,3,0)</f>
        <v>#N/A</v>
      </c>
      <c r="B79" s="8"/>
      <c r="C79" s="8" t="e">
        <f>VLOOKUP(B79,'[1]LISTADO ATM'!$A$2:$B$816,2,0)</f>
        <v>#N/A</v>
      </c>
      <c r="D79" s="20" t="s">
        <v>17</v>
      </c>
      <c r="E79" s="21"/>
    </row>
    <row r="80" spans="1:5" ht="18" x14ac:dyDescent="0.25">
      <c r="A80" s="8" t="e">
        <f>VLOOKUP(B80,'[1]LISTADO ATM'!$A$2:$C$817,3,0)</f>
        <v>#N/A</v>
      </c>
      <c r="B80" s="8"/>
      <c r="C80" s="8" t="e">
        <f>VLOOKUP(B80,'[1]LISTADO ATM'!$A$2:$B$816,2,0)</f>
        <v>#N/A</v>
      </c>
      <c r="D80" s="20" t="s">
        <v>17</v>
      </c>
      <c r="E80" s="21"/>
    </row>
    <row r="81" spans="1:5" ht="18" x14ac:dyDescent="0.25">
      <c r="A81" s="8" t="e">
        <f>VLOOKUP(B81,'[1]LISTADO ATM'!$A$2:$C$817,3,0)</f>
        <v>#N/A</v>
      </c>
      <c r="B81" s="8"/>
      <c r="C81" s="8" t="e">
        <f>VLOOKUP(B81,'[1]LISTADO ATM'!$A$2:$B$816,2,0)</f>
        <v>#N/A</v>
      </c>
      <c r="D81" s="20" t="s">
        <v>17</v>
      </c>
      <c r="E81" s="21"/>
    </row>
    <row r="82" spans="1:5" ht="18" x14ac:dyDescent="0.25">
      <c r="A82" s="8" t="e">
        <f>VLOOKUP(B82,'[1]LISTADO ATM'!$A$2:$C$817,3,0)</f>
        <v>#N/A</v>
      </c>
      <c r="B82" s="8"/>
      <c r="C82" s="8" t="e">
        <f>VLOOKUP(B82,'[1]LISTADO ATM'!$A$2:$B$816,2,0)</f>
        <v>#N/A</v>
      </c>
      <c r="D82" s="20" t="s">
        <v>17</v>
      </c>
      <c r="E82" s="21"/>
    </row>
    <row r="83" spans="1:5" ht="18.75" thickBot="1" x14ac:dyDescent="0.3">
      <c r="A83" s="8" t="e">
        <f>VLOOKUP(B83,'[1]LISTADO ATM'!$A$2:$C$817,3,0)</f>
        <v>#N/A</v>
      </c>
      <c r="B83" s="8"/>
      <c r="C83" s="8" t="e">
        <f>VLOOKUP(B83,'[1]LISTADO ATM'!$A$2:$B$816,2,0)</f>
        <v>#N/A</v>
      </c>
      <c r="D83" s="20" t="s">
        <v>19</v>
      </c>
      <c r="E83" s="21"/>
    </row>
    <row r="84" spans="1:5" ht="18.75" thickBot="1" x14ac:dyDescent="0.3">
      <c r="A84" s="12" t="s">
        <v>12</v>
      </c>
      <c r="B84" s="19">
        <f>COUNT(B52:B83)</f>
        <v>24</v>
      </c>
      <c r="C84" s="10"/>
      <c r="D84" s="10"/>
      <c r="E84" s="11"/>
    </row>
  </sheetData>
  <mergeCells count="43">
    <mergeCell ref="D69:E69"/>
    <mergeCell ref="D70:E70"/>
    <mergeCell ref="D71:E71"/>
    <mergeCell ref="D72:E72"/>
    <mergeCell ref="D81:E81"/>
    <mergeCell ref="D78:E78"/>
    <mergeCell ref="D73:E73"/>
    <mergeCell ref="D74:E74"/>
    <mergeCell ref="D75:E75"/>
    <mergeCell ref="D80:E80"/>
    <mergeCell ref="D76:E76"/>
    <mergeCell ref="D54:E54"/>
    <mergeCell ref="D55:E55"/>
    <mergeCell ref="D53:E53"/>
    <mergeCell ref="D83:E83"/>
    <mergeCell ref="D60:E60"/>
    <mergeCell ref="D77:E77"/>
    <mergeCell ref="D79:E79"/>
    <mergeCell ref="D61:E61"/>
    <mergeCell ref="D62:E62"/>
    <mergeCell ref="D63:E63"/>
    <mergeCell ref="D64:E64"/>
    <mergeCell ref="D82:E82"/>
    <mergeCell ref="D68:E68"/>
    <mergeCell ref="D67:E67"/>
    <mergeCell ref="D65:E65"/>
    <mergeCell ref="D66:E66"/>
    <mergeCell ref="D59:E59"/>
    <mergeCell ref="A2:E2"/>
    <mergeCell ref="A3:E3"/>
    <mergeCell ref="A4:E4"/>
    <mergeCell ref="A9:E9"/>
    <mergeCell ref="C23:E23"/>
    <mergeCell ref="D57:E57"/>
    <mergeCell ref="D58:E58"/>
    <mergeCell ref="D56:E56"/>
    <mergeCell ref="A25:E25"/>
    <mergeCell ref="D51:E51"/>
    <mergeCell ref="A40:E40"/>
    <mergeCell ref="A47:B47"/>
    <mergeCell ref="A48:B48"/>
    <mergeCell ref="A50:E50"/>
    <mergeCell ref="D52:E52"/>
  </mergeCells>
  <conditionalFormatting sqref="E58">
    <cfRule type="duplicateValues" dxfId="53" priority="72"/>
  </conditionalFormatting>
  <conditionalFormatting sqref="B8">
    <cfRule type="duplicateValues" dxfId="52" priority="69"/>
  </conditionalFormatting>
  <conditionalFormatting sqref="E8">
    <cfRule type="duplicateValues" dxfId="51" priority="68"/>
  </conditionalFormatting>
  <conditionalFormatting sqref="B5">
    <cfRule type="duplicateValues" dxfId="50" priority="67"/>
  </conditionalFormatting>
  <conditionalFormatting sqref="E5">
    <cfRule type="duplicateValues" dxfId="49" priority="66"/>
  </conditionalFormatting>
  <conditionalFormatting sqref="E19">
    <cfRule type="duplicateValues" dxfId="48" priority="61"/>
  </conditionalFormatting>
  <conditionalFormatting sqref="E67">
    <cfRule type="duplicateValues" dxfId="47" priority="59"/>
  </conditionalFormatting>
  <conditionalFormatting sqref="E59">
    <cfRule type="duplicateValues" dxfId="46" priority="57"/>
  </conditionalFormatting>
  <conditionalFormatting sqref="E66">
    <cfRule type="duplicateValues" dxfId="45" priority="55"/>
  </conditionalFormatting>
  <conditionalFormatting sqref="E76">
    <cfRule type="duplicateValues" dxfId="44" priority="54"/>
  </conditionalFormatting>
  <conditionalFormatting sqref="E57">
    <cfRule type="duplicateValues" dxfId="43" priority="52"/>
  </conditionalFormatting>
  <conditionalFormatting sqref="B84:B1048576 B27:B31 B1:B4 B6:B7 B42 B9:B25 B38:B40 B52:B59 B76 B65:B68 B45:B50">
    <cfRule type="duplicateValues" dxfId="42" priority="113"/>
  </conditionalFormatting>
  <conditionalFormatting sqref="E84:E1048576 E1:E4 E6:E7 E27:E31 E20:E25 E9:E18 E38:E40 E42:E56">
    <cfRule type="duplicateValues" dxfId="41" priority="121"/>
  </conditionalFormatting>
  <conditionalFormatting sqref="B32">
    <cfRule type="duplicateValues" dxfId="40" priority="49"/>
  </conditionalFormatting>
  <conditionalFormatting sqref="E32">
    <cfRule type="duplicateValues" dxfId="39" priority="50"/>
  </conditionalFormatting>
  <conditionalFormatting sqref="B33">
    <cfRule type="duplicateValues" dxfId="38" priority="47"/>
  </conditionalFormatting>
  <conditionalFormatting sqref="E33">
    <cfRule type="duplicateValues" dxfId="37" priority="48"/>
  </conditionalFormatting>
  <conditionalFormatting sqref="B84:B1048576 B1:B33 B38:B42 B45:B59 B76 B65:B68">
    <cfRule type="duplicateValues" dxfId="36" priority="46"/>
  </conditionalFormatting>
  <conditionalFormatting sqref="B83">
    <cfRule type="duplicateValues" dxfId="35" priority="45"/>
  </conditionalFormatting>
  <conditionalFormatting sqref="E83">
    <cfRule type="duplicateValues" dxfId="34" priority="44"/>
  </conditionalFormatting>
  <conditionalFormatting sqref="B83">
    <cfRule type="duplicateValues" dxfId="33" priority="43"/>
  </conditionalFormatting>
  <conditionalFormatting sqref="B77 B60:B64 B82 B79">
    <cfRule type="duplicateValues" dxfId="32" priority="42"/>
  </conditionalFormatting>
  <conditionalFormatting sqref="E77 E60:E62 E82 E64 E79">
    <cfRule type="duplicateValues" dxfId="31" priority="40"/>
  </conditionalFormatting>
  <conditionalFormatting sqref="B34">
    <cfRule type="duplicateValues" dxfId="30" priority="38"/>
  </conditionalFormatting>
  <conditionalFormatting sqref="E34">
    <cfRule type="duplicateValues" dxfId="29" priority="39"/>
  </conditionalFormatting>
  <conditionalFormatting sqref="B34">
    <cfRule type="duplicateValues" dxfId="28" priority="37"/>
  </conditionalFormatting>
  <conditionalFormatting sqref="B82:B1048576 B45:B68 B76:B77 B1:B34 B38:B42 B79">
    <cfRule type="duplicateValues" dxfId="27" priority="36"/>
  </conditionalFormatting>
  <conditionalFormatting sqref="E63">
    <cfRule type="duplicateValues" dxfId="26" priority="28"/>
  </conditionalFormatting>
  <conditionalFormatting sqref="B82:B1048576 B38:B68 B76:B77 B1:B34 B79">
    <cfRule type="duplicateValues" dxfId="25" priority="27"/>
  </conditionalFormatting>
  <conditionalFormatting sqref="E65">
    <cfRule type="duplicateValues" dxfId="24" priority="26"/>
  </conditionalFormatting>
  <conditionalFormatting sqref="B35">
    <cfRule type="duplicateValues" dxfId="23" priority="24"/>
  </conditionalFormatting>
  <conditionalFormatting sqref="E35">
    <cfRule type="duplicateValues" dxfId="22" priority="25"/>
  </conditionalFormatting>
  <conditionalFormatting sqref="B35">
    <cfRule type="duplicateValues" dxfId="21" priority="23"/>
  </conditionalFormatting>
  <conditionalFormatting sqref="B35">
    <cfRule type="duplicateValues" dxfId="20" priority="22"/>
  </conditionalFormatting>
  <conditionalFormatting sqref="B35">
    <cfRule type="duplicateValues" dxfId="19" priority="21"/>
  </conditionalFormatting>
  <conditionalFormatting sqref="B69:B75 B78">
    <cfRule type="duplicateValues" dxfId="18" priority="20"/>
  </conditionalFormatting>
  <conditionalFormatting sqref="E69:E75 E78">
    <cfRule type="duplicateValues" dxfId="17" priority="19"/>
  </conditionalFormatting>
  <conditionalFormatting sqref="B36">
    <cfRule type="duplicateValues" dxfId="16" priority="15"/>
  </conditionalFormatting>
  <conditionalFormatting sqref="E36">
    <cfRule type="duplicateValues" dxfId="15" priority="16"/>
  </conditionalFormatting>
  <conditionalFormatting sqref="B36">
    <cfRule type="duplicateValues" dxfId="14" priority="14"/>
  </conditionalFormatting>
  <conditionalFormatting sqref="B36">
    <cfRule type="duplicateValues" dxfId="13" priority="13"/>
  </conditionalFormatting>
  <conditionalFormatting sqref="B36">
    <cfRule type="duplicateValues" dxfId="12" priority="12"/>
  </conditionalFormatting>
  <conditionalFormatting sqref="B37">
    <cfRule type="duplicateValues" dxfId="11" priority="10"/>
  </conditionalFormatting>
  <conditionalFormatting sqref="E37">
    <cfRule type="duplicateValues" dxfId="10" priority="11"/>
  </conditionalFormatting>
  <conditionalFormatting sqref="B37">
    <cfRule type="duplicateValues" dxfId="9" priority="9"/>
  </conditionalFormatting>
  <conditionalFormatting sqref="B37">
    <cfRule type="duplicateValues" dxfId="8" priority="8"/>
  </conditionalFormatting>
  <conditionalFormatting sqref="B37">
    <cfRule type="duplicateValues" dxfId="7" priority="7"/>
  </conditionalFormatting>
  <conditionalFormatting sqref="E68">
    <cfRule type="duplicateValues" dxfId="6" priority="6"/>
  </conditionalFormatting>
  <conditionalFormatting sqref="B80:B81">
    <cfRule type="duplicateValues" dxfId="5" priority="5"/>
  </conditionalFormatting>
  <conditionalFormatting sqref="E80:E81">
    <cfRule type="duplicateValues" dxfId="4" priority="4"/>
  </conditionalFormatting>
  <conditionalFormatting sqref="B80:B81">
    <cfRule type="duplicateValues" dxfId="3" priority="3"/>
  </conditionalFormatting>
  <conditionalFormatting sqref="B80:B81">
    <cfRule type="duplicateValues" dxfId="2" priority="2"/>
  </conditionalFormatting>
  <conditionalFormatting sqref="B1:B1048576">
    <cfRule type="duplicateValues" dxfId="1" priority="1"/>
  </conditionalFormatting>
  <conditionalFormatting sqref="B43:B44">
    <cfRule type="duplicateValues" dxfId="0" priority="18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2021-01-15T03:08:21Z</dcterms:modified>
</cp:coreProperties>
</file>