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Enero\15\"/>
    </mc:Choice>
  </mc:AlternateContent>
  <xr:revisionPtr revIDLastSave="0" documentId="13_ncr:1_{CADCA6B5-10FA-4620-AE72-B817D11AAB78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Hoja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7" i="1" l="1"/>
  <c r="C26" i="1"/>
  <c r="A26" i="1"/>
  <c r="C25" i="1"/>
  <c r="A25" i="1"/>
  <c r="C63" i="1"/>
  <c r="A63" i="1"/>
  <c r="C62" i="1"/>
  <c r="A62" i="1"/>
  <c r="C61" i="1"/>
  <c r="A61" i="1"/>
  <c r="C60" i="1"/>
  <c r="A60" i="1"/>
  <c r="C59" i="1"/>
  <c r="A59" i="1"/>
  <c r="C58" i="1"/>
  <c r="A58" i="1"/>
  <c r="C57" i="1"/>
  <c r="A57" i="1"/>
  <c r="C24" i="1"/>
  <c r="A24" i="1"/>
  <c r="A55" i="1" l="1"/>
  <c r="C55" i="1"/>
  <c r="A56" i="1"/>
  <c r="C56" i="1"/>
  <c r="B64" i="1"/>
  <c r="B33" i="1"/>
  <c r="C32" i="1"/>
  <c r="A32" i="1"/>
  <c r="C23" i="1"/>
  <c r="A23" i="1"/>
  <c r="C52" i="1"/>
  <c r="A52" i="1"/>
  <c r="C51" i="1"/>
  <c r="A51" i="1"/>
  <c r="C50" i="1"/>
  <c r="A50" i="1"/>
  <c r="C49" i="1"/>
  <c r="A49" i="1"/>
  <c r="C48" i="1"/>
  <c r="A48" i="1"/>
  <c r="C22" i="1"/>
  <c r="A22" i="1"/>
  <c r="C21" i="1"/>
  <c r="A21" i="1"/>
  <c r="A18" i="1" l="1"/>
  <c r="A19" i="1"/>
  <c r="C18" i="1"/>
  <c r="C19" i="1"/>
  <c r="A44" i="1" l="1"/>
  <c r="A54" i="1"/>
  <c r="A45" i="1"/>
  <c r="A53" i="1"/>
  <c r="C54" i="1"/>
  <c r="C45" i="1"/>
  <c r="C53" i="1"/>
  <c r="C44" i="1"/>
  <c r="A47" i="1"/>
  <c r="C47" i="1"/>
  <c r="C17" i="1"/>
  <c r="A16" i="1"/>
  <c r="A17" i="1"/>
  <c r="C16" i="1"/>
  <c r="A43" i="1" l="1"/>
  <c r="C42" i="1"/>
  <c r="C43" i="1"/>
  <c r="C20" i="1"/>
  <c r="A31" i="1"/>
  <c r="C31" i="1"/>
  <c r="B12" i="1" l="1"/>
  <c r="A11" i="1"/>
  <c r="C46" i="1" l="1"/>
  <c r="A46" i="1"/>
  <c r="A20" i="1"/>
  <c r="C11" i="1" l="1"/>
  <c r="A42" i="1" l="1"/>
  <c r="C41" i="1" l="1"/>
  <c r="A41" i="1"/>
  <c r="C40" i="1" l="1"/>
  <c r="A40" i="1"/>
  <c r="A36" i="1" l="1"/>
</calcChain>
</file>

<file path=xl/sharedStrings.xml><?xml version="1.0" encoding="utf-8"?>
<sst xmlns="http://schemas.openxmlformats.org/spreadsheetml/2006/main" count="73" uniqueCount="22">
  <si>
    <t>Cajeros Reportados Sin Efectivo</t>
  </si>
  <si>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</si>
  <si>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</si>
  <si>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</si>
  <si>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</si>
  <si>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</si>
  <si>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</si>
  <si>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</si>
  <si>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</si>
  <si>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</si>
  <si>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</si>
  <si>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Sin Efectivo</t>
  </si>
  <si>
    <t>TOTAL</t>
  </si>
  <si>
    <t xml:space="preserve">FUERA DE SERVICIO CON FALLAS y GAVETAS VACIAS </t>
  </si>
  <si>
    <t>Gavetas Vacias + Gavetas Fallando</t>
  </si>
  <si>
    <t>TOTAL DE CAJEROS REPORTADOS</t>
  </si>
  <si>
    <t>EN OBSERVACION / CON FALLAS y GAVETAS VACIAS (CON GAVETAS DISPONIBLES)</t>
  </si>
  <si>
    <t>3 Gavetas Vacías</t>
  </si>
  <si>
    <t>Abastecido</t>
  </si>
  <si>
    <t>2 Gavetas Vacías y 1 Fallando</t>
  </si>
  <si>
    <t>14/1/2021  5:00:00 PM</t>
  </si>
  <si>
    <t>15/1/2021  6:00:00 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</si>
</sst>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6"/>
      <color rgb="FF000000"/>
      <name val="Palatino Linotype"/>
      <family val="1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4D4D4"/>
      </left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 style="medium">
        <color rgb="FFD4D4D4"/>
      </bottom>
      <diagonal/>
    </border>
    <border>
      <left style="medium">
        <color rgb="FFD4D4D4"/>
      </left>
      <right/>
      <top/>
      <bottom/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5" fillId="4" borderId="4" xfId="0" applyFont="1" applyFill="1" applyBorder="1" applyAlignment="1">
      <alignment horizontal="center" vertical="center" wrapText="1"/>
    </xf>
    <xf numFmtId="22" fontId="4" fillId="0" borderId="5" xfId="0" applyNumberFormat="1" applyFont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5" fillId="5" borderId="7" xfId="0" applyFont="1" applyFill="1" applyBorder="1" applyAlignment="1">
      <alignment horizontal="center" vertical="center" wrapText="1"/>
    </xf>
    <xf numFmtId="0" fontId="6" fillId="6" borderId="12" xfId="0" applyFont="1" applyFill="1" applyBorder="1" applyAlignment="1">
      <alignment horizontal="center" vertical="center" wrapText="1"/>
    </xf>
    <xf numFmtId="0" fontId="7" fillId="10" borderId="12" xfId="0" applyFont="1" applyFill="1" applyBorder="1" applyAlignment="1">
      <alignment horizontal="center" vertical="center" wrapText="1"/>
    </xf>
    <xf numFmtId="0" fontId="10" fillId="9" borderId="14" xfId="0" applyFont="1" applyFill="1" applyBorder="1" applyAlignment="1">
      <alignment horizontal="center" vertical="center" wrapText="1"/>
    </xf>
    <xf numFmtId="0" fontId="10" fillId="9" borderId="13" xfId="0" applyFont="1" applyFill="1" applyBorder="1" applyAlignment="1">
      <alignment horizontal="center" vertical="center" wrapText="1"/>
    </xf>
    <xf numFmtId="0" fontId="8" fillId="7" borderId="15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9" fillId="8" borderId="20" xfId="0" applyFont="1" applyFill="1" applyBorder="1" applyAlignment="1">
      <alignment horizontal="center" vertical="center" wrapText="1"/>
    </xf>
    <xf numFmtId="0" fontId="7" fillId="11" borderId="1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6" borderId="13" xfId="0" applyFont="1" applyFill="1" applyBorder="1" applyAlignment="1">
      <alignment horizontal="center" vertical="center" wrapText="1"/>
    </xf>
    <xf numFmtId="0" fontId="9" fillId="8" borderId="18" xfId="0" applyFont="1" applyFill="1" applyBorder="1" applyAlignment="1">
      <alignment horizontal="center" vertical="center" wrapText="1"/>
    </xf>
    <xf numFmtId="0" fontId="9" fillId="8" borderId="18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 wrapText="1"/>
    </xf>
    <xf numFmtId="0" fontId="10" fillId="9" borderId="2" xfId="0" applyFont="1" applyFill="1" applyBorder="1" applyAlignment="1">
      <alignment horizontal="center" vertical="center" wrapText="1"/>
    </xf>
    <xf numFmtId="0" fontId="10" fillId="9" borderId="3" xfId="0" applyFont="1" applyFill="1" applyBorder="1" applyAlignment="1">
      <alignment horizontal="center" vertical="center" wrapText="1"/>
    </xf>
    <xf numFmtId="0" fontId="5" fillId="5" borderId="21" xfId="0" applyFont="1" applyFill="1" applyBorder="1" applyAlignment="1">
      <alignment horizontal="center" vertical="center" wrapText="1"/>
    </xf>
    <xf numFmtId="0" fontId="5" fillId="5" borderId="22" xfId="0" applyFont="1" applyFill="1" applyBorder="1" applyAlignment="1">
      <alignment horizontal="center" vertical="center" wrapText="1"/>
    </xf>
    <xf numFmtId="0" fontId="5" fillId="5" borderId="16" xfId="0" applyFont="1" applyFill="1" applyBorder="1" applyAlignment="1">
      <alignment horizontal="center" vertical="center" wrapText="1"/>
    </xf>
    <xf numFmtId="0" fontId="5" fillId="5" borderId="17" xfId="0" applyFont="1" applyFill="1" applyBorder="1" applyAlignment="1">
      <alignment horizontal="center" vertical="center" wrapText="1"/>
    </xf>
    <xf numFmtId="0" fontId="9" fillId="8" borderId="18" xfId="0" applyFont="1" applyFill="1" applyBorder="1" applyAlignment="1">
      <alignment horizontal="center" vertical="center" wrapText="1"/>
    </xf>
    <xf numFmtId="0" fontId="9" fillId="8" borderId="19" xfId="0" applyFont="1" applyFill="1" applyBorder="1" applyAlignment="1">
      <alignment horizontal="center" vertical="center" wrapText="1"/>
    </xf>
  </cellXfs>
  <cellStyles count="1">
    <cellStyle name="Normal" xfId="0" builtinId="0"/>
  </cellStyles>
  <dxfs count="4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64"/>
  <sheetViews>
    <sheetView tabSelected="1" topLeftCell="A38" zoomScale="80" zoomScaleNormal="80" workbookViewId="0">
      <selection activeCell="G45" sqref="G45"/>
    </sheetView>
  </sheetViews>
  <sheetFormatPr defaultColWidth="52.6640625" defaultRowHeight="14.4" x14ac:dyDescent="0.3"/>
  <cols>
    <col min="1" max="1" width="27.109375" bestFit="1" customWidth="1"/>
    <col min="2" max="2" width="24" style="16" customWidth="1"/>
    <col min="3" max="3" width="55.5546875" customWidth="1"/>
    <col min="4" max="4" width="39.33203125" bestFit="1" customWidth="1"/>
    <col min="5" max="5" width="19.5546875" customWidth="1"/>
    <col min="6" max="6" width="4.6640625" customWidth="1"/>
  </cols>
  <sheetData>
    <row r="2" spans="1:5" ht="23.4" x14ac:dyDescent="0.3">
      <c r="A2" s="22" t="s">
        <v>0</v>
      </c>
      <c r="B2" s="23"/>
      <c r="C2" s="23"/>
      <c r="D2" s="23"/>
      <c r="E2" s="24"/>
    </row>
    <row r="3" spans="1:5" ht="23.4" x14ac:dyDescent="0.3">
      <c r="A3" s="22" t="s">
        <v>1</v>
      </c>
      <c r="B3" s="23"/>
      <c r="C3" s="23"/>
      <c r="D3" s="23"/>
      <c r="E3" s="24"/>
    </row>
    <row r="4" spans="1:5" ht="26.4" x14ac:dyDescent="0.3">
      <c r="A4" s="25" t="s">
        <v>0</v>
      </c>
      <c r="B4" s="26"/>
      <c r="C4" s="26"/>
      <c r="D4" s="26"/>
      <c r="E4" s="27"/>
    </row>
    <row r="6" spans="1:5" ht="18" thickBot="1" x14ac:dyDescent="0.35">
      <c r="A6" s="1" t="s">
        <v>2</v>
      </c>
      <c r="B6" s="2" t="s">
        <v>20</v>
      </c>
      <c r="C6" s="3"/>
      <c r="D6" s="4"/>
      <c r="E6" s="5"/>
    </row>
    <row r="7" spans="1:5" ht="18" thickBot="1" x14ac:dyDescent="0.35">
      <c r="A7" s="1" t="s">
        <v>3</v>
      </c>
      <c r="B7" s="2" t="s">
        <v>21</v>
      </c>
      <c r="C7" s="3"/>
      <c r="D7" s="4"/>
      <c r="E7" s="5"/>
    </row>
    <row r="8" spans="1:5" ht="15" thickBot="1" x14ac:dyDescent="0.35"/>
    <row r="9" spans="1:5" ht="18" thickBot="1" x14ac:dyDescent="0.35">
      <c r="A9" s="28" t="s">
        <v>4</v>
      </c>
      <c r="B9" s="29"/>
      <c r="C9" s="29"/>
      <c r="D9" s="29"/>
      <c r="E9" s="30"/>
    </row>
    <row r="10" spans="1:5" ht="17.399999999999999" x14ac:dyDescent="0.3">
      <c r="A10" s="6" t="s">
        <v>5</v>
      </c>
      <c r="B10" s="6" t="s">
        <v>6</v>
      </c>
      <c r="C10" s="7" t="s">
        <v>7</v>
      </c>
      <c r="D10" s="7" t="s">
        <v>8</v>
      </c>
      <c r="E10" s="7" t="s">
        <v>9</v>
      </c>
    </row>
    <row r="11" spans="1:5" ht="17.399999999999999" x14ac:dyDescent="0.3">
      <c r="A11" s="8" t="e">
        <f>VLOOKUP(B11,'[1]LISTADO ATM'!$A$2:$C$817,3,0)</f>
        <v>#N/A</v>
      </c>
      <c r="B11" s="8"/>
      <c r="C11" s="8" t="e">
        <f>VLOOKUP(B11,'[1]LISTADO ATM'!$A$2:$B$816,2,0)</f>
        <v>#N/A</v>
      </c>
      <c r="D11" s="15" t="s">
        <v>18</v>
      </c>
      <c r="E11" s="17"/>
    </row>
    <row r="12" spans="1:5" ht="18" thickBot="1" x14ac:dyDescent="0.35">
      <c r="A12" s="12" t="s">
        <v>12</v>
      </c>
      <c r="B12" s="14">
        <f>COUNT(B11:B11)</f>
        <v>0</v>
      </c>
      <c r="C12" s="31"/>
      <c r="D12" s="32"/>
      <c r="E12" s="33"/>
    </row>
    <row r="13" spans="1:5" ht="15" thickBot="1" x14ac:dyDescent="0.35"/>
    <row r="14" spans="1:5" ht="18" thickBot="1" x14ac:dyDescent="0.35">
      <c r="A14" s="28" t="s">
        <v>10</v>
      </c>
      <c r="B14" s="29"/>
      <c r="C14" s="29"/>
      <c r="D14" s="29"/>
      <c r="E14" s="30"/>
    </row>
    <row r="15" spans="1:5" ht="17.399999999999999" x14ac:dyDescent="0.3">
      <c r="A15" s="6" t="s">
        <v>5</v>
      </c>
      <c r="B15" s="6" t="s">
        <v>6</v>
      </c>
      <c r="C15" s="7" t="s">
        <v>7</v>
      </c>
      <c r="D15" s="7" t="s">
        <v>8</v>
      </c>
      <c r="E15" s="7" t="s">
        <v>9</v>
      </c>
    </row>
    <row r="16" spans="1:5" ht="17.399999999999999" x14ac:dyDescent="0.3">
      <c r="A16" s="8" t="str">
        <f>VLOOKUP(B16,'[1]LISTADO ATM'!$A$2:$C$817,3,0)</f>
        <v>DISTRITO NACIONAL</v>
      </c>
      <c r="B16" s="8">
        <v>980</v>
      </c>
      <c r="C16" s="8" t="str">
        <f>VLOOKUP(B16,'[1]LISTADO ATM'!$A$2:$B$816,2,0)</f>
        <v xml:space="preserve">ATM Oficina Bella Vista Mall II </v>
      </c>
      <c r="D16" s="9" t="s">
        <v>11</v>
      </c>
      <c r="E16" s="17">
        <v>335763901</v>
      </c>
    </row>
    <row r="17" spans="1:5" ht="17.399999999999999" x14ac:dyDescent="0.3">
      <c r="A17" s="8" t="str">
        <f>VLOOKUP(B17,'[1]LISTADO ATM'!$A$2:$C$817,3,0)</f>
        <v>NORTE</v>
      </c>
      <c r="B17" s="8">
        <v>649</v>
      </c>
      <c r="C17" s="8" t="str">
        <f>VLOOKUP(B17,'[1]LISTADO ATM'!$A$2:$B$816,2,0)</f>
        <v xml:space="preserve">ATM Oficina Galería 56 (San Francisco de Macorís) </v>
      </c>
      <c r="D17" s="9" t="s">
        <v>11</v>
      </c>
      <c r="E17" s="17">
        <v>335763932</v>
      </c>
    </row>
    <row r="18" spans="1:5" ht="17.399999999999999" x14ac:dyDescent="0.3">
      <c r="A18" s="8" t="str">
        <f>VLOOKUP(B18,'[1]LISTADO ATM'!$A$2:$C$817,3,0)</f>
        <v>ESTE</v>
      </c>
      <c r="B18" s="8">
        <v>211</v>
      </c>
      <c r="C18" s="8" t="str">
        <f>VLOOKUP(B18,'[1]LISTADO ATM'!$A$2:$B$816,2,0)</f>
        <v xml:space="preserve">ATM Oficina La Romana I </v>
      </c>
      <c r="D18" s="9" t="s">
        <v>11</v>
      </c>
      <c r="E18" s="17">
        <v>335764021</v>
      </c>
    </row>
    <row r="19" spans="1:5" ht="17.399999999999999" x14ac:dyDescent="0.3">
      <c r="A19" s="8" t="str">
        <f>VLOOKUP(B19,'[1]LISTADO ATM'!$A$2:$C$817,3,0)</f>
        <v>DISTRITO NACIONAL</v>
      </c>
      <c r="B19" s="8">
        <v>394</v>
      </c>
      <c r="C19" s="8" t="str">
        <f>VLOOKUP(B19,'[1]LISTADO ATM'!$A$2:$B$816,2,0)</f>
        <v xml:space="preserve">ATM Multicentro La Sirena Luperón </v>
      </c>
      <c r="D19" s="9" t="s">
        <v>11</v>
      </c>
      <c r="E19" s="17">
        <v>335763769</v>
      </c>
    </row>
    <row r="20" spans="1:5" ht="17.399999999999999" x14ac:dyDescent="0.3">
      <c r="A20" s="8" t="str">
        <f>VLOOKUP(B20,'[1]LISTADO ATM'!$A$2:$C$817,3,0)</f>
        <v>DISTRITO NACIONAL</v>
      </c>
      <c r="B20" s="8">
        <v>493</v>
      </c>
      <c r="C20" s="8" t="str">
        <f>VLOOKUP(B20,'[1]LISTADO ATM'!$A$2:$B$816,2,0)</f>
        <v xml:space="preserve">ATM Oficina Haina Occidental II </v>
      </c>
      <c r="D20" s="9" t="s">
        <v>11</v>
      </c>
      <c r="E20" s="17">
        <v>335763361</v>
      </c>
    </row>
    <row r="21" spans="1:5" ht="17.399999999999999" x14ac:dyDescent="0.3">
      <c r="A21" s="8" t="str">
        <f>VLOOKUP(B21,'[1]LISTADO ATM'!$A$2:$C$817,3,0)</f>
        <v>NORTE</v>
      </c>
      <c r="B21" s="8">
        <v>119</v>
      </c>
      <c r="C21" s="8" t="str">
        <f>VLOOKUP(B21,'[1]LISTADO ATM'!$A$2:$B$816,2,0)</f>
        <v>ATM Oficina La Barranquita</v>
      </c>
      <c r="D21" s="9" t="s">
        <v>11</v>
      </c>
      <c r="E21" s="17">
        <v>335764101</v>
      </c>
    </row>
    <row r="22" spans="1:5" ht="17.399999999999999" x14ac:dyDescent="0.3">
      <c r="A22" s="8" t="str">
        <f>VLOOKUP(B22,'[1]LISTADO ATM'!$A$2:$C$817,3,0)</f>
        <v>DISTRITO NACIONAL</v>
      </c>
      <c r="B22" s="8">
        <v>194</v>
      </c>
      <c r="C22" s="8" t="str">
        <f>VLOOKUP(B22,'[1]LISTADO ATM'!$A$2:$B$816,2,0)</f>
        <v xml:space="preserve">ATM UNP Pantoja </v>
      </c>
      <c r="D22" s="9" t="s">
        <v>11</v>
      </c>
      <c r="E22" s="17">
        <v>335764106</v>
      </c>
    </row>
    <row r="23" spans="1:5" ht="17.399999999999999" x14ac:dyDescent="0.3">
      <c r="A23" s="8" t="str">
        <f>VLOOKUP(B23,'[1]LISTADO ATM'!$A$2:$C$817,3,0)</f>
        <v>ESTE</v>
      </c>
      <c r="B23" s="8">
        <v>912</v>
      </c>
      <c r="C23" s="8" t="str">
        <f>VLOOKUP(B23,'[1]LISTADO ATM'!$A$2:$B$816,2,0)</f>
        <v xml:space="preserve">ATM Oficina San Pedro II </v>
      </c>
      <c r="D23" s="9" t="s">
        <v>11</v>
      </c>
      <c r="E23" s="17">
        <v>335764122</v>
      </c>
    </row>
    <row r="24" spans="1:5" ht="17.399999999999999" x14ac:dyDescent="0.3">
      <c r="A24" s="8" t="str">
        <f>VLOOKUP(B24,'[1]LISTADO ATM'!$A$2:$C$817,3,0)</f>
        <v>DISTRITO NACIONAL</v>
      </c>
      <c r="B24" s="8">
        <v>735</v>
      </c>
      <c r="C24" s="8" t="str">
        <f>VLOOKUP(B24,'[1]LISTADO ATM'!$A$2:$B$816,2,0)</f>
        <v xml:space="preserve">ATM Oficina Independencia II  </v>
      </c>
      <c r="D24" s="9" t="s">
        <v>11</v>
      </c>
      <c r="E24" s="17">
        <v>335764209</v>
      </c>
    </row>
    <row r="25" spans="1:5" ht="17.399999999999999" x14ac:dyDescent="0.3">
      <c r="A25" s="8" t="str">
        <f>VLOOKUP(B25,'[1]LISTADO ATM'!$A$2:$C$817,3,0)</f>
        <v>DISTRITO NACIONAL</v>
      </c>
      <c r="B25" s="8">
        <v>884</v>
      </c>
      <c r="C25" s="8" t="str">
        <f>VLOOKUP(B25,'[1]LISTADO ATM'!$A$2:$B$816,2,0)</f>
        <v xml:space="preserve">ATM UNP Olé Sabana Perdida </v>
      </c>
      <c r="D25" s="9" t="s">
        <v>11</v>
      </c>
      <c r="E25" s="17">
        <v>335764209</v>
      </c>
    </row>
    <row r="26" spans="1:5" ht="18" thickBot="1" x14ac:dyDescent="0.35">
      <c r="A26" s="8" t="str">
        <f>VLOOKUP(B26,'[1]LISTADO ATM'!$A$2:$C$817,3,0)</f>
        <v>NORTE</v>
      </c>
      <c r="B26" s="8">
        <v>136</v>
      </c>
      <c r="C26" s="8" t="str">
        <f>VLOOKUP(B26,'[1]LISTADO ATM'!$A$2:$B$816,2,0)</f>
        <v>ATM S/M Xtra (Santiago)</v>
      </c>
      <c r="D26" s="9" t="s">
        <v>11</v>
      </c>
      <c r="E26" s="17">
        <v>335764241</v>
      </c>
    </row>
    <row r="27" spans="1:5" ht="18" thickBot="1" x14ac:dyDescent="0.35">
      <c r="A27" s="12" t="s">
        <v>12</v>
      </c>
      <c r="B27" s="18">
        <f>COUNT(B16:B26)</f>
        <v>11</v>
      </c>
      <c r="C27" s="10"/>
      <c r="D27" s="10"/>
      <c r="E27" s="11"/>
    </row>
    <row r="28" spans="1:5" ht="15" thickBot="1" x14ac:dyDescent="0.35"/>
    <row r="29" spans="1:5" ht="18" thickBot="1" x14ac:dyDescent="0.35">
      <c r="A29" s="28" t="s">
        <v>13</v>
      </c>
      <c r="B29" s="29"/>
      <c r="C29" s="29"/>
      <c r="D29" s="29"/>
      <c r="E29" s="30"/>
    </row>
    <row r="30" spans="1:5" ht="17.399999999999999" x14ac:dyDescent="0.3">
      <c r="A30" s="6" t="s">
        <v>5</v>
      </c>
      <c r="B30" s="6" t="s">
        <v>6</v>
      </c>
      <c r="C30" s="7" t="s">
        <v>7</v>
      </c>
      <c r="D30" s="7" t="s">
        <v>8</v>
      </c>
      <c r="E30" s="7" t="s">
        <v>9</v>
      </c>
    </row>
    <row r="31" spans="1:5" ht="17.399999999999999" x14ac:dyDescent="0.3">
      <c r="A31" s="8" t="str">
        <f>VLOOKUP(B31,'[1]LISTADO ATM'!$A$2:$C$817,3,0)</f>
        <v>NORTE</v>
      </c>
      <c r="B31" s="8">
        <v>98</v>
      </c>
      <c r="C31" s="8" t="str">
        <f>VLOOKUP(B31,'[1]LISTADO ATM'!$A$2:$B$816,2,0)</f>
        <v xml:space="preserve">ATM UNP Pimentel </v>
      </c>
      <c r="D31" s="8" t="s">
        <v>14</v>
      </c>
      <c r="E31" s="17">
        <v>335763610</v>
      </c>
    </row>
    <row r="32" spans="1:5" ht="18" thickBot="1" x14ac:dyDescent="0.35">
      <c r="A32" s="8" t="str">
        <f>VLOOKUP(B32,'[1]LISTADO ATM'!$A$2:$C$817,3,0)</f>
        <v>DISTRITO NACIONAL</v>
      </c>
      <c r="B32" s="8">
        <v>734</v>
      </c>
      <c r="C32" s="8" t="str">
        <f>VLOOKUP(B32,'[1]LISTADO ATM'!$A$2:$B$816,2,0)</f>
        <v xml:space="preserve">ATM Oficina Independencia I </v>
      </c>
      <c r="D32" s="8" t="s">
        <v>14</v>
      </c>
      <c r="E32" s="17">
        <v>335764127</v>
      </c>
    </row>
    <row r="33" spans="1:5" ht="18" thickBot="1" x14ac:dyDescent="0.35">
      <c r="A33" s="12" t="s">
        <v>12</v>
      </c>
      <c r="B33" s="18">
        <f>COUNT(B31:B32)</f>
        <v>2</v>
      </c>
      <c r="C33" s="10"/>
      <c r="D33" s="10"/>
      <c r="E33" s="11"/>
    </row>
    <row r="34" spans="1:5" ht="15" thickBot="1" x14ac:dyDescent="0.35"/>
    <row r="35" spans="1:5" ht="18" thickBot="1" x14ac:dyDescent="0.35">
      <c r="A35" s="36" t="s">
        <v>15</v>
      </c>
      <c r="B35" s="37"/>
    </row>
    <row r="36" spans="1:5" ht="18" thickBot="1" x14ac:dyDescent="0.35">
      <c r="A36" s="38">
        <f>+B27+B33</f>
        <v>13</v>
      </c>
      <c r="B36" s="39"/>
    </row>
    <row r="37" spans="1:5" ht="15" thickBot="1" x14ac:dyDescent="0.35"/>
    <row r="38" spans="1:5" ht="18" thickBot="1" x14ac:dyDescent="0.35">
      <c r="A38" s="28" t="s">
        <v>16</v>
      </c>
      <c r="B38" s="29"/>
      <c r="C38" s="29"/>
      <c r="D38" s="29"/>
      <c r="E38" s="30"/>
    </row>
    <row r="39" spans="1:5" ht="17.399999999999999" x14ac:dyDescent="0.3">
      <c r="A39" s="6" t="s">
        <v>5</v>
      </c>
      <c r="B39" s="6" t="s">
        <v>6</v>
      </c>
      <c r="C39" s="13" t="s">
        <v>7</v>
      </c>
      <c r="D39" s="34" t="s">
        <v>8</v>
      </c>
      <c r="E39" s="35"/>
    </row>
    <row r="40" spans="1:5" ht="17.399999999999999" x14ac:dyDescent="0.3">
      <c r="A40" s="8" t="str">
        <f>VLOOKUP(B40,'[1]LISTADO ATM'!$A$2:$C$817,3,0)</f>
        <v>ESTE</v>
      </c>
      <c r="B40" s="8">
        <v>159</v>
      </c>
      <c r="C40" s="8" t="str">
        <f>VLOOKUP(B40,'[1]LISTADO ATM'!$A$2:$B$816,2,0)</f>
        <v xml:space="preserve">ATM Hotel Dreams Bayahibe I </v>
      </c>
      <c r="D40" s="20" t="s">
        <v>19</v>
      </c>
      <c r="E40" s="21"/>
    </row>
    <row r="41" spans="1:5" ht="17.399999999999999" x14ac:dyDescent="0.3">
      <c r="A41" s="8" t="str">
        <f>VLOOKUP(B41,'[1]LISTADO ATM'!$A$2:$C$817,3,0)</f>
        <v>DISTRITO NACIONAL</v>
      </c>
      <c r="B41" s="8">
        <v>557</v>
      </c>
      <c r="C41" s="8" t="str">
        <f>VLOOKUP(B41,'[1]LISTADO ATM'!$A$2:$B$816,2,0)</f>
        <v xml:space="preserve">ATM Multicentro La Sirena Ave. Mella </v>
      </c>
      <c r="D41" s="20" t="s">
        <v>19</v>
      </c>
      <c r="E41" s="21"/>
    </row>
    <row r="42" spans="1:5" ht="17.399999999999999" x14ac:dyDescent="0.3">
      <c r="A42" s="8" t="str">
        <f>VLOOKUP(B42,'[1]LISTADO ATM'!$A$2:$C$817,3,0)</f>
        <v>DISTRITO NACIONAL</v>
      </c>
      <c r="B42" s="8">
        <v>896</v>
      </c>
      <c r="C42" s="8" t="str">
        <f>VLOOKUP(B42,'[1]LISTADO ATM'!$A$2:$B$816,2,0)</f>
        <v xml:space="preserve">ATM Campamento Militar 16 de Agosto I </v>
      </c>
      <c r="D42" s="20" t="s">
        <v>17</v>
      </c>
      <c r="E42" s="21"/>
    </row>
    <row r="43" spans="1:5" ht="17.399999999999999" x14ac:dyDescent="0.3">
      <c r="A43" s="8" t="str">
        <f>VLOOKUP(B43,'[1]LISTADO ATM'!$A$2:$C$817,3,0)</f>
        <v>DISTRITO NACIONAL</v>
      </c>
      <c r="B43" s="8">
        <v>20</v>
      </c>
      <c r="C43" s="8" t="str">
        <f>VLOOKUP(B43,'[1]LISTADO ATM'!$A$2:$B$816,2,0)</f>
        <v>ATM S/M Aprezio Las Palmas</v>
      </c>
      <c r="D43" s="20" t="s">
        <v>17</v>
      </c>
      <c r="E43" s="21"/>
    </row>
    <row r="44" spans="1:5" ht="17.399999999999999" x14ac:dyDescent="0.3">
      <c r="A44" s="8" t="str">
        <f>VLOOKUP(B44,'[1]LISTADO ATM'!$A$2:$C$817,3,0)</f>
        <v>NORTE</v>
      </c>
      <c r="B44" s="8">
        <v>888</v>
      </c>
      <c r="C44" s="8" t="str">
        <f>VLOOKUP(B44,'[1]LISTADO ATM'!$A$2:$B$816,2,0)</f>
        <v>ATM Oficina galeria 56 II (SFM)</v>
      </c>
      <c r="D44" s="20" t="s">
        <v>17</v>
      </c>
      <c r="E44" s="21"/>
    </row>
    <row r="45" spans="1:5" ht="17.399999999999999" x14ac:dyDescent="0.3">
      <c r="A45" s="8" t="str">
        <f>VLOOKUP(B45,'[1]LISTADO ATM'!$A$2:$C$817,3,0)</f>
        <v>DISTRITO NACIONAL</v>
      </c>
      <c r="B45" s="8">
        <v>983</v>
      </c>
      <c r="C45" s="8" t="str">
        <f>VLOOKUP(B45,'[1]LISTADO ATM'!$A$2:$B$816,2,0)</f>
        <v xml:space="preserve">ATM Bravo República de Colombia </v>
      </c>
      <c r="D45" s="20" t="s">
        <v>17</v>
      </c>
      <c r="E45" s="21"/>
    </row>
    <row r="46" spans="1:5" ht="17.399999999999999" x14ac:dyDescent="0.3">
      <c r="A46" s="8" t="str">
        <f>VLOOKUP(B46,'[1]LISTADO ATM'!$A$2:$C$817,3,0)</f>
        <v>DISTRITO NACIONAL</v>
      </c>
      <c r="B46" s="8">
        <v>586</v>
      </c>
      <c r="C46" s="8" t="str">
        <f>VLOOKUP(B46,'[1]LISTADO ATM'!$A$2:$B$816,2,0)</f>
        <v xml:space="preserve">ATM Palacio de Justicia D.N. </v>
      </c>
      <c r="D46" s="20" t="s">
        <v>17</v>
      </c>
      <c r="E46" s="21"/>
    </row>
    <row r="47" spans="1:5" ht="17.399999999999999" x14ac:dyDescent="0.3">
      <c r="A47" s="8" t="str">
        <f>VLOOKUP(B47,'[1]LISTADO ATM'!$A$2:$C$817,3,0)</f>
        <v>DISTRITO NACIONAL</v>
      </c>
      <c r="B47" s="8">
        <v>812</v>
      </c>
      <c r="C47" s="8" t="str">
        <f>VLOOKUP(B47,'[1]LISTADO ATM'!$A$2:$B$816,2,0)</f>
        <v xml:space="preserve">ATM Canasta del Pueblo </v>
      </c>
      <c r="D47" s="20" t="s">
        <v>17</v>
      </c>
      <c r="E47" s="21"/>
    </row>
    <row r="48" spans="1:5" ht="17.399999999999999" x14ac:dyDescent="0.3">
      <c r="A48" s="8" t="str">
        <f>VLOOKUP(B48,'[1]LISTADO ATM'!$A$2:$C$817,3,0)</f>
        <v>DISTRITO NACIONAL</v>
      </c>
      <c r="B48" s="8">
        <v>554</v>
      </c>
      <c r="C48" s="8" t="str">
        <f>VLOOKUP(B48,'[1]LISTADO ATM'!$A$2:$B$816,2,0)</f>
        <v xml:space="preserve">ATM Oficina Isabel La Católica I </v>
      </c>
      <c r="D48" s="20" t="s">
        <v>17</v>
      </c>
      <c r="E48" s="21"/>
    </row>
    <row r="49" spans="1:5" ht="17.399999999999999" x14ac:dyDescent="0.3">
      <c r="A49" s="8" t="str">
        <f>VLOOKUP(B49,'[1]LISTADO ATM'!$A$2:$C$817,3,0)</f>
        <v>DISTRITO NACIONAL</v>
      </c>
      <c r="B49" s="8">
        <v>259</v>
      </c>
      <c r="C49" s="8" t="str">
        <f>VLOOKUP(B49,'[1]LISTADO ATM'!$A$2:$B$816,2,0)</f>
        <v>ATM Senado de la Republica</v>
      </c>
      <c r="D49" s="20" t="s">
        <v>17</v>
      </c>
      <c r="E49" s="21"/>
    </row>
    <row r="50" spans="1:5" ht="17.399999999999999" x14ac:dyDescent="0.3">
      <c r="A50" s="8" t="str">
        <f>VLOOKUP(B50,'[1]LISTADO ATM'!$A$2:$C$817,3,0)</f>
        <v>DISTRITO NACIONAL</v>
      </c>
      <c r="B50" s="8">
        <v>300</v>
      </c>
      <c r="C50" s="8" t="str">
        <f>VLOOKUP(B50,'[1]LISTADO ATM'!$A$2:$B$816,2,0)</f>
        <v xml:space="preserve">ATM S/M Aprezio Los Guaricanos </v>
      </c>
      <c r="D50" s="20" t="s">
        <v>17</v>
      </c>
      <c r="E50" s="21"/>
    </row>
    <row r="51" spans="1:5" ht="17.399999999999999" x14ac:dyDescent="0.3">
      <c r="A51" s="8" t="str">
        <f>VLOOKUP(B51,'[1]LISTADO ATM'!$A$2:$C$817,3,0)</f>
        <v>DISTRITO NACIONAL</v>
      </c>
      <c r="B51" s="8">
        <v>697</v>
      </c>
      <c r="C51" s="8" t="str">
        <f>VLOOKUP(B51,'[1]LISTADO ATM'!$A$2:$B$816,2,0)</f>
        <v>ATM Hipermercado Olé Ciudad Juan Bosch</v>
      </c>
      <c r="D51" s="20" t="s">
        <v>19</v>
      </c>
      <c r="E51" s="21"/>
    </row>
    <row r="52" spans="1:5" ht="17.399999999999999" x14ac:dyDescent="0.3">
      <c r="A52" s="8" t="str">
        <f>VLOOKUP(B52,'[1]LISTADO ATM'!$A$2:$C$817,3,0)</f>
        <v>DISTRITO NACIONAL</v>
      </c>
      <c r="B52" s="8">
        <v>607</v>
      </c>
      <c r="C52" s="8" t="str">
        <f>VLOOKUP(B52,'[1]LISTADO ATM'!$A$2:$B$816,2,0)</f>
        <v xml:space="preserve">ATM ONAPI </v>
      </c>
      <c r="D52" s="20" t="s">
        <v>17</v>
      </c>
      <c r="E52" s="21"/>
    </row>
    <row r="53" spans="1:5" ht="17.399999999999999" x14ac:dyDescent="0.3">
      <c r="A53" s="8" t="str">
        <f>VLOOKUP(B53,'[1]LISTADO ATM'!$A$2:$C$817,3,0)</f>
        <v>SUR</v>
      </c>
      <c r="B53" s="8">
        <v>699</v>
      </c>
      <c r="C53" s="8" t="str">
        <f>VLOOKUP(B53,'[1]LISTADO ATM'!$A$2:$B$816,2,0)</f>
        <v>ATM S/M Bravo Bani</v>
      </c>
      <c r="D53" s="20" t="s">
        <v>19</v>
      </c>
      <c r="E53" s="21"/>
    </row>
    <row r="54" spans="1:5" ht="17.399999999999999" x14ac:dyDescent="0.3">
      <c r="A54" s="8" t="str">
        <f>VLOOKUP(B54,'[1]LISTADO ATM'!$A$2:$C$817,3,0)</f>
        <v>DISTRITO NACIONAL</v>
      </c>
      <c r="B54" s="8">
        <v>707</v>
      </c>
      <c r="C54" s="8" t="str">
        <f>VLOOKUP(B54,'[1]LISTADO ATM'!$A$2:$B$816,2,0)</f>
        <v xml:space="preserve">ATM IAD </v>
      </c>
      <c r="D54" s="20" t="s">
        <v>19</v>
      </c>
      <c r="E54" s="21"/>
    </row>
    <row r="55" spans="1:5" ht="17.399999999999999" x14ac:dyDescent="0.3">
      <c r="A55" s="8" t="str">
        <f>VLOOKUP(B55,'[1]LISTADO ATM'!$A$2:$C$817,3,0)</f>
        <v>NORTE</v>
      </c>
      <c r="B55" s="8">
        <v>138</v>
      </c>
      <c r="C55" s="8" t="str">
        <f>VLOOKUP(B55,'[1]LISTADO ATM'!$A$2:$B$816,2,0)</f>
        <v xml:space="preserve">ATM UNP Fantino </v>
      </c>
      <c r="D55" s="20" t="s">
        <v>17</v>
      </c>
      <c r="E55" s="21"/>
    </row>
    <row r="56" spans="1:5" ht="17.399999999999999" x14ac:dyDescent="0.3">
      <c r="A56" s="8" t="str">
        <f>VLOOKUP(B56,'[1]LISTADO ATM'!$A$2:$C$817,3,0)</f>
        <v>NORTE</v>
      </c>
      <c r="B56" s="8">
        <v>290</v>
      </c>
      <c r="C56" s="8" t="str">
        <f>VLOOKUP(B56,'[1]LISTADO ATM'!$A$2:$B$816,2,0)</f>
        <v xml:space="preserve">ATM Oficina San Francisco de Macorís </v>
      </c>
      <c r="D56" s="20" t="s">
        <v>17</v>
      </c>
      <c r="E56" s="21"/>
    </row>
    <row r="57" spans="1:5" ht="17.399999999999999" x14ac:dyDescent="0.3">
      <c r="A57" s="8" t="str">
        <f>VLOOKUP(B57,'[1]LISTADO ATM'!$A$2:$C$817,3,0)</f>
        <v>SUR</v>
      </c>
      <c r="B57" s="8">
        <v>592</v>
      </c>
      <c r="C57" s="8" t="str">
        <f>VLOOKUP(B57,'[1]LISTADO ATM'!$A$2:$B$816,2,0)</f>
        <v xml:space="preserve">ATM Centro de Caja San Cristóbal I </v>
      </c>
      <c r="D57" s="20" t="s">
        <v>17</v>
      </c>
      <c r="E57" s="21"/>
    </row>
    <row r="58" spans="1:5" ht="17.399999999999999" x14ac:dyDescent="0.3">
      <c r="A58" s="8" t="str">
        <f>VLOOKUP(B58,'[1]LISTADO ATM'!$A$2:$C$817,3,0)</f>
        <v>DISTRITO NACIONAL</v>
      </c>
      <c r="B58" s="8">
        <v>642</v>
      </c>
      <c r="C58" s="8" t="str">
        <f>VLOOKUP(B58,'[1]LISTADO ATM'!$A$2:$B$816,2,0)</f>
        <v xml:space="preserve">ATM OMSA Sto. Dgo. </v>
      </c>
      <c r="D58" s="20" t="s">
        <v>17</v>
      </c>
      <c r="E58" s="21"/>
    </row>
    <row r="59" spans="1:5" ht="17.399999999999999" x14ac:dyDescent="0.3">
      <c r="A59" s="8" t="str">
        <f>VLOOKUP(B59,'[1]LISTADO ATM'!$A$2:$C$817,3,0)</f>
        <v>DISTRITO NACIONAL</v>
      </c>
      <c r="B59" s="8">
        <v>722</v>
      </c>
      <c r="C59" s="8" t="str">
        <f>VLOOKUP(B59,'[1]LISTADO ATM'!$A$2:$B$816,2,0)</f>
        <v xml:space="preserve">ATM Oficina Charles de Gaulle III </v>
      </c>
      <c r="D59" s="20" t="s">
        <v>17</v>
      </c>
      <c r="E59" s="21"/>
    </row>
    <row r="60" spans="1:5" ht="17.399999999999999" x14ac:dyDescent="0.3">
      <c r="A60" s="8" t="str">
        <f>VLOOKUP(B60,'[1]LISTADO ATM'!$A$2:$C$817,3,0)</f>
        <v>NORTE</v>
      </c>
      <c r="B60" s="8">
        <v>796</v>
      </c>
      <c r="C60" s="8" t="str">
        <f>VLOOKUP(B60,'[1]LISTADO ATM'!$A$2:$B$816,2,0)</f>
        <v xml:space="preserve">ATM Oficina Plaza Ventura (Nagua) </v>
      </c>
      <c r="D60" s="20" t="s">
        <v>17</v>
      </c>
      <c r="E60" s="21"/>
    </row>
    <row r="61" spans="1:5" ht="17.399999999999999" x14ac:dyDescent="0.3">
      <c r="A61" s="8" t="str">
        <f>VLOOKUP(B61,'[1]LISTADO ATM'!$A$2:$C$817,3,0)</f>
        <v>DISTRITO NACIONAL</v>
      </c>
      <c r="B61" s="8">
        <v>952</v>
      </c>
      <c r="C61" s="8" t="str">
        <f>VLOOKUP(B61,'[1]LISTADO ATM'!$A$2:$B$816,2,0)</f>
        <v xml:space="preserve">ATM Alvarez Rivas </v>
      </c>
      <c r="D61" s="20" t="s">
        <v>17</v>
      </c>
      <c r="E61" s="21"/>
    </row>
    <row r="62" spans="1:5" ht="17.399999999999999" x14ac:dyDescent="0.3">
      <c r="A62" s="8" t="str">
        <f>VLOOKUP(B62,'[1]LISTADO ATM'!$A$2:$C$817,3,0)</f>
        <v>DISTRITO NACIONAL</v>
      </c>
      <c r="B62" s="8">
        <v>957</v>
      </c>
      <c r="C62" s="8" t="str">
        <f>VLOOKUP(B62,'[1]LISTADO ATM'!$A$2:$B$816,2,0)</f>
        <v xml:space="preserve">ATM Oficina Venezuela </v>
      </c>
      <c r="D62" s="20" t="s">
        <v>17</v>
      </c>
      <c r="E62" s="21"/>
    </row>
    <row r="63" spans="1:5" ht="18" thickBot="1" x14ac:dyDescent="0.35">
      <c r="A63" s="8" t="str">
        <f>VLOOKUP(B63,'[1]LISTADO ATM'!$A$2:$C$817,3,0)</f>
        <v>SUR</v>
      </c>
      <c r="B63" s="8">
        <v>677</v>
      </c>
      <c r="C63" s="8" t="str">
        <f>VLOOKUP(B63,'[1]LISTADO ATM'!$A$2:$B$816,2,0)</f>
        <v>ATM PBG Villa Jaragua</v>
      </c>
      <c r="D63" s="20" t="s">
        <v>17</v>
      </c>
      <c r="E63" s="21"/>
    </row>
    <row r="64" spans="1:5" ht="18" thickBot="1" x14ac:dyDescent="0.35">
      <c r="A64" s="12" t="s">
        <v>12</v>
      </c>
      <c r="B64" s="19">
        <f>COUNT(B40:B63)</f>
        <v>24</v>
      </c>
      <c r="C64" s="10"/>
      <c r="D64" s="10"/>
      <c r="E64" s="11"/>
    </row>
  </sheetData>
  <mergeCells count="35">
    <mergeCell ref="D62:E62"/>
    <mergeCell ref="D63:E63"/>
    <mergeCell ref="D57:E57"/>
    <mergeCell ref="D58:E58"/>
    <mergeCell ref="D59:E59"/>
    <mergeCell ref="D60:E60"/>
    <mergeCell ref="D61:E61"/>
    <mergeCell ref="D50:E50"/>
    <mergeCell ref="D51:E51"/>
    <mergeCell ref="D52:E52"/>
    <mergeCell ref="D56:E56"/>
    <mergeCell ref="D55:E55"/>
    <mergeCell ref="D53:E53"/>
    <mergeCell ref="D54:E54"/>
    <mergeCell ref="D42:E42"/>
    <mergeCell ref="D43:E43"/>
    <mergeCell ref="D41:E41"/>
    <mergeCell ref="D48:E48"/>
    <mergeCell ref="D49:E49"/>
    <mergeCell ref="D47:E47"/>
    <mergeCell ref="A2:E2"/>
    <mergeCell ref="A3:E3"/>
    <mergeCell ref="A4:E4"/>
    <mergeCell ref="A9:E9"/>
    <mergeCell ref="C12:E12"/>
    <mergeCell ref="D45:E45"/>
    <mergeCell ref="D46:E46"/>
    <mergeCell ref="D44:E44"/>
    <mergeCell ref="A14:E14"/>
    <mergeCell ref="D39:E39"/>
    <mergeCell ref="A29:E29"/>
    <mergeCell ref="A35:B35"/>
    <mergeCell ref="A36:B36"/>
    <mergeCell ref="A38:E38"/>
    <mergeCell ref="D40:E40"/>
  </mergeCells>
  <conditionalFormatting sqref="E46">
    <cfRule type="duplicateValues" dxfId="44" priority="72"/>
  </conditionalFormatting>
  <conditionalFormatting sqref="B8">
    <cfRule type="duplicateValues" dxfId="43" priority="69"/>
  </conditionalFormatting>
  <conditionalFormatting sqref="E8">
    <cfRule type="duplicateValues" dxfId="42" priority="68"/>
  </conditionalFormatting>
  <conditionalFormatting sqref="B5">
    <cfRule type="duplicateValues" dxfId="41" priority="67"/>
  </conditionalFormatting>
  <conditionalFormatting sqref="E5">
    <cfRule type="duplicateValues" dxfId="40" priority="66"/>
  </conditionalFormatting>
  <conditionalFormatting sqref="E55">
    <cfRule type="duplicateValues" dxfId="39" priority="59"/>
  </conditionalFormatting>
  <conditionalFormatting sqref="E47">
    <cfRule type="duplicateValues" dxfId="38" priority="57"/>
  </conditionalFormatting>
  <conditionalFormatting sqref="E54">
    <cfRule type="duplicateValues" dxfId="37" priority="55"/>
  </conditionalFormatting>
  <conditionalFormatting sqref="E45">
    <cfRule type="duplicateValues" dxfId="36" priority="52"/>
  </conditionalFormatting>
  <conditionalFormatting sqref="B64:B1048576 B16:B20 B1:B4 B6:B7 B31 B9:B14 B27:B29 B40:B47 B53:B56 B33:B38">
    <cfRule type="duplicateValues" dxfId="35" priority="113"/>
  </conditionalFormatting>
  <conditionalFormatting sqref="E64:E1048576 E1:E4 E6:E7 E16:E20 E9:E14 E27:E29 E31:E44">
    <cfRule type="duplicateValues" dxfId="34" priority="121"/>
  </conditionalFormatting>
  <conditionalFormatting sqref="B21">
    <cfRule type="duplicateValues" dxfId="33" priority="49"/>
  </conditionalFormatting>
  <conditionalFormatting sqref="E21">
    <cfRule type="duplicateValues" dxfId="32" priority="50"/>
  </conditionalFormatting>
  <conditionalFormatting sqref="B22">
    <cfRule type="duplicateValues" dxfId="31" priority="47"/>
  </conditionalFormatting>
  <conditionalFormatting sqref="E22">
    <cfRule type="duplicateValues" dxfId="30" priority="48"/>
  </conditionalFormatting>
  <conditionalFormatting sqref="B64:B1048576 B1:B22 B27:B31 B33:B47 B53:B56">
    <cfRule type="duplicateValues" dxfId="29" priority="46"/>
  </conditionalFormatting>
  <conditionalFormatting sqref="B23">
    <cfRule type="duplicateValues" dxfId="28" priority="38"/>
  </conditionalFormatting>
  <conditionalFormatting sqref="E23">
    <cfRule type="duplicateValues" dxfId="27" priority="39"/>
  </conditionalFormatting>
  <conditionalFormatting sqref="B23">
    <cfRule type="duplicateValues" dxfId="26" priority="37"/>
  </conditionalFormatting>
  <conditionalFormatting sqref="E51">
    <cfRule type="duplicateValues" dxfId="25" priority="28"/>
  </conditionalFormatting>
  <conditionalFormatting sqref="E53">
    <cfRule type="duplicateValues" dxfId="24" priority="26"/>
  </conditionalFormatting>
  <conditionalFormatting sqref="B24">
    <cfRule type="duplicateValues" dxfId="23" priority="24"/>
  </conditionalFormatting>
  <conditionalFormatting sqref="E24">
    <cfRule type="duplicateValues" dxfId="22" priority="25"/>
  </conditionalFormatting>
  <conditionalFormatting sqref="B24">
    <cfRule type="duplicateValues" dxfId="21" priority="23"/>
  </conditionalFormatting>
  <conditionalFormatting sqref="B24">
    <cfRule type="duplicateValues" dxfId="20" priority="22"/>
  </conditionalFormatting>
  <conditionalFormatting sqref="B24">
    <cfRule type="duplicateValues" dxfId="19" priority="21"/>
  </conditionalFormatting>
  <conditionalFormatting sqref="B25">
    <cfRule type="duplicateValues" dxfId="18" priority="15"/>
  </conditionalFormatting>
  <conditionalFormatting sqref="E25">
    <cfRule type="duplicateValues" dxfId="17" priority="16"/>
  </conditionalFormatting>
  <conditionalFormatting sqref="B25">
    <cfRule type="duplicateValues" dxfId="16" priority="14"/>
  </conditionalFormatting>
  <conditionalFormatting sqref="B25">
    <cfRule type="duplicateValues" dxfId="15" priority="13"/>
  </conditionalFormatting>
  <conditionalFormatting sqref="B25">
    <cfRule type="duplicateValues" dxfId="14" priority="12"/>
  </conditionalFormatting>
  <conditionalFormatting sqref="B26">
    <cfRule type="duplicateValues" dxfId="13" priority="10"/>
  </conditionalFormatting>
  <conditionalFormatting sqref="E26">
    <cfRule type="duplicateValues" dxfId="12" priority="11"/>
  </conditionalFormatting>
  <conditionalFormatting sqref="B26">
    <cfRule type="duplicateValues" dxfId="11" priority="9"/>
  </conditionalFormatting>
  <conditionalFormatting sqref="B26">
    <cfRule type="duplicateValues" dxfId="10" priority="8"/>
  </conditionalFormatting>
  <conditionalFormatting sqref="B26">
    <cfRule type="duplicateValues" dxfId="9" priority="7"/>
  </conditionalFormatting>
  <conditionalFormatting sqref="E56">
    <cfRule type="duplicateValues" dxfId="8" priority="6"/>
  </conditionalFormatting>
  <conditionalFormatting sqref="B1:B1048576">
    <cfRule type="duplicateValues" dxfId="7" priority="1"/>
  </conditionalFormatting>
  <conditionalFormatting sqref="B48:B52">
    <cfRule type="duplicateValues" dxfId="6" priority="209"/>
  </conditionalFormatting>
  <conditionalFormatting sqref="E48:E50 E52">
    <cfRule type="duplicateValues" dxfId="5" priority="210"/>
  </conditionalFormatting>
  <conditionalFormatting sqref="B64:B1048576 B33:B56 B1:B23 B27:B31">
    <cfRule type="duplicateValues" dxfId="4" priority="212"/>
  </conditionalFormatting>
  <conditionalFormatting sqref="B64:B1048576 B27:B56 B1:B23">
    <cfRule type="duplicateValues" dxfId="3" priority="217"/>
  </conditionalFormatting>
  <conditionalFormatting sqref="B57:B63">
    <cfRule type="duplicateValues" dxfId="2" priority="221"/>
  </conditionalFormatting>
  <conditionalFormatting sqref="E57:E63">
    <cfRule type="duplicateValues" dxfId="1" priority="222"/>
  </conditionalFormatting>
  <conditionalFormatting sqref="B32">
    <cfRule type="duplicateValues" dxfId="0" priority="246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Wilfredy Leandro Morales Payano</cp:lastModifiedBy>
  <dcterms:created xsi:type="dcterms:W3CDTF">2020-12-19T20:17:28Z</dcterms:created>
  <dcterms:modified xsi:type="dcterms:W3CDTF">2021-01-15T09:40:41Z</dcterms:modified>
</cp:coreProperties>
</file>