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15\"/>
    </mc:Choice>
  </mc:AlternateContent>
  <bookViews>
    <workbookView xWindow="0" yWindow="0" windowWidth="18555" windowHeight="711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1" i="1" l="1"/>
  <c r="C57" i="1"/>
  <c r="C58" i="1"/>
  <c r="C59" i="1"/>
  <c r="C60" i="1"/>
  <c r="A57" i="1"/>
  <c r="A58" i="1"/>
  <c r="A59" i="1"/>
  <c r="A60" i="1"/>
  <c r="C84" i="1"/>
  <c r="C85" i="1"/>
  <c r="A84" i="1"/>
  <c r="A85" i="1"/>
  <c r="B71" i="1"/>
  <c r="B86" i="1"/>
  <c r="C81" i="1"/>
  <c r="C82" i="1"/>
  <c r="C83" i="1"/>
  <c r="A81" i="1"/>
  <c r="A82" i="1"/>
  <c r="A83" i="1"/>
  <c r="B44" i="1"/>
  <c r="C39" i="1"/>
  <c r="C40" i="1"/>
  <c r="C41" i="1"/>
  <c r="C42" i="1"/>
  <c r="C43" i="1"/>
  <c r="A39" i="1"/>
  <c r="A40" i="1"/>
  <c r="A41" i="1"/>
  <c r="A42" i="1"/>
  <c r="A43" i="1"/>
  <c r="A55" i="1" l="1"/>
  <c r="C55" i="1"/>
  <c r="A69" i="1"/>
  <c r="C69" i="1"/>
  <c r="A68" i="1"/>
  <c r="C68" i="1"/>
  <c r="A67" i="1"/>
  <c r="A70" i="1"/>
  <c r="C70" i="1"/>
  <c r="A56" i="1"/>
  <c r="C56" i="1"/>
  <c r="C67" i="1"/>
  <c r="A53" i="1"/>
  <c r="C53" i="1"/>
  <c r="C66" i="1" l="1"/>
  <c r="A66" i="1"/>
  <c r="A51" i="1"/>
  <c r="A52" i="1"/>
  <c r="A30" i="1"/>
  <c r="A54" i="1"/>
  <c r="C51" i="1"/>
  <c r="C52" i="1"/>
  <c r="C30" i="1"/>
  <c r="C54" i="1"/>
  <c r="A65" i="1"/>
  <c r="C65" i="1"/>
  <c r="A80" i="1"/>
  <c r="C80" i="1"/>
  <c r="A31" i="1"/>
  <c r="C31" i="1"/>
  <c r="C50" i="1"/>
  <c r="A50" i="1"/>
  <c r="A29" i="1"/>
  <c r="C29" i="1"/>
  <c r="C49" i="1"/>
  <c r="A49" i="1"/>
  <c r="A28" i="1"/>
  <c r="C28" i="1"/>
  <c r="C24" i="1"/>
  <c r="A24" i="1"/>
  <c r="A48" i="1"/>
  <c r="C48" i="1"/>
  <c r="A34" i="1" l="1"/>
  <c r="C34" i="1"/>
  <c r="A27" i="1"/>
  <c r="C27" i="1"/>
  <c r="A17" i="1"/>
  <c r="C17" i="1"/>
  <c r="A22" i="1"/>
  <c r="C22" i="1"/>
  <c r="A38" i="1"/>
  <c r="C38" i="1"/>
  <c r="A25" i="1"/>
  <c r="C25" i="1"/>
  <c r="A19" i="1"/>
  <c r="C19" i="1"/>
  <c r="A14" i="1"/>
  <c r="C14" i="1"/>
  <c r="A21" i="1"/>
  <c r="C21" i="1"/>
  <c r="A23" i="1"/>
  <c r="C23" i="1"/>
  <c r="A37" i="1"/>
  <c r="C37" i="1"/>
  <c r="C36" i="1" l="1"/>
  <c r="A36" i="1"/>
  <c r="C35" i="1"/>
  <c r="A35" i="1"/>
  <c r="C20" i="1"/>
  <c r="A20" i="1"/>
  <c r="A79" i="1" l="1"/>
  <c r="C79" i="1"/>
  <c r="C26" i="1"/>
  <c r="A26" i="1"/>
  <c r="C13" i="1"/>
  <c r="A13" i="1"/>
  <c r="C33" i="1"/>
  <c r="A33" i="1"/>
  <c r="C12" i="1"/>
  <c r="A12" i="1"/>
  <c r="A16" i="1" l="1"/>
  <c r="A18" i="1"/>
  <c r="C16" i="1"/>
  <c r="C18" i="1"/>
  <c r="C11" i="1" l="1"/>
  <c r="A10" i="1"/>
  <c r="A11" i="1"/>
  <c r="C10" i="1"/>
  <c r="C32" i="1" l="1"/>
  <c r="A15" i="1"/>
  <c r="C15" i="1"/>
  <c r="A32" i="1" l="1"/>
  <c r="C78" i="1" l="1"/>
  <c r="A78" i="1"/>
  <c r="A74" i="1" l="1"/>
</calcChain>
</file>

<file path=xl/sharedStrings.xml><?xml version="1.0" encoding="utf-8"?>
<sst xmlns="http://schemas.openxmlformats.org/spreadsheetml/2006/main" count="96" uniqueCount="22">
  <si>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</si>
  <si>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</si>
  <si>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</si>
  <si>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</si>
  <si>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</si>
  <si>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</si>
  <si>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</si>
  <si>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</si>
  <si>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</si>
  <si>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</si>
  <si>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</si>
  <si>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</si>
  <si>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</si>
  <si>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</si>
  <si>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</si>
  <si>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</si>
  <si>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</si>
  <si>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</si>
  <si>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</si>
  <si>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Vacías y 1 Fallando</t>
  </si>
  <si>
    <t>15/1/2021 17:00 PM</t>
  </si>
  <si>
    <t>15/1/2021 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</si>
</sst>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9" fillId="8" borderId="20" xfId="0" applyFont="1" applyFill="1" applyBorder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1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49" zoomScale="80" zoomScaleNormal="80" workbookViewId="0">
      <selection activeCell="G75" sqref="G75"/>
    </sheetView>
  </sheetViews>
  <sheetFormatPr baseColWidth="10" defaultColWidth="52.7109375" defaultRowHeight="15" x14ac:dyDescent="0.25"/>
  <cols>
    <col min="1" max="1" width="27.140625" bestFit="1" customWidth="1"/>
    <col min="2" max="2" width="25.5703125" style="16" bestFit="1" customWidth="1"/>
    <col min="3" max="3" width="55.5703125" customWidth="1"/>
    <col min="4" max="4" width="39.28515625" bestFit="1" customWidth="1"/>
    <col min="5" max="5" width="19.5703125" customWidth="1"/>
  </cols>
  <sheetData>
    <row r="1" spans="1:5" ht="22.5" x14ac:dyDescent="0.25">
      <c r="A1" s="29" t="s">
        <v>0</v>
      </c>
      <c r="B1" s="30"/>
      <c r="C1" s="30"/>
      <c r="D1" s="30"/>
      <c r="E1" s="31"/>
    </row>
    <row r="2" spans="1:5" ht="22.5" x14ac:dyDescent="0.25">
      <c r="A2" s="29" t="s">
        <v>1</v>
      </c>
      <c r="B2" s="30"/>
      <c r="C2" s="30"/>
      <c r="D2" s="30"/>
      <c r="E2" s="31"/>
    </row>
    <row r="3" spans="1:5" ht="25.5" x14ac:dyDescent="0.25">
      <c r="A3" s="32" t="s">
        <v>0</v>
      </c>
      <c r="B3" s="33"/>
      <c r="C3" s="33"/>
      <c r="D3" s="33"/>
      <c r="E3" s="34"/>
    </row>
    <row r="5" spans="1:5" ht="18.75" thickBot="1" x14ac:dyDescent="0.3">
      <c r="A5" s="1" t="s">
        <v>2</v>
      </c>
      <c r="B5" s="2" t="s">
        <v>21</v>
      </c>
      <c r="C5" s="3"/>
      <c r="D5" s="4"/>
      <c r="E5" s="5"/>
    </row>
    <row r="6" spans="1:5" ht="18.75" thickBot="1" x14ac:dyDescent="0.3">
      <c r="A6" s="1" t="s">
        <v>3</v>
      </c>
      <c r="B6" s="2" t="s">
        <v>20</v>
      </c>
      <c r="C6" s="3"/>
      <c r="D6" s="4"/>
      <c r="E6" s="5"/>
    </row>
    <row r="7" spans="1:5" ht="15.75" thickBot="1" x14ac:dyDescent="0.3"/>
    <row r="8" spans="1:5" ht="18.75" thickBot="1" x14ac:dyDescent="0.3">
      <c r="A8" s="20" t="s">
        <v>4</v>
      </c>
      <c r="B8" s="21"/>
      <c r="C8" s="21"/>
      <c r="D8" s="21"/>
      <c r="E8" s="22"/>
    </row>
    <row r="9" spans="1:5" ht="18" x14ac:dyDescent="0.25">
      <c r="A9" s="6" t="s">
        <v>5</v>
      </c>
      <c r="B9" s="6" t="s">
        <v>6</v>
      </c>
      <c r="C9" s="7" t="s">
        <v>7</v>
      </c>
      <c r="D9" s="7" t="s">
        <v>8</v>
      </c>
      <c r="E9" s="7" t="s">
        <v>9</v>
      </c>
    </row>
    <row r="10" spans="1:5" ht="18" x14ac:dyDescent="0.25">
      <c r="A10" s="8" t="str">
        <f>VLOOKUP(B10,'[1]LISTADO ATM'!$A$2:$C$817,3,0)</f>
        <v>DISTRITO NACIONAL</v>
      </c>
      <c r="B10" s="8">
        <v>980</v>
      </c>
      <c r="C10" s="8" t="str">
        <f>VLOOKUP(B10,'[1]LISTADO ATM'!$A$2:$B$816,2,0)</f>
        <v xml:space="preserve">ATM Oficina Bella Vista Mall II </v>
      </c>
      <c r="D10" s="15" t="s">
        <v>18</v>
      </c>
      <c r="E10" s="17">
        <v>335763901</v>
      </c>
    </row>
    <row r="11" spans="1:5" ht="18" x14ac:dyDescent="0.25">
      <c r="A11" s="8" t="str">
        <f>VLOOKUP(B11,'[1]LISTADO ATM'!$A$2:$C$817,3,0)</f>
        <v>NORTE</v>
      </c>
      <c r="B11" s="8">
        <v>649</v>
      </c>
      <c r="C11" s="8" t="str">
        <f>VLOOKUP(B11,'[1]LISTADO ATM'!$A$2:$B$816,2,0)</f>
        <v xml:space="preserve">ATM Oficina Galería 56 (San Francisco de Macorís) </v>
      </c>
      <c r="D11" s="15" t="s">
        <v>18</v>
      </c>
      <c r="E11" s="17">
        <v>335763932</v>
      </c>
    </row>
    <row r="12" spans="1:5" ht="18" x14ac:dyDescent="0.25">
      <c r="A12" s="8" t="str">
        <f>VLOOKUP(B12,'[1]LISTADO ATM'!$A$2:$C$817,3,0)</f>
        <v>NORTE</v>
      </c>
      <c r="B12" s="8">
        <v>119</v>
      </c>
      <c r="C12" s="8" t="str">
        <f>VLOOKUP(B12,'[1]LISTADO ATM'!$A$2:$B$816,2,0)</f>
        <v>ATM Oficina La Barranquita</v>
      </c>
      <c r="D12" s="15" t="s">
        <v>18</v>
      </c>
      <c r="E12" s="17">
        <v>335764101</v>
      </c>
    </row>
    <row r="13" spans="1:5" ht="18" x14ac:dyDescent="0.25">
      <c r="A13" s="8" t="str">
        <f>VLOOKUP(B13,'[1]LISTADO ATM'!$A$2:$C$817,3,0)</f>
        <v>ESTE</v>
      </c>
      <c r="B13" s="8">
        <v>912</v>
      </c>
      <c r="C13" s="8" t="str">
        <f>VLOOKUP(B13,'[1]LISTADO ATM'!$A$2:$B$816,2,0)</f>
        <v xml:space="preserve">ATM Oficina San Pedro II </v>
      </c>
      <c r="D13" s="15" t="s">
        <v>18</v>
      </c>
      <c r="E13" s="17">
        <v>335764122</v>
      </c>
    </row>
    <row r="14" spans="1:5" ht="18" x14ac:dyDescent="0.25">
      <c r="A14" s="8" t="str">
        <f>VLOOKUP(B14,'[1]LISTADO ATM'!$A$2:$C$817,3,0)</f>
        <v>DISTRITO NACIONAL</v>
      </c>
      <c r="B14" s="8">
        <v>813</v>
      </c>
      <c r="C14" s="8" t="str">
        <f>VLOOKUP(B14,'[1]LISTADO ATM'!$A$2:$B$816,2,0)</f>
        <v>ATM Occidental Mall</v>
      </c>
      <c r="D14" s="15" t="s">
        <v>18</v>
      </c>
      <c r="E14" s="17">
        <v>335764409</v>
      </c>
    </row>
    <row r="15" spans="1:5" ht="18" x14ac:dyDescent="0.25">
      <c r="A15" s="8" t="str">
        <f>VLOOKUP(B15,'[1]LISTADO ATM'!$A$2:$C$817,3,0)</f>
        <v>NORTE</v>
      </c>
      <c r="B15" s="8">
        <v>98</v>
      </c>
      <c r="C15" s="8" t="str">
        <f>VLOOKUP(B15,'[1]LISTADO ATM'!$A$2:$B$816,2,0)</f>
        <v xml:space="preserve">ATM UNP Pimentel </v>
      </c>
      <c r="D15" s="15" t="s">
        <v>18</v>
      </c>
      <c r="E15" s="17">
        <v>335763610</v>
      </c>
    </row>
    <row r="16" spans="1:5" ht="18" x14ac:dyDescent="0.25">
      <c r="A16" s="8" t="str">
        <f>VLOOKUP(B16,'[1]LISTADO ATM'!$A$2:$C$817,3,0)</f>
        <v>ESTE</v>
      </c>
      <c r="B16" s="8">
        <v>211</v>
      </c>
      <c r="C16" s="8" t="str">
        <f>VLOOKUP(B16,'[1]LISTADO ATM'!$A$2:$B$816,2,0)</f>
        <v xml:space="preserve">ATM Oficina La Romana I </v>
      </c>
      <c r="D16" s="15" t="s">
        <v>18</v>
      </c>
      <c r="E16" s="17">
        <v>335764021</v>
      </c>
    </row>
    <row r="17" spans="1:5" ht="18" x14ac:dyDescent="0.25">
      <c r="A17" s="8" t="str">
        <f>VLOOKUP(B17,'[1]LISTADO ATM'!$A$2:$C$817,3,0)</f>
        <v>SUR</v>
      </c>
      <c r="B17" s="8">
        <v>301</v>
      </c>
      <c r="C17" s="8" t="str">
        <f>VLOOKUP(B17,'[1]LISTADO ATM'!$A$2:$B$816,2,0)</f>
        <v xml:space="preserve">ATM UNP Alfa y Omega (Barahona) </v>
      </c>
      <c r="D17" s="15" t="s">
        <v>18</v>
      </c>
      <c r="E17" s="17">
        <v>335764520</v>
      </c>
    </row>
    <row r="18" spans="1:5" ht="18" x14ac:dyDescent="0.25">
      <c r="A18" s="8" t="str">
        <f>VLOOKUP(B18,'[1]LISTADO ATM'!$A$2:$C$817,3,0)</f>
        <v>DISTRITO NACIONAL</v>
      </c>
      <c r="B18" s="8">
        <v>394</v>
      </c>
      <c r="C18" s="8" t="str">
        <f>VLOOKUP(B18,'[1]LISTADO ATM'!$A$2:$B$816,2,0)</f>
        <v xml:space="preserve">ATM Multicentro La Sirena Luperón </v>
      </c>
      <c r="D18" s="15" t="s">
        <v>18</v>
      </c>
      <c r="E18" s="17">
        <v>335763769</v>
      </c>
    </row>
    <row r="19" spans="1:5" ht="18" x14ac:dyDescent="0.25">
      <c r="A19" s="8" t="str">
        <f>VLOOKUP(B19,'[1]LISTADO ATM'!$A$2:$C$817,3,0)</f>
        <v>DISTRITO NACIONAL</v>
      </c>
      <c r="B19" s="8">
        <v>717</v>
      </c>
      <c r="C19" s="8" t="str">
        <f>VLOOKUP(B19,'[1]LISTADO ATM'!$A$2:$B$816,2,0)</f>
        <v xml:space="preserve">ATM Oficina Los Alcarrizos </v>
      </c>
      <c r="D19" s="15" t="s">
        <v>18</v>
      </c>
      <c r="E19" s="17">
        <v>335764484</v>
      </c>
    </row>
    <row r="20" spans="1:5" ht="18" x14ac:dyDescent="0.25">
      <c r="A20" s="8" t="str">
        <f>VLOOKUP(B20,'[1]LISTADO ATM'!$A$2:$C$817,3,0)</f>
        <v>DISTRITO NACIONAL</v>
      </c>
      <c r="B20" s="8">
        <v>735</v>
      </c>
      <c r="C20" s="8" t="str">
        <f>VLOOKUP(B20,'[1]LISTADO ATM'!$A$2:$B$816,2,0)</f>
        <v xml:space="preserve">ATM Oficina Independencia II  </v>
      </c>
      <c r="D20" s="15" t="s">
        <v>18</v>
      </c>
      <c r="E20" s="17">
        <v>335764209</v>
      </c>
    </row>
    <row r="21" spans="1:5" ht="18" x14ac:dyDescent="0.25">
      <c r="A21" s="8" t="str">
        <f>VLOOKUP(B21,'[1]LISTADO ATM'!$A$2:$C$817,3,0)</f>
        <v>DISTRITO NACIONAL</v>
      </c>
      <c r="B21" s="8">
        <v>525</v>
      </c>
      <c r="C21" s="8" t="str">
        <f>VLOOKUP(B21,'[1]LISTADO ATM'!$A$2:$B$816,2,0)</f>
        <v>ATM S/M Bravo Las Americas</v>
      </c>
      <c r="D21" s="15" t="s">
        <v>18</v>
      </c>
      <c r="E21" s="17">
        <v>335764380</v>
      </c>
    </row>
    <row r="22" spans="1:5" ht="18" x14ac:dyDescent="0.25">
      <c r="A22" s="8" t="str">
        <f>VLOOKUP(B22,'[1]LISTADO ATM'!$A$2:$C$817,3,0)</f>
        <v>DISTRITO NACIONAL</v>
      </c>
      <c r="B22" s="8">
        <v>696</v>
      </c>
      <c r="C22" s="8" t="str">
        <f>VLOOKUP(B22,'[1]LISTADO ATM'!$A$2:$B$816,2,0)</f>
        <v>ATM Olé Jacobo Majluta</v>
      </c>
      <c r="D22" s="15" t="s">
        <v>18</v>
      </c>
      <c r="E22" s="17">
        <v>335764514</v>
      </c>
    </row>
    <row r="23" spans="1:5" ht="18" x14ac:dyDescent="0.25">
      <c r="A23" s="8" t="str">
        <f>VLOOKUP(B23,'[1]LISTADO ATM'!$A$2:$C$817,3,0)</f>
        <v>NORTE</v>
      </c>
      <c r="B23" s="8">
        <v>796</v>
      </c>
      <c r="C23" s="8" t="str">
        <f>VLOOKUP(B23,'[1]LISTADO ATM'!$A$2:$B$816,2,0)</f>
        <v xml:space="preserve">ATM Oficina Plaza Ventura (Nagua) </v>
      </c>
      <c r="D23" s="15" t="s">
        <v>18</v>
      </c>
      <c r="E23" s="17">
        <v>335764367</v>
      </c>
    </row>
    <row r="24" spans="1:5" ht="18" x14ac:dyDescent="0.25">
      <c r="A24" s="8" t="str">
        <f>VLOOKUP(B24,'[1]LISTADO ATM'!$A$2:$C$817,3,0)</f>
        <v>DISTRITO NACIONAL</v>
      </c>
      <c r="B24" s="8">
        <v>697</v>
      </c>
      <c r="C24" s="8" t="str">
        <f>VLOOKUP(B24,'[1]LISTADO ATM'!$A$2:$B$816,2,0)</f>
        <v>ATM Hipermercado Olé Ciudad Juan Bosch</v>
      </c>
      <c r="D24" s="15" t="s">
        <v>18</v>
      </c>
      <c r="E24" s="17">
        <v>335761549</v>
      </c>
    </row>
    <row r="25" spans="1:5" ht="18" x14ac:dyDescent="0.25">
      <c r="A25" s="8" t="str">
        <f>VLOOKUP(B25,'[1]LISTADO ATM'!$A$2:$C$817,3,0)</f>
        <v>DISTRITO NACIONAL</v>
      </c>
      <c r="B25" s="8">
        <v>908</v>
      </c>
      <c r="C25" s="8" t="str">
        <f>VLOOKUP(B25,'[1]LISTADO ATM'!$A$2:$B$816,2,0)</f>
        <v xml:space="preserve">ATM Oficina Plaza Botánika </v>
      </c>
      <c r="D25" s="15" t="s">
        <v>18</v>
      </c>
      <c r="E25" s="17">
        <v>335764493</v>
      </c>
    </row>
    <row r="26" spans="1:5" ht="18" x14ac:dyDescent="0.25">
      <c r="A26" s="8" t="str">
        <f>VLOOKUP(B26,'[1]LISTADO ATM'!$A$2:$C$817,3,0)</f>
        <v>DISTRITO NACIONAL</v>
      </c>
      <c r="B26" s="8">
        <v>734</v>
      </c>
      <c r="C26" s="8" t="str">
        <f>VLOOKUP(B26,'[1]LISTADO ATM'!$A$2:$B$816,2,0)</f>
        <v xml:space="preserve">ATM Oficina Independencia I </v>
      </c>
      <c r="D26" s="15" t="s">
        <v>18</v>
      </c>
      <c r="E26" s="17">
        <v>335764127</v>
      </c>
    </row>
    <row r="27" spans="1:5" ht="18" x14ac:dyDescent="0.25">
      <c r="A27" s="8" t="str">
        <f>VLOOKUP(B27,'[1]LISTADO ATM'!$A$2:$C$817,3,0)</f>
        <v>DISTRITO NACIONAL</v>
      </c>
      <c r="B27" s="8">
        <v>707</v>
      </c>
      <c r="C27" s="8" t="str">
        <f>VLOOKUP(B27,'[1]LISTADO ATM'!$A$2:$B$816,2,0)</f>
        <v xml:space="preserve">ATM IAD </v>
      </c>
      <c r="D27" s="15" t="s">
        <v>18</v>
      </c>
      <c r="E27" s="17">
        <v>335764526</v>
      </c>
    </row>
    <row r="28" spans="1:5" ht="18" x14ac:dyDescent="0.25">
      <c r="A28" s="8" t="str">
        <f>VLOOKUP(B28,'[1]LISTADO ATM'!$A$2:$C$817,3,0)</f>
        <v>SUR</v>
      </c>
      <c r="B28" s="8">
        <v>249</v>
      </c>
      <c r="C28" s="8" t="str">
        <f>VLOOKUP(B28,'[1]LISTADO ATM'!$A$2:$B$816,2,0)</f>
        <v xml:space="preserve">ATM Banco Agrícola Neiba </v>
      </c>
      <c r="D28" s="15" t="s">
        <v>18</v>
      </c>
      <c r="E28" s="17">
        <v>335764776</v>
      </c>
    </row>
    <row r="29" spans="1:5" ht="18" x14ac:dyDescent="0.25">
      <c r="A29" s="8" t="str">
        <f>VLOOKUP(B29,'[1]LISTADO ATM'!$A$2:$C$817,3,0)</f>
        <v>SUR</v>
      </c>
      <c r="B29" s="8">
        <v>48</v>
      </c>
      <c r="C29" s="8" t="str">
        <f>VLOOKUP(B29,'[1]LISTADO ATM'!$A$2:$B$816,2,0)</f>
        <v xml:space="preserve">ATM Autoservicio Neiba I </v>
      </c>
      <c r="D29" s="15" t="s">
        <v>18</v>
      </c>
      <c r="E29" s="17">
        <v>335764809</v>
      </c>
    </row>
    <row r="30" spans="1:5" ht="18" x14ac:dyDescent="0.25">
      <c r="A30" s="8" t="str">
        <f>VLOOKUP(B30,'[1]LISTADO ATM'!$A$2:$C$817,3,0)</f>
        <v>DISTRITO NACIONAL</v>
      </c>
      <c r="B30" s="8">
        <v>952</v>
      </c>
      <c r="C30" s="8" t="str">
        <f>VLOOKUP(B30,'[1]LISTADO ATM'!$A$2:$B$816,2,0)</f>
        <v xml:space="preserve">ATM Alvarez Rivas </v>
      </c>
      <c r="D30" s="15" t="s">
        <v>18</v>
      </c>
      <c r="E30" s="17">
        <v>335765033</v>
      </c>
    </row>
    <row r="31" spans="1:5" ht="18" x14ac:dyDescent="0.25">
      <c r="A31" s="8" t="str">
        <f>VLOOKUP(B31,'[1]LISTADO ATM'!$A$2:$C$817,3,0)</f>
        <v>DISTRITO NACIONAL</v>
      </c>
      <c r="B31" s="8">
        <v>387</v>
      </c>
      <c r="C31" s="8" t="str">
        <f>VLOOKUP(B31,'[1]LISTADO ATM'!$A$2:$B$816,2,0)</f>
        <v xml:space="preserve">ATM S/M La Cadena San Vicente de Paul </v>
      </c>
      <c r="D31" s="15" t="s">
        <v>18</v>
      </c>
      <c r="E31" s="17">
        <v>335764947</v>
      </c>
    </row>
    <row r="32" spans="1:5" ht="18" x14ac:dyDescent="0.25">
      <c r="A32" s="8" t="str">
        <f>VLOOKUP(B32,'[1]LISTADO ATM'!$A$2:$C$817,3,0)</f>
        <v>DISTRITO NACIONAL</v>
      </c>
      <c r="B32" s="8">
        <v>493</v>
      </c>
      <c r="C32" s="8" t="str">
        <f>VLOOKUP(B32,'[1]LISTADO ATM'!$A$2:$B$816,2,0)</f>
        <v xml:space="preserve">ATM Oficina Haina Occidental II </v>
      </c>
      <c r="D32" s="15" t="s">
        <v>18</v>
      </c>
      <c r="E32" s="17">
        <v>335763361</v>
      </c>
    </row>
    <row r="33" spans="1:5" ht="18" x14ac:dyDescent="0.25">
      <c r="A33" s="8" t="str">
        <f>VLOOKUP(B33,'[1]LISTADO ATM'!$A$2:$C$817,3,0)</f>
        <v>DISTRITO NACIONAL</v>
      </c>
      <c r="B33" s="8">
        <v>194</v>
      </c>
      <c r="C33" s="8" t="str">
        <f>VLOOKUP(B33,'[1]LISTADO ATM'!$A$2:$B$816,2,0)</f>
        <v xml:space="preserve">ATM UNP Pantoja </v>
      </c>
      <c r="D33" s="15" t="s">
        <v>18</v>
      </c>
      <c r="E33" s="17">
        <v>335764106</v>
      </c>
    </row>
    <row r="34" spans="1:5" ht="18" x14ac:dyDescent="0.25">
      <c r="A34" s="8" t="str">
        <f>VLOOKUP(B34,'[1]LISTADO ATM'!$A$2:$C$817,3,0)</f>
        <v>SUR</v>
      </c>
      <c r="B34" s="8">
        <v>677</v>
      </c>
      <c r="C34" s="8" t="str">
        <f>VLOOKUP(B34,'[1]LISTADO ATM'!$A$2:$B$816,2,0)</f>
        <v>ATM PBG Villa Jaragua</v>
      </c>
      <c r="D34" s="15" t="s">
        <v>18</v>
      </c>
      <c r="E34" s="17">
        <v>335764586</v>
      </c>
    </row>
    <row r="35" spans="1:5" ht="18" x14ac:dyDescent="0.25">
      <c r="A35" s="8" t="str">
        <f>VLOOKUP(B35,'[1]LISTADO ATM'!$A$2:$C$817,3,0)</f>
        <v>DISTRITO NACIONAL</v>
      </c>
      <c r="B35" s="8">
        <v>884</v>
      </c>
      <c r="C35" s="8" t="str">
        <f>VLOOKUP(B35,'[1]LISTADO ATM'!$A$2:$B$816,2,0)</f>
        <v xml:space="preserve">ATM UNP Olé Sabana Perdida </v>
      </c>
      <c r="D35" s="15" t="s">
        <v>18</v>
      </c>
      <c r="E35" s="17">
        <v>335764239</v>
      </c>
    </row>
    <row r="36" spans="1:5" ht="18" x14ac:dyDescent="0.25">
      <c r="A36" s="8" t="str">
        <f>VLOOKUP(B36,'[1]LISTADO ATM'!$A$2:$C$817,3,0)</f>
        <v>NORTE</v>
      </c>
      <c r="B36" s="8">
        <v>136</v>
      </c>
      <c r="C36" s="8" t="str">
        <f>VLOOKUP(B36,'[1]LISTADO ATM'!$A$2:$B$816,2,0)</f>
        <v>ATM S/M Xtra (Santiago)</v>
      </c>
      <c r="D36" s="15" t="s">
        <v>18</v>
      </c>
      <c r="E36" s="17">
        <v>335764241</v>
      </c>
    </row>
    <row r="37" spans="1:5" ht="18" x14ac:dyDescent="0.25">
      <c r="A37" s="8" t="str">
        <f>VLOOKUP(B37,'[1]LISTADO ATM'!$A$2:$C$817,3,0)</f>
        <v>DISTRITO NACIONAL</v>
      </c>
      <c r="B37" s="8">
        <v>642</v>
      </c>
      <c r="C37" s="8" t="str">
        <f>VLOOKUP(B37,'[1]LISTADO ATM'!$A$2:$B$816,2,0)</f>
        <v xml:space="preserve">ATM OMSA Sto. Dgo. </v>
      </c>
      <c r="D37" s="15" t="s">
        <v>18</v>
      </c>
      <c r="E37" s="17">
        <v>335764361</v>
      </c>
    </row>
    <row r="38" spans="1:5" ht="18" x14ac:dyDescent="0.25">
      <c r="A38" s="8" t="str">
        <f>VLOOKUP(B38,'[1]LISTADO ATM'!$A$2:$C$817,3,0)</f>
        <v>DISTRITO NACIONAL</v>
      </c>
      <c r="B38" s="8">
        <v>554</v>
      </c>
      <c r="C38" s="8" t="str">
        <f>VLOOKUP(B38,'[1]LISTADO ATM'!$A$2:$B$816,2,0)</f>
        <v xml:space="preserve">ATM Oficina Isabel La Católica I </v>
      </c>
      <c r="D38" s="15" t="s">
        <v>18</v>
      </c>
      <c r="E38" s="17">
        <v>335764508</v>
      </c>
    </row>
    <row r="39" spans="1:5" ht="18" x14ac:dyDescent="0.25">
      <c r="A39" s="8" t="str">
        <f>VLOOKUP(B39,'[1]LISTADO ATM'!$A$2:$C$817,3,0)</f>
        <v>DISTRITO NACIONAL</v>
      </c>
      <c r="B39" s="8">
        <v>390</v>
      </c>
      <c r="C39" s="8" t="str">
        <f>VLOOKUP(B39,'[1]LISTADO ATM'!$A$2:$B$816,2,0)</f>
        <v xml:space="preserve">ATM Oficina Boca Chica II </v>
      </c>
      <c r="D39" s="15" t="s">
        <v>18</v>
      </c>
      <c r="E39" s="17">
        <v>335764669</v>
      </c>
    </row>
    <row r="40" spans="1:5" ht="18" x14ac:dyDescent="0.25">
      <c r="A40" s="8" t="str">
        <f>VLOOKUP(B40,'[1]LISTADO ATM'!$A$2:$C$817,3,0)</f>
        <v>NORTE</v>
      </c>
      <c r="B40" s="8">
        <v>746</v>
      </c>
      <c r="C40" s="8" t="str">
        <f>VLOOKUP(B40,'[1]LISTADO ATM'!$A$2:$B$816,2,0)</f>
        <v xml:space="preserve">ATM Oficina Las Terrenas </v>
      </c>
      <c r="D40" s="15" t="s">
        <v>18</v>
      </c>
      <c r="E40" s="17">
        <v>335764765</v>
      </c>
    </row>
    <row r="41" spans="1:5" ht="18" x14ac:dyDescent="0.25">
      <c r="A41" s="8" t="str">
        <f>VLOOKUP(B41,'[1]LISTADO ATM'!$A$2:$C$817,3,0)</f>
        <v>NORTE</v>
      </c>
      <c r="B41" s="8">
        <v>632</v>
      </c>
      <c r="C41" s="8" t="str">
        <f>VLOOKUP(B41,'[1]LISTADO ATM'!$A$2:$B$816,2,0)</f>
        <v xml:space="preserve">ATM Autobanco Gurabo </v>
      </c>
      <c r="D41" s="15" t="s">
        <v>18</v>
      </c>
      <c r="E41" s="17">
        <v>335764802</v>
      </c>
    </row>
    <row r="42" spans="1:5" ht="18" x14ac:dyDescent="0.25">
      <c r="A42" s="8" t="str">
        <f>VLOOKUP(B42,'[1]LISTADO ATM'!$A$2:$C$817,3,0)</f>
        <v>DISTRITO NACIONAL</v>
      </c>
      <c r="B42" s="8">
        <v>234</v>
      </c>
      <c r="C42" s="8" t="str">
        <f>VLOOKUP(B42,'[1]LISTADO ATM'!$A$2:$B$816,2,0)</f>
        <v xml:space="preserve">ATM Oficina Boca Chica I </v>
      </c>
      <c r="D42" s="15" t="s">
        <v>18</v>
      </c>
      <c r="E42" s="17">
        <v>335764884</v>
      </c>
    </row>
    <row r="43" spans="1:5" ht="18" x14ac:dyDescent="0.25">
      <c r="A43" s="8" t="str">
        <f>VLOOKUP(B43,'[1]LISTADO ATM'!$A$2:$C$817,3,0)</f>
        <v>NORTE</v>
      </c>
      <c r="B43" s="8">
        <v>315</v>
      </c>
      <c r="C43" s="8" t="str">
        <f>VLOOKUP(B43,'[1]LISTADO ATM'!$A$2:$B$816,2,0)</f>
        <v xml:space="preserve">ATM Oficina Estrella Sadalá </v>
      </c>
      <c r="D43" s="15" t="s">
        <v>18</v>
      </c>
      <c r="E43" s="17">
        <v>335764467</v>
      </c>
    </row>
    <row r="44" spans="1:5" ht="18.75" thickBot="1" x14ac:dyDescent="0.3">
      <c r="A44" s="12" t="s">
        <v>12</v>
      </c>
      <c r="B44" s="14">
        <f>COUNT(B10:B39)</f>
        <v>30</v>
      </c>
      <c r="C44" s="35"/>
      <c r="D44" s="36"/>
      <c r="E44" s="37"/>
    </row>
    <row r="45" spans="1:5" ht="15.75" thickBot="1" x14ac:dyDescent="0.3"/>
    <row r="46" spans="1:5" ht="18.75" thickBot="1" x14ac:dyDescent="0.3">
      <c r="A46" s="20" t="s">
        <v>10</v>
      </c>
      <c r="B46" s="21"/>
      <c r="C46" s="21"/>
      <c r="D46" s="21"/>
      <c r="E46" s="22"/>
    </row>
    <row r="47" spans="1:5" ht="18" x14ac:dyDescent="0.25">
      <c r="A47" s="6" t="s">
        <v>5</v>
      </c>
      <c r="B47" s="6" t="s">
        <v>6</v>
      </c>
      <c r="C47" s="7" t="s">
        <v>7</v>
      </c>
      <c r="D47" s="7" t="s">
        <v>8</v>
      </c>
      <c r="E47" s="7" t="s">
        <v>9</v>
      </c>
    </row>
    <row r="48" spans="1:5" ht="18" x14ac:dyDescent="0.25">
      <c r="A48" s="8" t="str">
        <f>VLOOKUP(B48,'[1]LISTADO ATM'!$A$2:$C$817,3,0)</f>
        <v>DISTRITO NACIONAL</v>
      </c>
      <c r="B48" s="8">
        <v>958</v>
      </c>
      <c r="C48" s="8" t="str">
        <f>VLOOKUP(B48,'[1]LISTADO ATM'!$A$2:$B$816,2,0)</f>
        <v xml:space="preserve">ATM Olé Aut. San Isidro </v>
      </c>
      <c r="D48" s="9" t="s">
        <v>11</v>
      </c>
      <c r="E48" s="17">
        <v>335764689</v>
      </c>
    </row>
    <row r="49" spans="1:5" ht="18" x14ac:dyDescent="0.25">
      <c r="A49" s="8" t="str">
        <f>VLOOKUP(B49,'[1]LISTADO ATM'!$A$2:$C$817,3,0)</f>
        <v>SUR</v>
      </c>
      <c r="B49" s="8">
        <v>356</v>
      </c>
      <c r="C49" s="8" t="str">
        <f>VLOOKUP(B49,'[1]LISTADO ATM'!$A$2:$B$816,2,0)</f>
        <v xml:space="preserve">ATM Estación Sigma (San Cristóbal) </v>
      </c>
      <c r="D49" s="9" t="s">
        <v>11</v>
      </c>
      <c r="E49" s="17">
        <v>335764783</v>
      </c>
    </row>
    <row r="50" spans="1:5" ht="18" x14ac:dyDescent="0.25">
      <c r="A50" s="8" t="str">
        <f>VLOOKUP(B50,'[1]LISTADO ATM'!$A$2:$C$817,3,0)</f>
        <v>DISTRITO NACIONAL</v>
      </c>
      <c r="B50" s="8">
        <v>449</v>
      </c>
      <c r="C50" s="8" t="str">
        <f>VLOOKUP(B50,'[1]LISTADO ATM'!$A$2:$B$816,2,0)</f>
        <v>ATM Autobanco Lope de Vega II</v>
      </c>
      <c r="D50" s="9" t="s">
        <v>11</v>
      </c>
      <c r="E50" s="17">
        <v>335764854</v>
      </c>
    </row>
    <row r="51" spans="1:5" ht="18" x14ac:dyDescent="0.25">
      <c r="A51" s="8" t="str">
        <f>VLOOKUP(B51,'[1]LISTADO ATM'!$A$2:$C$817,3,0)</f>
        <v>ESTE</v>
      </c>
      <c r="B51" s="8">
        <v>963</v>
      </c>
      <c r="C51" s="8" t="str">
        <f>VLOOKUP(B51,'[1]LISTADO ATM'!$A$2:$B$816,2,0)</f>
        <v xml:space="preserve">ATM Multiplaza La Romana </v>
      </c>
      <c r="D51" s="9" t="s">
        <v>11</v>
      </c>
      <c r="E51" s="17">
        <v>335764977</v>
      </c>
    </row>
    <row r="52" spans="1:5" ht="18" x14ac:dyDescent="0.25">
      <c r="A52" s="8" t="str">
        <f>VLOOKUP(B52,'[1]LISTADO ATM'!$A$2:$C$817,3,0)</f>
        <v>DISTRITO NACIONAL</v>
      </c>
      <c r="B52" s="8">
        <v>165</v>
      </c>
      <c r="C52" s="8" t="str">
        <f>VLOOKUP(B52,'[1]LISTADO ATM'!$A$2:$B$816,2,0)</f>
        <v>ATM Autoservicio Megacentro</v>
      </c>
      <c r="D52" s="9" t="s">
        <v>11</v>
      </c>
      <c r="E52" s="17">
        <v>335765013</v>
      </c>
    </row>
    <row r="53" spans="1:5" ht="18" x14ac:dyDescent="0.25">
      <c r="A53" s="8" t="str">
        <f>VLOOKUP(B53,'[1]LISTADO ATM'!$A$2:$C$817,3,0)</f>
        <v>DISTRITO NACIONAL</v>
      </c>
      <c r="B53" s="8">
        <v>627</v>
      </c>
      <c r="C53" s="8" t="str">
        <f>VLOOKUP(B53,'[1]LISTADO ATM'!$A$2:$B$816,2,0)</f>
        <v xml:space="preserve">ATM CAASD </v>
      </c>
      <c r="D53" s="9" t="s">
        <v>11</v>
      </c>
      <c r="E53" s="17">
        <v>335765161</v>
      </c>
    </row>
    <row r="54" spans="1:5" ht="18" x14ac:dyDescent="0.25">
      <c r="A54" s="8" t="str">
        <f>VLOOKUP(B54,'[1]LISTADO ATM'!$A$2:$C$817,3,0)</f>
        <v>DISTRITO NACIONAL</v>
      </c>
      <c r="B54" s="8">
        <v>415</v>
      </c>
      <c r="C54" s="8" t="str">
        <f>VLOOKUP(B54,'[1]LISTADO ATM'!$A$2:$B$816,2,0)</f>
        <v xml:space="preserve">ATM Autobanco San Martín I </v>
      </c>
      <c r="D54" s="9" t="s">
        <v>11</v>
      </c>
      <c r="E54" s="17">
        <v>335765027</v>
      </c>
    </row>
    <row r="55" spans="1:5" ht="18" x14ac:dyDescent="0.25">
      <c r="A55" s="8" t="str">
        <f>VLOOKUP(B55,'[1]LISTADO ATM'!$A$2:$C$817,3,0)</f>
        <v>DISTRITO NACIONAL</v>
      </c>
      <c r="B55" s="8">
        <v>259</v>
      </c>
      <c r="C55" s="8" t="str">
        <f>VLOOKUP(B55,'[1]LISTADO ATM'!$A$2:$B$816,2,0)</f>
        <v>ATM Senado de la Republica</v>
      </c>
      <c r="D55" s="9" t="s">
        <v>11</v>
      </c>
      <c r="E55" s="17">
        <v>335765204</v>
      </c>
    </row>
    <row r="56" spans="1:5" ht="18" x14ac:dyDescent="0.25">
      <c r="A56" s="8" t="str">
        <f>VLOOKUP(B56,'[1]LISTADO ATM'!$A$2:$C$817,3,0)</f>
        <v>DISTRITO NACIONAL</v>
      </c>
      <c r="B56" s="8">
        <v>20</v>
      </c>
      <c r="C56" s="8" t="str">
        <f>VLOOKUP(B56,'[1]LISTADO ATM'!$A$2:$B$816,2,0)</f>
        <v>ATM S/M Aprezio Las Palmas</v>
      </c>
      <c r="D56" s="9" t="s">
        <v>11</v>
      </c>
      <c r="E56" s="17">
        <v>335765182</v>
      </c>
    </row>
    <row r="57" spans="1:5" ht="18" x14ac:dyDescent="0.25">
      <c r="A57" s="8" t="str">
        <f>VLOOKUP(B57,'[1]LISTADO ATM'!$A$2:$C$817,3,0)</f>
        <v>DISTRITO NACIONAL</v>
      </c>
      <c r="B57" s="8">
        <v>325</v>
      </c>
      <c r="C57" s="8" t="str">
        <f>VLOOKUP(B57,'[1]LISTADO ATM'!$A$2:$B$816,2,0)</f>
        <v>ATM Casa Edwin</v>
      </c>
      <c r="D57" s="9" t="s">
        <v>11</v>
      </c>
      <c r="E57" s="17">
        <v>335765269</v>
      </c>
    </row>
    <row r="58" spans="1:5" ht="18" x14ac:dyDescent="0.25">
      <c r="A58" s="8" t="str">
        <f>VLOOKUP(B58,'[1]LISTADO ATM'!$A$2:$C$817,3,0)</f>
        <v>DISTRITO NACIONAL</v>
      </c>
      <c r="B58" s="8">
        <v>420</v>
      </c>
      <c r="C58" s="8" t="str">
        <f>VLOOKUP(B58,'[1]LISTADO ATM'!$A$2:$B$816,2,0)</f>
        <v xml:space="preserve">ATM DGII Av. Lincoln </v>
      </c>
      <c r="D58" s="9" t="s">
        <v>11</v>
      </c>
      <c r="E58" s="17">
        <v>335765271</v>
      </c>
    </row>
    <row r="59" spans="1:5" ht="18" x14ac:dyDescent="0.25">
      <c r="A59" s="8" t="str">
        <f>VLOOKUP(B59,'[1]LISTADO ATM'!$A$2:$C$817,3,0)</f>
        <v>SUR</v>
      </c>
      <c r="B59" s="8">
        <v>592</v>
      </c>
      <c r="C59" s="8" t="str">
        <f>VLOOKUP(B59,'[1]LISTADO ATM'!$A$2:$B$816,2,0)</f>
        <v xml:space="preserve">ATM Centro de Caja San Cristóbal I </v>
      </c>
      <c r="D59" s="9" t="s">
        <v>11</v>
      </c>
      <c r="E59" s="17">
        <v>335765286</v>
      </c>
    </row>
    <row r="60" spans="1:5" ht="18" x14ac:dyDescent="0.25">
      <c r="A60" s="8" t="str">
        <f>VLOOKUP(B60,'[1]LISTADO ATM'!$A$2:$C$817,3,0)</f>
        <v>DISTRITO NACIONAL</v>
      </c>
      <c r="B60" s="8">
        <v>453</v>
      </c>
      <c r="C60" s="8" t="str">
        <f>VLOOKUP(B60,'[1]LISTADO ATM'!$A$2:$B$816,2,0)</f>
        <v xml:space="preserve">ATM Autobanco Sarasota II </v>
      </c>
      <c r="D60" s="9" t="s">
        <v>11</v>
      </c>
      <c r="E60" s="17">
        <v>335765292</v>
      </c>
    </row>
    <row r="61" spans="1:5" ht="18.75" thickBot="1" x14ac:dyDescent="0.3">
      <c r="A61" s="12" t="s">
        <v>12</v>
      </c>
      <c r="B61" s="14">
        <f>COUNT(B48:B60)</f>
        <v>13</v>
      </c>
      <c r="C61" s="10"/>
      <c r="D61" s="10"/>
      <c r="E61" s="11"/>
    </row>
    <row r="62" spans="1:5" ht="15.75" thickBot="1" x14ac:dyDescent="0.3"/>
    <row r="63" spans="1:5" ht="18.75" thickBot="1" x14ac:dyDescent="0.3">
      <c r="A63" s="20" t="s">
        <v>13</v>
      </c>
      <c r="B63" s="21"/>
      <c r="C63" s="21"/>
      <c r="D63" s="21"/>
      <c r="E63" s="22"/>
    </row>
    <row r="64" spans="1:5" ht="18" x14ac:dyDescent="0.25">
      <c r="A64" s="6" t="s">
        <v>5</v>
      </c>
      <c r="B64" s="6" t="s">
        <v>6</v>
      </c>
      <c r="C64" s="7" t="s">
        <v>7</v>
      </c>
      <c r="D64" s="7" t="s">
        <v>8</v>
      </c>
      <c r="E64" s="7" t="s">
        <v>9</v>
      </c>
    </row>
    <row r="65" spans="1:5" ht="18" x14ac:dyDescent="0.25">
      <c r="A65" s="8" t="str">
        <f>VLOOKUP(B65,'[1]LISTADO ATM'!$A$2:$C$817,3,0)</f>
        <v>DISTRITO NACIONAL</v>
      </c>
      <c r="B65" s="18">
        <v>655</v>
      </c>
      <c r="C65" s="8" t="str">
        <f>VLOOKUP(B65,'[1]LISTADO ATM'!$A$2:$B$816,2,0)</f>
        <v>ATM Farmacia Sandra</v>
      </c>
      <c r="D65" s="8" t="s">
        <v>14</v>
      </c>
      <c r="E65" s="17">
        <v>335764970</v>
      </c>
    </row>
    <row r="66" spans="1:5" ht="18" x14ac:dyDescent="0.25">
      <c r="A66" s="8" t="str">
        <f>VLOOKUP(B66,'[1]LISTADO ATM'!$A$2:$C$817,3,0)</f>
        <v>NORTE</v>
      </c>
      <c r="B66" s="8">
        <v>752</v>
      </c>
      <c r="C66" s="8" t="str">
        <f>VLOOKUP(B66,'[1]LISTADO ATM'!$A$2:$B$816,2,0)</f>
        <v xml:space="preserve">ATM UNP Las Carolinas (La Vega) </v>
      </c>
      <c r="D66" s="8" t="s">
        <v>14</v>
      </c>
      <c r="E66" s="17">
        <v>335765023</v>
      </c>
    </row>
    <row r="67" spans="1:5" ht="18" x14ac:dyDescent="0.25">
      <c r="A67" s="8" t="str">
        <f>VLOOKUP(B67,'[1]LISTADO ATM'!$A$2:$C$817,3,0)</f>
        <v>DISTRITO NACIONAL</v>
      </c>
      <c r="B67" s="8">
        <v>570</v>
      </c>
      <c r="C67" s="8" t="str">
        <f>VLOOKUP(B67,'[1]LISTADO ATM'!$A$2:$B$816,2,0)</f>
        <v xml:space="preserve">ATM S/M Liverpool Villa Mella </v>
      </c>
      <c r="D67" s="8" t="s">
        <v>14</v>
      </c>
      <c r="E67" s="17">
        <v>335765179</v>
      </c>
    </row>
    <row r="68" spans="1:5" ht="18" x14ac:dyDescent="0.25">
      <c r="A68" s="8" t="str">
        <f>VLOOKUP(B68,'[1]LISTADO ATM'!$A$2:$C$817,3,0)</f>
        <v>DISTRITO NACIONAL</v>
      </c>
      <c r="B68" s="8">
        <v>152</v>
      </c>
      <c r="C68" s="8" t="str">
        <f>VLOOKUP(B68,'[1]LISTADO ATM'!$A$2:$B$816,2,0)</f>
        <v xml:space="preserve">ATM Kiosco Megacentro II </v>
      </c>
      <c r="D68" s="8" t="s">
        <v>14</v>
      </c>
      <c r="E68" s="17">
        <v>335765196</v>
      </c>
    </row>
    <row r="69" spans="1:5" ht="18" x14ac:dyDescent="0.25">
      <c r="A69" s="8" t="str">
        <f>VLOOKUP(B69,'[1]LISTADO ATM'!$A$2:$C$817,3,0)</f>
        <v>DISTRITO NACIONAL</v>
      </c>
      <c r="B69" s="8">
        <v>153</v>
      </c>
      <c r="C69" s="8" t="str">
        <f>VLOOKUP(B69,'[1]LISTADO ATM'!$A$2:$B$816,2,0)</f>
        <v xml:space="preserve">ATM Rehabilitación </v>
      </c>
      <c r="D69" s="8" t="s">
        <v>14</v>
      </c>
      <c r="E69" s="17">
        <v>335765198</v>
      </c>
    </row>
    <row r="70" spans="1:5" ht="18" x14ac:dyDescent="0.25">
      <c r="A70" s="8" t="str">
        <f>VLOOKUP(B70,'[1]LISTADO ATM'!$A$2:$C$817,3,0)</f>
        <v>NORTE</v>
      </c>
      <c r="B70" s="8">
        <v>151</v>
      </c>
      <c r="C70" s="8" t="str">
        <f>VLOOKUP(B70,'[1]LISTADO ATM'!$A$2:$B$816,2,0)</f>
        <v xml:space="preserve">ATM Oficina Nagua </v>
      </c>
      <c r="D70" s="8" t="s">
        <v>14</v>
      </c>
      <c r="E70" s="17">
        <v>335765188</v>
      </c>
    </row>
    <row r="71" spans="1:5" ht="18.75" thickBot="1" x14ac:dyDescent="0.3">
      <c r="A71" s="12" t="s">
        <v>12</v>
      </c>
      <c r="B71" s="14">
        <f>COUNT(B65:B70)</f>
        <v>6</v>
      </c>
      <c r="C71" s="10"/>
      <c r="D71" s="10"/>
      <c r="E71" s="11"/>
    </row>
    <row r="72" spans="1:5" ht="15.75" thickBot="1" x14ac:dyDescent="0.3"/>
    <row r="73" spans="1:5" ht="18.75" thickBot="1" x14ac:dyDescent="0.3">
      <c r="A73" s="25" t="s">
        <v>15</v>
      </c>
      <c r="B73" s="26"/>
    </row>
    <row r="74" spans="1:5" ht="18.75" thickBot="1" x14ac:dyDescent="0.3">
      <c r="A74" s="27">
        <f>+B61+B71</f>
        <v>19</v>
      </c>
      <c r="B74" s="28"/>
    </row>
    <row r="75" spans="1:5" ht="15.75" thickBot="1" x14ac:dyDescent="0.3"/>
    <row r="76" spans="1:5" ht="18.75" thickBot="1" x14ac:dyDescent="0.3">
      <c r="A76" s="20" t="s">
        <v>16</v>
      </c>
      <c r="B76" s="21"/>
      <c r="C76" s="21"/>
      <c r="D76" s="21"/>
      <c r="E76" s="22"/>
    </row>
    <row r="77" spans="1:5" ht="18" x14ac:dyDescent="0.25">
      <c r="A77" s="6" t="s">
        <v>5</v>
      </c>
      <c r="B77" s="6" t="s">
        <v>6</v>
      </c>
      <c r="C77" s="13" t="s">
        <v>7</v>
      </c>
      <c r="D77" s="23" t="s">
        <v>8</v>
      </c>
      <c r="E77" s="24"/>
    </row>
    <row r="78" spans="1:5" ht="18" x14ac:dyDescent="0.25">
      <c r="A78" s="8" t="str">
        <f>VLOOKUP(B78,'[1]LISTADO ATM'!$A$2:$C$817,3,0)</f>
        <v>ESTE</v>
      </c>
      <c r="B78" s="8">
        <v>159</v>
      </c>
      <c r="C78" s="8" t="str">
        <f>VLOOKUP(B78,'[1]LISTADO ATM'!$A$2:$B$816,2,0)</f>
        <v xml:space="preserve">ATM Hotel Dreams Bayahibe I </v>
      </c>
      <c r="D78" s="38" t="s">
        <v>19</v>
      </c>
      <c r="E78" s="39"/>
    </row>
    <row r="79" spans="1:5" ht="18" x14ac:dyDescent="0.25">
      <c r="A79" s="8" t="str">
        <f>VLOOKUP(B79,'[1]LISTADO ATM'!$A$2:$C$817,3,0)</f>
        <v>NORTE</v>
      </c>
      <c r="B79" s="8">
        <v>138</v>
      </c>
      <c r="C79" s="8" t="str">
        <f>VLOOKUP(B79,'[1]LISTADO ATM'!$A$2:$B$816,2,0)</f>
        <v xml:space="preserve">ATM UNP Fantino </v>
      </c>
      <c r="D79" s="38" t="s">
        <v>17</v>
      </c>
      <c r="E79" s="39"/>
    </row>
    <row r="80" spans="1:5" ht="18" x14ac:dyDescent="0.25">
      <c r="A80" s="8" t="str">
        <f>VLOOKUP(B80,'[1]LISTADO ATM'!$A$2:$C$817,3,0)</f>
        <v>DISTRITO NACIONAL</v>
      </c>
      <c r="B80" s="8">
        <v>355</v>
      </c>
      <c r="C80" s="8" t="str">
        <f>VLOOKUP(B80,'[1]LISTADO ATM'!$A$2:$B$816,2,0)</f>
        <v xml:space="preserve">ATM UNP Metro II </v>
      </c>
      <c r="D80" s="38" t="s">
        <v>17</v>
      </c>
      <c r="E80" s="39"/>
    </row>
    <row r="81" spans="1:5" ht="18" x14ac:dyDescent="0.25">
      <c r="A81" s="8" t="str">
        <f>VLOOKUP(B81,'[1]LISTADO ATM'!$A$2:$C$817,3,0)</f>
        <v>NORTE</v>
      </c>
      <c r="B81" s="8">
        <v>208</v>
      </c>
      <c r="C81" s="19" t="str">
        <f>VLOOKUP(B81,'[1]LISTADO ATM'!$A$2:$B$816,2,0)</f>
        <v xml:space="preserve">ATM UNP Tireo </v>
      </c>
      <c r="D81" s="38" t="s">
        <v>19</v>
      </c>
      <c r="E81" s="39"/>
    </row>
    <row r="82" spans="1:5" ht="18" x14ac:dyDescent="0.25">
      <c r="A82" s="8" t="str">
        <f>VLOOKUP(B82,'[1]LISTADO ATM'!$A$2:$C$817,3,0)</f>
        <v>DISTRITO NACIONAL</v>
      </c>
      <c r="B82" s="8">
        <v>610</v>
      </c>
      <c r="C82" s="19" t="str">
        <f>VLOOKUP(B82,'[1]LISTADO ATM'!$A$2:$B$816,2,0)</f>
        <v xml:space="preserve">ATM EDEESTE </v>
      </c>
      <c r="D82" s="38" t="s">
        <v>19</v>
      </c>
      <c r="E82" s="39"/>
    </row>
    <row r="83" spans="1:5" ht="18" x14ac:dyDescent="0.25">
      <c r="A83" s="8" t="str">
        <f>VLOOKUP(B83,'[1]LISTADO ATM'!$A$2:$C$817,3,0)</f>
        <v>DISTRITO NACIONAL</v>
      </c>
      <c r="B83" s="8">
        <v>790</v>
      </c>
      <c r="C83" s="19" t="str">
        <f>VLOOKUP(B83,'[1]LISTADO ATM'!$A$2:$B$816,2,0)</f>
        <v xml:space="preserve">ATM Oficina Bella Vista Mall I </v>
      </c>
      <c r="D83" s="38" t="s">
        <v>19</v>
      </c>
      <c r="E83" s="39"/>
    </row>
    <row r="84" spans="1:5" ht="18" x14ac:dyDescent="0.25">
      <c r="A84" s="8" t="str">
        <f>VLOOKUP(B84,'[1]LISTADO ATM'!$A$2:$C$817,3,0)</f>
        <v>ESTE</v>
      </c>
      <c r="B84" s="8">
        <v>945</v>
      </c>
      <c r="C84" s="19" t="str">
        <f>VLOOKUP(B84,'[1]LISTADO ATM'!$A$2:$B$816,2,0)</f>
        <v xml:space="preserve">ATM UNP El Valle (Hato Mayor) </v>
      </c>
      <c r="D84" s="38" t="s">
        <v>19</v>
      </c>
      <c r="E84" s="39"/>
    </row>
    <row r="85" spans="1:5" ht="18" x14ac:dyDescent="0.25">
      <c r="A85" s="8" t="str">
        <f>VLOOKUP(B85,'[1]LISTADO ATM'!$A$2:$C$817,3,0)</f>
        <v>DISTRITO NACIONAL</v>
      </c>
      <c r="B85" s="8">
        <v>541</v>
      </c>
      <c r="C85" s="19" t="str">
        <f>VLOOKUP(B85,'[1]LISTADO ATM'!$A$2:$B$816,2,0)</f>
        <v xml:space="preserve">ATM Oficina Sambil II </v>
      </c>
      <c r="D85" s="38" t="s">
        <v>19</v>
      </c>
      <c r="E85" s="39"/>
    </row>
    <row r="86" spans="1:5" ht="18.75" thickBot="1" x14ac:dyDescent="0.3">
      <c r="A86" s="12" t="s">
        <v>12</v>
      </c>
      <c r="B86" s="14">
        <f>COUNT(B78:B81)</f>
        <v>4</v>
      </c>
      <c r="C86" s="10"/>
      <c r="D86" s="10"/>
      <c r="E86" s="11"/>
    </row>
  </sheetData>
  <mergeCells count="19">
    <mergeCell ref="D81:E81"/>
    <mergeCell ref="D82:E82"/>
    <mergeCell ref="D83:E83"/>
    <mergeCell ref="D84:E84"/>
    <mergeCell ref="D85:E85"/>
    <mergeCell ref="D80:E80"/>
    <mergeCell ref="D78:E78"/>
    <mergeCell ref="D79:E79"/>
    <mergeCell ref="A1:E1"/>
    <mergeCell ref="A2:E2"/>
    <mergeCell ref="A3:E3"/>
    <mergeCell ref="A8:E8"/>
    <mergeCell ref="C44:E44"/>
    <mergeCell ref="A46:E46"/>
    <mergeCell ref="D77:E77"/>
    <mergeCell ref="A63:E63"/>
    <mergeCell ref="A73:B73"/>
    <mergeCell ref="A74:B74"/>
    <mergeCell ref="A76:E76"/>
  </mergeCells>
  <conditionalFormatting sqref="B7">
    <cfRule type="duplicateValues" dxfId="80" priority="158"/>
  </conditionalFormatting>
  <conditionalFormatting sqref="E7">
    <cfRule type="duplicateValues" dxfId="79" priority="157"/>
  </conditionalFormatting>
  <conditionalFormatting sqref="B4">
    <cfRule type="duplicateValues" dxfId="78" priority="156"/>
  </conditionalFormatting>
  <conditionalFormatting sqref="E4">
    <cfRule type="duplicateValues" dxfId="77" priority="155"/>
  </conditionalFormatting>
  <conditionalFormatting sqref="E79">
    <cfRule type="duplicateValues" dxfId="76" priority="148"/>
  </conditionalFormatting>
  <conditionalFormatting sqref="B12">
    <cfRule type="duplicateValues" dxfId="75" priority="138"/>
  </conditionalFormatting>
  <conditionalFormatting sqref="E12">
    <cfRule type="duplicateValues" dxfId="74" priority="139"/>
  </conditionalFormatting>
  <conditionalFormatting sqref="B33">
    <cfRule type="duplicateValues" dxfId="73" priority="136"/>
  </conditionalFormatting>
  <conditionalFormatting sqref="E33">
    <cfRule type="duplicateValues" dxfId="72" priority="137"/>
  </conditionalFormatting>
  <conditionalFormatting sqref="E13">
    <cfRule type="duplicateValues" dxfId="71" priority="128"/>
  </conditionalFormatting>
  <conditionalFormatting sqref="B35">
    <cfRule type="duplicateValues" dxfId="70" priority="104"/>
  </conditionalFormatting>
  <conditionalFormatting sqref="E35">
    <cfRule type="duplicateValues" dxfId="69" priority="105"/>
  </conditionalFormatting>
  <conditionalFormatting sqref="B35">
    <cfRule type="duplicateValues" dxfId="68" priority="103"/>
  </conditionalFormatting>
  <conditionalFormatting sqref="B35">
    <cfRule type="duplicateValues" dxfId="67" priority="102"/>
  </conditionalFormatting>
  <conditionalFormatting sqref="B35">
    <cfRule type="duplicateValues" dxfId="66" priority="101"/>
  </conditionalFormatting>
  <conditionalFormatting sqref="B26">
    <cfRule type="duplicateValues" dxfId="65" priority="335"/>
  </conditionalFormatting>
  <conditionalFormatting sqref="E37">
    <cfRule type="duplicateValues" dxfId="64" priority="74"/>
  </conditionalFormatting>
  <conditionalFormatting sqref="E23 E21">
    <cfRule type="duplicateValues" dxfId="63" priority="73"/>
  </conditionalFormatting>
  <conditionalFormatting sqref="E20">
    <cfRule type="duplicateValues" dxfId="62" priority="625"/>
  </conditionalFormatting>
  <conditionalFormatting sqref="E14">
    <cfRule type="duplicateValues" dxfId="61" priority="72"/>
  </conditionalFormatting>
  <conditionalFormatting sqref="E19">
    <cfRule type="duplicateValues" dxfId="60" priority="60"/>
  </conditionalFormatting>
  <conditionalFormatting sqref="E22">
    <cfRule type="duplicateValues" dxfId="59" priority="56"/>
  </conditionalFormatting>
  <conditionalFormatting sqref="E17">
    <cfRule type="duplicateValues" dxfId="58" priority="55"/>
  </conditionalFormatting>
  <conditionalFormatting sqref="E27">
    <cfRule type="duplicateValues" dxfId="57" priority="54"/>
  </conditionalFormatting>
  <conditionalFormatting sqref="B19 B13">
    <cfRule type="duplicateValues" dxfId="56" priority="828"/>
  </conditionalFormatting>
  <conditionalFormatting sqref="E34">
    <cfRule type="duplicateValues" dxfId="55" priority="46"/>
  </conditionalFormatting>
  <conditionalFormatting sqref="E48">
    <cfRule type="duplicateValues" dxfId="54" priority="44"/>
  </conditionalFormatting>
  <conditionalFormatting sqref="E24">
    <cfRule type="duplicateValues" dxfId="53" priority="43"/>
  </conditionalFormatting>
  <conditionalFormatting sqref="E28">
    <cfRule type="duplicateValues" dxfId="52" priority="41"/>
  </conditionalFormatting>
  <conditionalFormatting sqref="E49">
    <cfRule type="duplicateValues" dxfId="51" priority="40"/>
  </conditionalFormatting>
  <conditionalFormatting sqref="E29">
    <cfRule type="duplicateValues" dxfId="50" priority="38"/>
  </conditionalFormatting>
  <conditionalFormatting sqref="B86:B1048576 B61:B64 B37 B1:B12 B71:B79 B44:B47 B32:B33 B15:B18 B23">
    <cfRule type="duplicateValues" dxfId="49" priority="1262"/>
  </conditionalFormatting>
  <conditionalFormatting sqref="B86:B1048576 B61:B64 B37 B1:B13 B71:B79 B44:B47 B32:B33 B15:B19 B23">
    <cfRule type="duplicateValues" dxfId="48" priority="1273"/>
  </conditionalFormatting>
  <conditionalFormatting sqref="B86:B1048576 B37 B32 B1:B3 B5:B6 B61:B63 B71:B76 B8:B11 B78:B79 B44:B46 B15:B18 B23">
    <cfRule type="duplicateValues" dxfId="47" priority="1309"/>
  </conditionalFormatting>
  <conditionalFormatting sqref="E86:E1048576 E32 E1:E3 E5:E6 E61:E63 E71:E78 E26 E8:E11 E44:E46 E15:E16 E18">
    <cfRule type="duplicateValues" dxfId="46" priority="1556"/>
  </conditionalFormatting>
  <conditionalFormatting sqref="B86:B1048576 B61:B64 B37 B1:B13 B71:B79 B26 B44:B47 B32:B33 B15:B19 B23">
    <cfRule type="duplicateValues" dxfId="45" priority="1582"/>
  </conditionalFormatting>
  <conditionalFormatting sqref="E25">
    <cfRule type="duplicateValues" dxfId="44" priority="1617"/>
  </conditionalFormatting>
  <conditionalFormatting sqref="E50">
    <cfRule type="duplicateValues" dxfId="43" priority="37"/>
  </conditionalFormatting>
  <conditionalFormatting sqref="E31">
    <cfRule type="duplicateValues" dxfId="42" priority="35"/>
  </conditionalFormatting>
  <conditionalFormatting sqref="E80">
    <cfRule type="duplicateValues" dxfId="41" priority="30"/>
  </conditionalFormatting>
  <conditionalFormatting sqref="E65">
    <cfRule type="duplicateValues" dxfId="40" priority="29"/>
  </conditionalFormatting>
  <conditionalFormatting sqref="E51:E52 E30 E54">
    <cfRule type="duplicateValues" dxfId="39" priority="27"/>
  </conditionalFormatting>
  <conditionalFormatting sqref="B51:B60 B30">
    <cfRule type="duplicateValues" dxfId="38" priority="23"/>
  </conditionalFormatting>
  <conditionalFormatting sqref="B51:B60 B30">
    <cfRule type="duplicateValues" dxfId="37" priority="25"/>
    <cfRule type="duplicateValues" dxfId="36" priority="26"/>
  </conditionalFormatting>
  <conditionalFormatting sqref="E66">
    <cfRule type="duplicateValues" dxfId="35" priority="21"/>
  </conditionalFormatting>
  <conditionalFormatting sqref="B1:B1048576">
    <cfRule type="duplicateValues" dxfId="34" priority="10"/>
    <cfRule type="duplicateValues" dxfId="33" priority="2347"/>
  </conditionalFormatting>
  <conditionalFormatting sqref="B61:B64 B28:B29 B31:B33 B1:B26 B35:B50 B66:B1048576">
    <cfRule type="duplicateValues" dxfId="32" priority="2413"/>
    <cfRule type="duplicateValues" dxfId="31" priority="2414"/>
  </conditionalFormatting>
  <conditionalFormatting sqref="B61:B1048576 B1:B29 B31:B50">
    <cfRule type="duplicateValues" dxfId="30" priority="2427"/>
  </conditionalFormatting>
  <conditionalFormatting sqref="E53">
    <cfRule type="duplicateValues" dxfId="29" priority="20"/>
  </conditionalFormatting>
  <conditionalFormatting sqref="E67">
    <cfRule type="duplicateValues" dxfId="28" priority="19"/>
  </conditionalFormatting>
  <conditionalFormatting sqref="E56:E60">
    <cfRule type="duplicateValues" dxfId="27" priority="18"/>
  </conditionalFormatting>
  <conditionalFormatting sqref="E68">
    <cfRule type="duplicateValues" dxfId="26" priority="16"/>
  </conditionalFormatting>
  <conditionalFormatting sqref="E69">
    <cfRule type="duplicateValues" dxfId="25" priority="15"/>
  </conditionalFormatting>
  <conditionalFormatting sqref="E55">
    <cfRule type="duplicateValues" dxfId="24" priority="14"/>
  </conditionalFormatting>
  <conditionalFormatting sqref="E39">
    <cfRule type="duplicateValues" dxfId="23" priority="12"/>
  </conditionalFormatting>
  <conditionalFormatting sqref="E36">
    <cfRule type="duplicateValues" dxfId="22" priority="2662"/>
  </conditionalFormatting>
  <conditionalFormatting sqref="E40">
    <cfRule type="duplicateValues" dxfId="21" priority="9"/>
  </conditionalFormatting>
  <conditionalFormatting sqref="E41">
    <cfRule type="duplicateValues" dxfId="20" priority="8"/>
  </conditionalFormatting>
  <conditionalFormatting sqref="E42">
    <cfRule type="duplicateValues" dxfId="19" priority="7"/>
  </conditionalFormatting>
  <conditionalFormatting sqref="E43">
    <cfRule type="duplicateValues" dxfId="18" priority="6"/>
  </conditionalFormatting>
  <conditionalFormatting sqref="B65 B27">
    <cfRule type="duplicateValues" dxfId="17" priority="2711"/>
  </conditionalFormatting>
  <conditionalFormatting sqref="B65 B27">
    <cfRule type="duplicateValues" dxfId="16" priority="2713"/>
    <cfRule type="duplicateValues" dxfId="15" priority="2714"/>
  </conditionalFormatting>
  <conditionalFormatting sqref="E81">
    <cfRule type="duplicateValues" dxfId="14" priority="5"/>
  </conditionalFormatting>
  <conditionalFormatting sqref="E82">
    <cfRule type="duplicateValues" dxfId="13" priority="4"/>
  </conditionalFormatting>
  <conditionalFormatting sqref="E84">
    <cfRule type="duplicateValues" dxfId="12" priority="2"/>
  </conditionalFormatting>
  <conditionalFormatting sqref="E85">
    <cfRule type="duplicateValues" dxfId="11" priority="1"/>
  </conditionalFormatting>
  <conditionalFormatting sqref="B48:B50 B31 B28:B29 B36 B24:B25 B66:B70">
    <cfRule type="duplicateValues" dxfId="10" priority="3383"/>
  </conditionalFormatting>
  <conditionalFormatting sqref="E70">
    <cfRule type="duplicateValues" dxfId="9" priority="3416"/>
  </conditionalFormatting>
  <conditionalFormatting sqref="E86:E1048576 E1:E80">
    <cfRule type="duplicateValues" dxfId="8" priority="3490"/>
  </conditionalFormatting>
  <conditionalFormatting sqref="E83">
    <cfRule type="duplicateValues" dxfId="7" priority="3493"/>
  </conditionalFormatting>
  <conditionalFormatting sqref="B80:B85">
    <cfRule type="duplicateValues" dxfId="6" priority="3494"/>
  </conditionalFormatting>
  <conditionalFormatting sqref="E38 E40:E43">
    <cfRule type="duplicateValues" dxfId="5" priority="3495"/>
  </conditionalFormatting>
  <conditionalFormatting sqref="B38:B43">
    <cfRule type="duplicateValues" dxfId="4" priority="3497"/>
  </conditionalFormatting>
  <conditionalFormatting sqref="B34:B43">
    <cfRule type="duplicateValues" dxfId="3" priority="3501"/>
  </conditionalFormatting>
  <conditionalFormatting sqref="B34:B43">
    <cfRule type="duplicateValues" dxfId="2" priority="3502"/>
    <cfRule type="duplicateValues" dxfId="1" priority="3503"/>
  </conditionalFormatting>
  <conditionalFormatting sqref="B38:B43 B20:B22 B14">
    <cfRule type="duplicateValues" dxfId="0" priority="353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Carlos Alexis Ballast Piña</cp:lastModifiedBy>
  <dcterms:created xsi:type="dcterms:W3CDTF">2020-12-19T20:17:28Z</dcterms:created>
  <dcterms:modified xsi:type="dcterms:W3CDTF">2021-01-15T21:19:38Z</dcterms:modified>
</cp:coreProperties>
</file>