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6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" l="1"/>
  <c r="B64" i="1"/>
  <c r="C62" i="1"/>
  <c r="C63" i="1"/>
  <c r="A62" i="1"/>
  <c r="A63" i="1"/>
  <c r="A80" i="1"/>
  <c r="A78" i="1"/>
  <c r="A79" i="1"/>
  <c r="C78" i="1"/>
  <c r="C79" i="1"/>
  <c r="C80" i="1"/>
  <c r="B30" i="1"/>
  <c r="A61" i="1" l="1"/>
  <c r="C61" i="1"/>
  <c r="A77" i="1"/>
  <c r="C77" i="1"/>
  <c r="A75" i="1"/>
  <c r="C75" i="1"/>
  <c r="A59" i="1" l="1"/>
  <c r="C59" i="1"/>
  <c r="B104" i="1"/>
  <c r="A103" i="1"/>
  <c r="A57" i="1"/>
  <c r="A58" i="1"/>
  <c r="C57" i="1"/>
  <c r="C58" i="1"/>
  <c r="C103" i="1"/>
  <c r="A102" i="1"/>
  <c r="C102" i="1"/>
  <c r="C97" i="1"/>
  <c r="C98" i="1"/>
  <c r="C99" i="1"/>
  <c r="C100" i="1"/>
  <c r="C101" i="1"/>
  <c r="A97" i="1"/>
  <c r="A98" i="1"/>
  <c r="A99" i="1"/>
  <c r="A100" i="1"/>
  <c r="A101" i="1"/>
  <c r="A53" i="1"/>
  <c r="A54" i="1"/>
  <c r="A55" i="1"/>
  <c r="A56" i="1"/>
  <c r="C56" i="1"/>
  <c r="C55" i="1"/>
  <c r="C53" i="1"/>
  <c r="C54" i="1"/>
  <c r="A74" i="1"/>
  <c r="C74" i="1"/>
  <c r="A52" i="1"/>
  <c r="C52" i="1"/>
  <c r="A48" i="1" l="1"/>
  <c r="A49" i="1"/>
  <c r="A76" i="1"/>
  <c r="A50" i="1"/>
  <c r="A51" i="1"/>
  <c r="C48" i="1"/>
  <c r="C49" i="1"/>
  <c r="C76" i="1"/>
  <c r="C50" i="1"/>
  <c r="C51" i="1"/>
  <c r="A92" i="1"/>
  <c r="A93" i="1"/>
  <c r="A94" i="1"/>
  <c r="A95" i="1"/>
  <c r="A96" i="1"/>
  <c r="C92" i="1"/>
  <c r="C93" i="1"/>
  <c r="C94" i="1"/>
  <c r="C95" i="1"/>
  <c r="C96" i="1"/>
  <c r="A14" i="1"/>
  <c r="A21" i="1"/>
  <c r="A22" i="1"/>
  <c r="A23" i="1"/>
  <c r="C14" i="1"/>
  <c r="C21" i="1"/>
  <c r="C22" i="1"/>
  <c r="C23" i="1"/>
  <c r="A71" i="1"/>
  <c r="A27" i="1"/>
  <c r="A72" i="1"/>
  <c r="A73" i="1"/>
  <c r="C71" i="1"/>
  <c r="C27" i="1"/>
  <c r="C72" i="1"/>
  <c r="C73" i="1"/>
  <c r="A20" i="1"/>
  <c r="A46" i="1"/>
  <c r="A47" i="1"/>
  <c r="A29" i="1"/>
  <c r="A13" i="1"/>
  <c r="C20" i="1"/>
  <c r="C46" i="1"/>
  <c r="C47" i="1"/>
  <c r="C29" i="1"/>
  <c r="C13" i="1"/>
  <c r="A12" i="1" l="1"/>
  <c r="C12" i="1"/>
  <c r="A60" i="1"/>
  <c r="C60" i="1"/>
  <c r="C91" i="1" l="1"/>
  <c r="A91" i="1"/>
  <c r="C90" i="1"/>
  <c r="A90" i="1"/>
  <c r="C89" i="1"/>
  <c r="A89" i="1"/>
  <c r="C88" i="1"/>
  <c r="A88" i="1"/>
  <c r="A84" i="1"/>
  <c r="C26" i="1"/>
  <c r="A26" i="1"/>
  <c r="C28" i="1"/>
  <c r="A28" i="1"/>
  <c r="C25" i="1"/>
  <c r="A25" i="1"/>
  <c r="C70" i="1"/>
  <c r="A70" i="1"/>
  <c r="C24" i="1"/>
  <c r="A24" i="1"/>
  <c r="C69" i="1"/>
  <c r="A69" i="1"/>
  <c r="C15" i="1"/>
  <c r="A15" i="1"/>
  <c r="C68" i="1"/>
  <c r="A68" i="1"/>
  <c r="C45" i="1"/>
  <c r="A45" i="1"/>
  <c r="C44" i="1"/>
  <c r="A44" i="1"/>
  <c r="C43" i="1"/>
  <c r="A43" i="1"/>
  <c r="C11" i="1"/>
  <c r="A11" i="1"/>
  <c r="C42" i="1"/>
  <c r="A42" i="1"/>
  <c r="C19" i="1"/>
  <c r="A19" i="1"/>
  <c r="C41" i="1"/>
  <c r="A41" i="1"/>
  <c r="C18" i="1"/>
  <c r="A18" i="1"/>
  <c r="C40" i="1"/>
  <c r="A40" i="1"/>
  <c r="C39" i="1"/>
  <c r="A39" i="1"/>
  <c r="C10" i="1"/>
  <c r="A10" i="1"/>
  <c r="C17" i="1"/>
  <c r="A17" i="1"/>
  <c r="C16" i="1"/>
  <c r="A16" i="1"/>
  <c r="C38" i="1"/>
  <c r="A38" i="1"/>
  <c r="C37" i="1"/>
  <c r="A37" i="1"/>
  <c r="C36" i="1"/>
  <c r="A36" i="1"/>
  <c r="C35" i="1"/>
  <c r="A35" i="1"/>
  <c r="C34" i="1"/>
  <c r="A34" i="1"/>
</calcChain>
</file>

<file path=xl/sharedStrings.xml><?xml version="1.0" encoding="utf-8"?>
<sst xmlns="http://schemas.openxmlformats.org/spreadsheetml/2006/main" count="114" uniqueCount="23">
  <si>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</si>
  <si>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</si>
  <si>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</si>
  <si>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</si>
  <si>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</si>
  <si>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</si>
  <si>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</si>
  <si>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</si>
  <si>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</si>
  <si>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</si>
  <si>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</si>
  <si>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</si>
  <si>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</si>
  <si>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</si>
  <si>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</si>
  <si>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</si>
  <si>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</si>
  <si>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</si>
  <si>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</si>
  <si>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</si>
  <si>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16/1/2021 6:00 AM</t>
  </si>
  <si>
    <t>1 Gaveta Vacía y 2 Fallando</t>
  </si>
  <si>
    <t>16/1/2021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</si>
</sst>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0" fillId="0" borderId="0" xfId="0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84" zoomScale="80" zoomScaleNormal="80" workbookViewId="0">
      <selection sqref="A1:E104"/>
    </sheetView>
  </sheetViews>
  <sheetFormatPr baseColWidth="10" defaultColWidth="52.7109375" defaultRowHeight="15" x14ac:dyDescent="0.25"/>
  <cols>
    <col min="1" max="1" width="27.140625" bestFit="1" customWidth="1"/>
    <col min="2" max="2" width="25.5703125" style="16" bestFit="1" customWidth="1"/>
    <col min="3" max="3" width="55.5703125" customWidth="1"/>
    <col min="4" max="4" width="39.28515625" bestFit="1" customWidth="1"/>
    <col min="5" max="5" width="19.5703125" customWidth="1"/>
  </cols>
  <sheetData>
    <row r="1" spans="1:5" ht="22.5" customHeight="1" x14ac:dyDescent="0.25">
      <c r="A1" s="37" t="s">
        <v>0</v>
      </c>
      <c r="B1" s="38"/>
      <c r="C1" s="38"/>
      <c r="D1" s="38"/>
      <c r="E1" s="39"/>
    </row>
    <row r="2" spans="1:5" ht="22.5" customHeight="1" x14ac:dyDescent="0.25">
      <c r="A2" s="37" t="s">
        <v>1</v>
      </c>
      <c r="B2" s="38"/>
      <c r="C2" s="38"/>
      <c r="D2" s="38"/>
      <c r="E2" s="39"/>
    </row>
    <row r="3" spans="1:5" ht="25.5" customHeight="1" x14ac:dyDescent="0.25">
      <c r="A3" s="40" t="s">
        <v>0</v>
      </c>
      <c r="B3" s="41"/>
      <c r="C3" s="41"/>
      <c r="D3" s="41"/>
      <c r="E3" s="42"/>
    </row>
    <row r="4" spans="1:5" ht="19.5" customHeight="1" x14ac:dyDescent="0.25"/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22</v>
      </c>
      <c r="C6" s="3"/>
      <c r="D6" s="4"/>
      <c r="E6" s="5"/>
    </row>
    <row r="7" spans="1:5" ht="15.75" thickBot="1" x14ac:dyDescent="0.3"/>
    <row r="8" spans="1:5" ht="18.75" customHeight="1" thickBot="1" x14ac:dyDescent="0.3">
      <c r="A8" s="28" t="s">
        <v>4</v>
      </c>
      <c r="B8" s="29"/>
      <c r="C8" s="29"/>
      <c r="D8" s="29"/>
      <c r="E8" s="30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DISTRITO NACIONAL</v>
      </c>
      <c r="B10" s="8">
        <v>259</v>
      </c>
      <c r="C10" s="8" t="str">
        <f>VLOOKUP(B10,'[1]LISTADO ATM'!$A$2:$B$816,2,0)</f>
        <v>ATM Senado de la Republica</v>
      </c>
      <c r="D10" s="15" t="s">
        <v>18</v>
      </c>
      <c r="E10" s="17">
        <v>335765204</v>
      </c>
    </row>
    <row r="11" spans="1:5" ht="18" x14ac:dyDescent="0.25">
      <c r="A11" s="8" t="str">
        <f>VLOOKUP(B11,'[1]LISTADO ATM'!$A$2:$C$817,3,0)</f>
        <v>DISTRITO NACIONAL</v>
      </c>
      <c r="B11" s="8">
        <v>629</v>
      </c>
      <c r="C11" s="8" t="str">
        <f>VLOOKUP(B11,'[1]LISTADO ATM'!$A$2:$B$816,2,0)</f>
        <v xml:space="preserve">ATM Oficina Americana Independencia I </v>
      </c>
      <c r="D11" s="15" t="s">
        <v>18</v>
      </c>
      <c r="E11" s="17">
        <v>335765393</v>
      </c>
    </row>
    <row r="12" spans="1:5" ht="18" x14ac:dyDescent="0.25">
      <c r="A12" s="8" t="str">
        <f>VLOOKUP(B12,'[1]LISTADO ATM'!$A$2:$C$817,3,0)</f>
        <v>ESTE</v>
      </c>
      <c r="B12" s="8">
        <v>114</v>
      </c>
      <c r="C12" s="8" t="str">
        <f>VLOOKUP(B12,'[1]LISTADO ATM'!$A$2:$B$816,2,0)</f>
        <v xml:space="preserve">ATM Oficina Hato Mayor </v>
      </c>
      <c r="D12" s="15" t="s">
        <v>18</v>
      </c>
      <c r="E12" s="17">
        <v>335765417</v>
      </c>
    </row>
    <row r="13" spans="1:5" ht="18" x14ac:dyDescent="0.25">
      <c r="A13" s="8" t="str">
        <f>VLOOKUP(B13,'[1]LISTADO ATM'!$A$2:$C$817,3,0)</f>
        <v>NORTE</v>
      </c>
      <c r="B13" s="8">
        <v>144</v>
      </c>
      <c r="C13" s="8" t="str">
        <f>VLOOKUP(B13,'[1]LISTADO ATM'!$A$2:$B$816,2,0)</f>
        <v xml:space="preserve">ATM Oficina Villa Altagracia </v>
      </c>
      <c r="D13" s="15" t="s">
        <v>18</v>
      </c>
      <c r="E13" s="17">
        <v>335765501</v>
      </c>
    </row>
    <row r="14" spans="1:5" ht="18" x14ac:dyDescent="0.25">
      <c r="A14" s="8" t="str">
        <f>VLOOKUP(B14,'[1]LISTADO ATM'!$A$2:$C$817,3,0)</f>
        <v>DISTRITO NACIONAL</v>
      </c>
      <c r="B14" s="8">
        <v>973</v>
      </c>
      <c r="C14" s="8" t="str">
        <f>VLOOKUP(B14,'[1]LISTADO ATM'!$A$2:$B$816,2,0)</f>
        <v xml:space="preserve">ATM Oficina Sabana de la Mar </v>
      </c>
      <c r="D14" s="15" t="s">
        <v>18</v>
      </c>
      <c r="E14" s="17">
        <v>335765506</v>
      </c>
    </row>
    <row r="15" spans="1:5" ht="18" x14ac:dyDescent="0.25">
      <c r="A15" s="8" t="str">
        <f>VLOOKUP(B15,'[1]LISTADO ATM'!$A$2:$C$817,3,0)</f>
        <v>NORTE</v>
      </c>
      <c r="B15" s="8">
        <v>752</v>
      </c>
      <c r="C15" s="8" t="str">
        <f>VLOOKUP(B15,'[1]LISTADO ATM'!$A$2:$B$816,2,0)</f>
        <v xml:space="preserve">ATM UNP Las Carolinas (La Vega) </v>
      </c>
      <c r="D15" s="15" t="s">
        <v>18</v>
      </c>
      <c r="E15" s="17">
        <v>335765023</v>
      </c>
    </row>
    <row r="16" spans="1:5" ht="18" x14ac:dyDescent="0.25">
      <c r="A16" s="8" t="str">
        <f>VLOOKUP(B16,'[1]LISTADO ATM'!$A$2:$C$817,3,0)</f>
        <v>DISTRITO NACIONAL</v>
      </c>
      <c r="B16" s="8">
        <v>627</v>
      </c>
      <c r="C16" s="8" t="str">
        <f>VLOOKUP(B16,'[1]LISTADO ATM'!$A$2:$B$816,2,0)</f>
        <v xml:space="preserve">ATM CAASD </v>
      </c>
      <c r="D16" s="15" t="s">
        <v>18</v>
      </c>
      <c r="E16" s="17">
        <v>335765161</v>
      </c>
    </row>
    <row r="17" spans="1:5" ht="18" x14ac:dyDescent="0.25">
      <c r="A17" s="8" t="str">
        <f>VLOOKUP(B17,'[1]LISTADO ATM'!$A$2:$C$817,3,0)</f>
        <v>DISTRITO NACIONAL</v>
      </c>
      <c r="B17" s="8">
        <v>415</v>
      </c>
      <c r="C17" s="8" t="str">
        <f>VLOOKUP(B17,'[1]LISTADO ATM'!$A$2:$B$816,2,0)</f>
        <v xml:space="preserve">ATM Autobanco San Martín I </v>
      </c>
      <c r="D17" s="15" t="s">
        <v>18</v>
      </c>
      <c r="E17" s="17">
        <v>335765027</v>
      </c>
    </row>
    <row r="18" spans="1:5" ht="18" x14ac:dyDescent="0.25">
      <c r="A18" s="8" t="str">
        <f>VLOOKUP(B18,'[1]LISTADO ATM'!$A$2:$C$817,3,0)</f>
        <v>DISTRITO NACIONAL</v>
      </c>
      <c r="B18" s="8">
        <v>420</v>
      </c>
      <c r="C18" s="8" t="str">
        <f>VLOOKUP(B18,'[1]LISTADO ATM'!$A$2:$B$816,2,0)</f>
        <v xml:space="preserve">ATM DGII Av. Lincoln </v>
      </c>
      <c r="D18" s="15" t="s">
        <v>18</v>
      </c>
      <c r="E18" s="17">
        <v>335765271</v>
      </c>
    </row>
    <row r="19" spans="1:5" ht="18" x14ac:dyDescent="0.25">
      <c r="A19" s="8" t="str">
        <f>VLOOKUP(B19,'[1]LISTADO ATM'!$A$2:$C$817,3,0)</f>
        <v>DISTRITO NACIONAL</v>
      </c>
      <c r="B19" s="8">
        <v>453</v>
      </c>
      <c r="C19" s="8" t="str">
        <f>VLOOKUP(B19,'[1]LISTADO ATM'!$A$2:$B$816,2,0)</f>
        <v xml:space="preserve">ATM Autobanco Sarasota II </v>
      </c>
      <c r="D19" s="15" t="s">
        <v>18</v>
      </c>
      <c r="E19" s="17">
        <v>335765292</v>
      </c>
    </row>
    <row r="20" spans="1:5" ht="18" x14ac:dyDescent="0.25">
      <c r="A20" s="8" t="str">
        <f>VLOOKUP(B20,'[1]LISTADO ATM'!$A$2:$C$817,3,0)</f>
        <v>DISTRITO NACIONAL</v>
      </c>
      <c r="B20" s="8">
        <v>355</v>
      </c>
      <c r="C20" s="8" t="str">
        <f>VLOOKUP(B20,'[1]LISTADO ATM'!$A$2:$B$816,2,0)</f>
        <v xml:space="preserve">ATM UNP Metro II </v>
      </c>
      <c r="D20" s="15" t="s">
        <v>18</v>
      </c>
      <c r="E20" s="17">
        <v>335765436</v>
      </c>
    </row>
    <row r="21" spans="1:5" ht="18" x14ac:dyDescent="0.25">
      <c r="A21" s="8" t="str">
        <f>VLOOKUP(B21,'[1]LISTADO ATM'!$A$2:$C$817,3,0)</f>
        <v>NORTE</v>
      </c>
      <c r="B21" s="8">
        <v>990</v>
      </c>
      <c r="C21" s="8" t="str">
        <f>VLOOKUP(B21,'[1]LISTADO ATM'!$A$2:$B$816,2,0)</f>
        <v xml:space="preserve">ATM Autoservicio Bonao II </v>
      </c>
      <c r="D21" s="15" t="s">
        <v>18</v>
      </c>
      <c r="E21" s="17">
        <v>335765519</v>
      </c>
    </row>
    <row r="22" spans="1:5" ht="18" x14ac:dyDescent="0.25">
      <c r="A22" s="8" t="str">
        <f>VLOOKUP(B22,'[1]LISTADO ATM'!$A$2:$C$817,3,0)</f>
        <v>DISTRITO NACIONAL</v>
      </c>
      <c r="B22" s="8">
        <v>931</v>
      </c>
      <c r="C22" s="8" t="str">
        <f>VLOOKUP(B22,'[1]LISTADO ATM'!$A$2:$B$816,2,0)</f>
        <v xml:space="preserve">ATM Autobanco Luperón I </v>
      </c>
      <c r="D22" s="15" t="s">
        <v>18</v>
      </c>
      <c r="E22" s="17">
        <v>335765522</v>
      </c>
    </row>
    <row r="23" spans="1:5" ht="18" x14ac:dyDescent="0.25">
      <c r="A23" s="8" t="str">
        <f>VLOOKUP(B23,'[1]LISTADO ATM'!$A$2:$C$817,3,0)</f>
        <v>DISTRITO NACIONAL</v>
      </c>
      <c r="B23" s="8">
        <v>147</v>
      </c>
      <c r="C23" s="8" t="str">
        <f>VLOOKUP(B23,'[1]LISTADO ATM'!$A$2:$B$816,2,0)</f>
        <v xml:space="preserve">ATM Kiosco Megacentro I </v>
      </c>
      <c r="D23" s="15" t="s">
        <v>18</v>
      </c>
      <c r="E23" s="17">
        <v>335765529</v>
      </c>
    </row>
    <row r="24" spans="1:5" ht="18" x14ac:dyDescent="0.25">
      <c r="A24" s="8" t="str">
        <f>VLOOKUP(B24,'[1]LISTADO ATM'!$A$2:$C$817,3,0)</f>
        <v>DISTRITO NACIONAL</v>
      </c>
      <c r="B24" s="8">
        <v>152</v>
      </c>
      <c r="C24" s="8" t="str">
        <f>VLOOKUP(B24,'[1]LISTADO ATM'!$A$2:$B$816,2,0)</f>
        <v xml:space="preserve">ATM Kiosco Megacentro II </v>
      </c>
      <c r="D24" s="15" t="s">
        <v>18</v>
      </c>
      <c r="E24" s="17">
        <v>335765196</v>
      </c>
    </row>
    <row r="25" spans="1:5" ht="18" x14ac:dyDescent="0.25">
      <c r="A25" s="8" t="str">
        <f>VLOOKUP(B25,'[1]LISTADO ATM'!$A$2:$C$817,3,0)</f>
        <v>DISTRITO NACIONAL</v>
      </c>
      <c r="B25" s="8">
        <v>416</v>
      </c>
      <c r="C25" s="8" t="str">
        <f>VLOOKUP(B25,'[1]LISTADO ATM'!$A$2:$B$816,2,0)</f>
        <v xml:space="preserve">ATM Autobanco San Martín II </v>
      </c>
      <c r="D25" s="15" t="s">
        <v>18</v>
      </c>
      <c r="E25" s="17">
        <v>335765376</v>
      </c>
    </row>
    <row r="26" spans="1:5" ht="18" x14ac:dyDescent="0.25">
      <c r="A26" s="8" t="str">
        <f>VLOOKUP(B26,'[1]LISTADO ATM'!$A$2:$C$817,3,0)</f>
        <v>DISTRITO NACIONAL</v>
      </c>
      <c r="B26" s="8">
        <v>801</v>
      </c>
      <c r="C26" s="8" t="str">
        <f>VLOOKUP(B26,'[1]LISTADO ATM'!$A$2:$B$816,2,0)</f>
        <v xml:space="preserve">ATM Galería 360 Food Court </v>
      </c>
      <c r="D26" s="15" t="s">
        <v>18</v>
      </c>
      <c r="E26" s="17">
        <v>335765395</v>
      </c>
    </row>
    <row r="27" spans="1:5" ht="18" x14ac:dyDescent="0.25">
      <c r="A27" s="8" t="str">
        <f>VLOOKUP(B27,'[1]LISTADO ATM'!$A$2:$C$817,3,0)</f>
        <v>SUR</v>
      </c>
      <c r="B27" s="8">
        <v>766</v>
      </c>
      <c r="C27" s="8" t="str">
        <f>VLOOKUP(B27,'[1]LISTADO ATM'!$A$2:$B$816,2,0)</f>
        <v xml:space="preserve">ATM Oficina Azua II </v>
      </c>
      <c r="D27" s="15" t="s">
        <v>18</v>
      </c>
      <c r="E27" s="17">
        <v>335765505</v>
      </c>
    </row>
    <row r="28" spans="1:5" ht="18" x14ac:dyDescent="0.25">
      <c r="A28" s="8" t="str">
        <f>VLOOKUP(B28,'[1]LISTADO ATM'!$A$2:$C$817,3,0)</f>
        <v>DISTRITO NACIONAL</v>
      </c>
      <c r="B28" s="8">
        <v>993</v>
      </c>
      <c r="C28" s="8" t="str">
        <f>VLOOKUP(B28,'[1]LISTADO ATM'!$A$2:$B$816,2,0)</f>
        <v xml:space="preserve">ATM Centro Medico Integral II </v>
      </c>
      <c r="D28" s="15" t="s">
        <v>18</v>
      </c>
      <c r="E28" s="17">
        <v>335765386</v>
      </c>
    </row>
    <row r="29" spans="1:5" ht="18" x14ac:dyDescent="0.25">
      <c r="A29" s="8" t="str">
        <f>VLOOKUP(B29,'[1]LISTADO ATM'!$A$2:$C$817,3,0)</f>
        <v>ESTE</v>
      </c>
      <c r="B29" s="8">
        <v>427</v>
      </c>
      <c r="C29" s="8" t="str">
        <f>VLOOKUP(B29,'[1]LISTADO ATM'!$A$2:$B$816,2,0)</f>
        <v xml:space="preserve">ATM Almacenes Iberia (Hato Mayor) </v>
      </c>
      <c r="D29" s="15" t="s">
        <v>18</v>
      </c>
      <c r="E29" s="17">
        <v>335765494</v>
      </c>
    </row>
    <row r="30" spans="1:5" ht="18.75" thickBot="1" x14ac:dyDescent="0.3">
      <c r="A30" s="12" t="s">
        <v>12</v>
      </c>
      <c r="B30" s="14">
        <f>COUNT(B10:B29)</f>
        <v>20</v>
      </c>
      <c r="C30" s="43"/>
      <c r="D30" s="44"/>
      <c r="E30" s="45"/>
    </row>
    <row r="31" spans="1:5" ht="15.75" thickBot="1" x14ac:dyDescent="0.3"/>
    <row r="32" spans="1:5" ht="18.75" thickBot="1" x14ac:dyDescent="0.3">
      <c r="A32" s="28" t="s">
        <v>10</v>
      </c>
      <c r="B32" s="29"/>
      <c r="C32" s="29"/>
      <c r="D32" s="29"/>
      <c r="E32" s="30"/>
    </row>
    <row r="33" spans="1:5" ht="18" x14ac:dyDescent="0.25">
      <c r="A33" s="6" t="s">
        <v>5</v>
      </c>
      <c r="B33" s="6" t="s">
        <v>6</v>
      </c>
      <c r="C33" s="7" t="s">
        <v>7</v>
      </c>
      <c r="D33" s="7" t="s">
        <v>8</v>
      </c>
      <c r="E33" s="7" t="s">
        <v>9</v>
      </c>
    </row>
    <row r="34" spans="1:5" ht="18" x14ac:dyDescent="0.25">
      <c r="A34" s="8" t="str">
        <f>VLOOKUP(B34,'[1]LISTADO ATM'!$A$2:$C$817,3,0)</f>
        <v>DISTRITO NACIONAL</v>
      </c>
      <c r="B34" s="8">
        <v>958</v>
      </c>
      <c r="C34" s="8" t="str">
        <f>VLOOKUP(B34,'[1]LISTADO ATM'!$A$2:$B$816,2,0)</f>
        <v xml:space="preserve">ATM Olé Aut. San Isidro </v>
      </c>
      <c r="D34" s="9" t="s">
        <v>11</v>
      </c>
      <c r="E34" s="17">
        <v>335764689</v>
      </c>
    </row>
    <row r="35" spans="1:5" ht="18" x14ac:dyDescent="0.25">
      <c r="A35" s="8" t="str">
        <f>VLOOKUP(B35,'[1]LISTADO ATM'!$A$2:$C$817,3,0)</f>
        <v>SUR</v>
      </c>
      <c r="B35" s="8">
        <v>356</v>
      </c>
      <c r="C35" s="8" t="str">
        <f>VLOOKUP(B35,'[1]LISTADO ATM'!$A$2:$B$816,2,0)</f>
        <v xml:space="preserve">ATM Estación Sigma (San Cristóbal) </v>
      </c>
      <c r="D35" s="9" t="s">
        <v>11</v>
      </c>
      <c r="E35" s="17">
        <v>335764783</v>
      </c>
    </row>
    <row r="36" spans="1:5" ht="18" x14ac:dyDescent="0.25">
      <c r="A36" s="8" t="str">
        <f>VLOOKUP(B36,'[1]LISTADO ATM'!$A$2:$C$817,3,0)</f>
        <v>DISTRITO NACIONAL</v>
      </c>
      <c r="B36" s="8">
        <v>449</v>
      </c>
      <c r="C36" s="8" t="str">
        <f>VLOOKUP(B36,'[1]LISTADO ATM'!$A$2:$B$816,2,0)</f>
        <v>ATM Autobanco Lope de Vega II</v>
      </c>
      <c r="D36" s="9" t="s">
        <v>11</v>
      </c>
      <c r="E36" s="17">
        <v>335764854</v>
      </c>
    </row>
    <row r="37" spans="1:5" ht="18" x14ac:dyDescent="0.25">
      <c r="A37" s="8" t="str">
        <f>VLOOKUP(B37,'[1]LISTADO ATM'!$A$2:$C$817,3,0)</f>
        <v>ESTE</v>
      </c>
      <c r="B37" s="8">
        <v>963</v>
      </c>
      <c r="C37" s="8" t="str">
        <f>VLOOKUP(B37,'[1]LISTADO ATM'!$A$2:$B$816,2,0)</f>
        <v xml:space="preserve">ATM Multiplaza La Romana </v>
      </c>
      <c r="D37" s="9" t="s">
        <v>11</v>
      </c>
      <c r="E37" s="17">
        <v>335764977</v>
      </c>
    </row>
    <row r="38" spans="1:5" ht="18" x14ac:dyDescent="0.25">
      <c r="A38" s="8" t="str">
        <f>VLOOKUP(B38,'[1]LISTADO ATM'!$A$2:$C$817,3,0)</f>
        <v>DISTRITO NACIONAL</v>
      </c>
      <c r="B38" s="8">
        <v>165</v>
      </c>
      <c r="C38" s="8" t="str">
        <f>VLOOKUP(B38,'[1]LISTADO ATM'!$A$2:$B$816,2,0)</f>
        <v>ATM Autoservicio Megacentro</v>
      </c>
      <c r="D38" s="9" t="s">
        <v>11</v>
      </c>
      <c r="E38" s="17">
        <v>335765013</v>
      </c>
    </row>
    <row r="39" spans="1:5" ht="18" x14ac:dyDescent="0.25">
      <c r="A39" s="8" t="str">
        <f>VLOOKUP(B39,'[1]LISTADO ATM'!$A$2:$C$817,3,0)</f>
        <v>DISTRITO NACIONAL</v>
      </c>
      <c r="B39" s="8">
        <v>20</v>
      </c>
      <c r="C39" s="8" t="str">
        <f>VLOOKUP(B39,'[1]LISTADO ATM'!$A$2:$B$816,2,0)</f>
        <v>ATM S/M Aprezio Las Palmas</v>
      </c>
      <c r="D39" s="9" t="s">
        <v>11</v>
      </c>
      <c r="E39" s="17">
        <v>335765182</v>
      </c>
    </row>
    <row r="40" spans="1:5" ht="18" x14ac:dyDescent="0.25">
      <c r="A40" s="8" t="str">
        <f>VLOOKUP(B40,'[1]LISTADO ATM'!$A$2:$C$817,3,0)</f>
        <v>DISTRITO NACIONAL</v>
      </c>
      <c r="B40" s="8">
        <v>325</v>
      </c>
      <c r="C40" s="8" t="str">
        <f>VLOOKUP(B40,'[1]LISTADO ATM'!$A$2:$B$816,2,0)</f>
        <v>ATM Casa Edwin</v>
      </c>
      <c r="D40" s="9" t="s">
        <v>11</v>
      </c>
      <c r="E40" s="17">
        <v>335765269</v>
      </c>
    </row>
    <row r="41" spans="1:5" ht="18" x14ac:dyDescent="0.25">
      <c r="A41" s="8" t="str">
        <f>VLOOKUP(B41,'[1]LISTADO ATM'!$A$2:$C$817,3,0)</f>
        <v>SUR</v>
      </c>
      <c r="B41" s="8">
        <v>592</v>
      </c>
      <c r="C41" s="8" t="str">
        <f>VLOOKUP(B41,'[1]LISTADO ATM'!$A$2:$B$816,2,0)</f>
        <v xml:space="preserve">ATM Centro de Caja San Cristóbal I </v>
      </c>
      <c r="D41" s="9" t="s">
        <v>11</v>
      </c>
      <c r="E41" s="17">
        <v>335765286</v>
      </c>
    </row>
    <row r="42" spans="1:5" ht="18" x14ac:dyDescent="0.25">
      <c r="A42" s="8" t="str">
        <f>VLOOKUP(B42,'[1]LISTADO ATM'!$A$2:$C$817,3,0)</f>
        <v>DISTRITO NACIONAL</v>
      </c>
      <c r="B42" s="8">
        <v>377</v>
      </c>
      <c r="C42" s="8" t="str">
        <f>VLOOKUP(B42,'[1]LISTADO ATM'!$A$2:$B$816,2,0)</f>
        <v>ATM Estación del Metro Eduardo Brito</v>
      </c>
      <c r="D42" s="9" t="s">
        <v>11</v>
      </c>
      <c r="E42" s="17">
        <v>335765374</v>
      </c>
    </row>
    <row r="43" spans="1:5" ht="18" x14ac:dyDescent="0.25">
      <c r="A43" s="8" t="str">
        <f>VLOOKUP(B43,'[1]LISTADO ATM'!$A$2:$C$817,3,0)</f>
        <v>DISTRITO NACIONAL</v>
      </c>
      <c r="B43" s="8">
        <v>714</v>
      </c>
      <c r="C43" s="8" t="str">
        <f>VLOOKUP(B43,'[1]LISTADO ATM'!$A$2:$B$816,2,0)</f>
        <v xml:space="preserve">ATM Hospital de Herrera </v>
      </c>
      <c r="D43" s="9" t="s">
        <v>11</v>
      </c>
      <c r="E43" s="17">
        <v>335765394</v>
      </c>
    </row>
    <row r="44" spans="1:5" ht="18" x14ac:dyDescent="0.25">
      <c r="A44" s="8" t="str">
        <f>VLOOKUP(B44,'[1]LISTADO ATM'!$A$2:$C$817,3,0)</f>
        <v>SUR</v>
      </c>
      <c r="B44" s="8">
        <v>995</v>
      </c>
      <c r="C44" s="8" t="str">
        <f>VLOOKUP(B44,'[1]LISTADO ATM'!$A$2:$B$916,2,0)</f>
        <v xml:space="preserve">ATM Oficina San Cristobal III (Lobby) </v>
      </c>
      <c r="D44" s="9" t="s">
        <v>11</v>
      </c>
      <c r="E44" s="17">
        <v>335765396</v>
      </c>
    </row>
    <row r="45" spans="1:5" ht="18" x14ac:dyDescent="0.25">
      <c r="A45" s="8" t="str">
        <f>VLOOKUP(B45,'[1]LISTADO ATM'!$A$2:$C$817,3,0)</f>
        <v>DISTRITO NACIONAL</v>
      </c>
      <c r="B45" s="8">
        <v>183</v>
      </c>
      <c r="C45" s="8" t="str">
        <f>VLOOKUP(B45,'[1]LISTADO ATM'!$A$2:$B$816,2,0)</f>
        <v>ATM Estación Nativa Km. 22 Aut. Duarte.</v>
      </c>
      <c r="D45" s="9" t="s">
        <v>11</v>
      </c>
      <c r="E45" s="17">
        <v>335765400</v>
      </c>
    </row>
    <row r="46" spans="1:5" ht="18" x14ac:dyDescent="0.25">
      <c r="A46" s="8" t="str">
        <f>VLOOKUP(B46,'[1]LISTADO ATM'!$A$2:$C$817,3,0)</f>
        <v>DISTRITO NACIONAL</v>
      </c>
      <c r="B46" s="8">
        <v>755</v>
      </c>
      <c r="C46" s="8" t="str">
        <f>VLOOKUP(B46,'[1]LISTADO ATM'!$A$2:$B$816,2,0)</f>
        <v xml:space="preserve">ATM Oficina Galería del Este (Plaza) </v>
      </c>
      <c r="D46" s="9" t="s">
        <v>11</v>
      </c>
      <c r="E46" s="17">
        <v>335765440</v>
      </c>
    </row>
    <row r="47" spans="1:5" ht="18" x14ac:dyDescent="0.25">
      <c r="A47" s="8" t="str">
        <f>VLOOKUP(B47,'[1]LISTADO ATM'!$A$2:$C$817,3,0)</f>
        <v>SUR</v>
      </c>
      <c r="B47" s="8">
        <v>584</v>
      </c>
      <c r="C47" s="8" t="str">
        <f>VLOOKUP(B47,'[1]LISTADO ATM'!$A$2:$B$816,2,0)</f>
        <v xml:space="preserve">ATM Oficina San Cristóbal I </v>
      </c>
      <c r="D47" s="9" t="s">
        <v>11</v>
      </c>
      <c r="E47" s="17">
        <v>335765476</v>
      </c>
    </row>
    <row r="48" spans="1:5" ht="18" x14ac:dyDescent="0.25">
      <c r="A48" s="8" t="str">
        <f>VLOOKUP(B48,'[1]LISTADO ATM'!$A$2:$C$817,3,0)</f>
        <v>DISTRITO NACIONAL</v>
      </c>
      <c r="B48" s="8">
        <v>391</v>
      </c>
      <c r="C48" s="8" t="str">
        <f>VLOOKUP(B48,'[1]LISTADO ATM'!$A$2:$B$816,2,0)</f>
        <v xml:space="preserve">ATM S/M Jumbo Luperón </v>
      </c>
      <c r="D48" s="9" t="s">
        <v>11</v>
      </c>
      <c r="E48" s="17">
        <v>335765557</v>
      </c>
    </row>
    <row r="49" spans="1:5" ht="18" x14ac:dyDescent="0.25">
      <c r="A49" s="8" t="str">
        <f>VLOOKUP(B49,'[1]LISTADO ATM'!$A$2:$C$817,3,0)</f>
        <v>NORTE</v>
      </c>
      <c r="B49" s="8">
        <v>895</v>
      </c>
      <c r="C49" s="8" t="str">
        <f>VLOOKUP(B49,'[1]LISTADO ATM'!$A$2:$B$816,2,0)</f>
        <v xml:space="preserve">ATM S/M Bravo (Santiago) </v>
      </c>
      <c r="D49" s="9" t="s">
        <v>11</v>
      </c>
      <c r="E49" s="17">
        <v>335765559</v>
      </c>
    </row>
    <row r="50" spans="1:5" ht="18" x14ac:dyDescent="0.25">
      <c r="A50" s="8" t="str">
        <f>VLOOKUP(B50,'[1]LISTADO ATM'!$A$2:$C$817,3,0)</f>
        <v>SUR</v>
      </c>
      <c r="B50" s="8">
        <v>750</v>
      </c>
      <c r="C50" s="8" t="str">
        <f>VLOOKUP(B50,'[1]LISTADO ATM'!$A$2:$B$816,2,0)</f>
        <v xml:space="preserve">ATM UNP Duvergé </v>
      </c>
      <c r="D50" s="9" t="s">
        <v>11</v>
      </c>
      <c r="E50" s="17">
        <v>335765563</v>
      </c>
    </row>
    <row r="51" spans="1:5" ht="18" x14ac:dyDescent="0.25">
      <c r="A51" s="20" t="str">
        <f>VLOOKUP(B51,'[1]LISTADO ATM'!$A$2:$C$817,3,0)</f>
        <v>ESTE</v>
      </c>
      <c r="B51" s="8">
        <v>660</v>
      </c>
      <c r="C51" s="20" t="str">
        <f>VLOOKUP(B51,'[1]LISTADO ATM'!$A$2:$B$816,2,0)</f>
        <v>ATM Oficina Romana Norte II</v>
      </c>
      <c r="D51" s="21" t="s">
        <v>11</v>
      </c>
      <c r="E51" s="8">
        <v>335765566</v>
      </c>
    </row>
    <row r="52" spans="1:5" ht="18" x14ac:dyDescent="0.25">
      <c r="A52" s="20" t="str">
        <f>VLOOKUP(B52,'[1]LISTADO ATM'!$A$2:$C$817,3,0)</f>
        <v>DISTRITO NACIONAL</v>
      </c>
      <c r="B52" s="8">
        <v>946</v>
      </c>
      <c r="C52" s="20" t="str">
        <f>VLOOKUP(B52,'[1]LISTADO ATM'!$A$2:$B$816,2,0)</f>
        <v xml:space="preserve">ATM Oficina Núñez de Cáceres I </v>
      </c>
      <c r="D52" s="21" t="s">
        <v>11</v>
      </c>
      <c r="E52" s="8">
        <v>335765580</v>
      </c>
    </row>
    <row r="53" spans="1:5" ht="18" x14ac:dyDescent="0.25">
      <c r="A53" s="20" t="str">
        <f>VLOOKUP(B53,'[1]LISTADO ATM'!$A$2:$C$817,3,0)</f>
        <v>SUR</v>
      </c>
      <c r="B53" s="8">
        <v>783</v>
      </c>
      <c r="C53" s="20" t="str">
        <f>VLOOKUP(B53,'[1]LISTADO ATM'!$A$2:$B$816,2,0)</f>
        <v xml:space="preserve">ATM Autobanco Alfa y Omega (Barahona) </v>
      </c>
      <c r="D53" s="21" t="s">
        <v>11</v>
      </c>
      <c r="E53" s="8">
        <v>335765600</v>
      </c>
    </row>
    <row r="54" spans="1:5" ht="18" x14ac:dyDescent="0.25">
      <c r="A54" s="20" t="str">
        <f>VLOOKUP(B54,'[1]LISTADO ATM'!$A$2:$C$817,3,0)</f>
        <v>DISTRITO NACIONAL</v>
      </c>
      <c r="B54" s="8">
        <v>900</v>
      </c>
      <c r="C54" s="20" t="str">
        <f>VLOOKUP(B54,'[1]LISTADO ATM'!$A$2:$B$816,2,0)</f>
        <v xml:space="preserve">ATM UNP Merca Santo Domingo </v>
      </c>
      <c r="D54" s="21" t="s">
        <v>11</v>
      </c>
      <c r="E54" s="8">
        <v>335765604</v>
      </c>
    </row>
    <row r="55" spans="1:5" ht="18" x14ac:dyDescent="0.25">
      <c r="A55" s="20" t="str">
        <f>VLOOKUP(B55,'[1]LISTADO ATM'!$A$2:$C$817,3,0)</f>
        <v>ESTE</v>
      </c>
      <c r="B55" s="8">
        <v>742</v>
      </c>
      <c r="C55" s="20" t="str">
        <f>VLOOKUP(B55,'[1]LISTADO ATM'!$A$2:$B$816,2,0)</f>
        <v xml:space="preserve">ATM Oficina Plaza del Rey (La Romana) </v>
      </c>
      <c r="D55" s="21" t="s">
        <v>11</v>
      </c>
      <c r="E55" s="8">
        <v>335765606</v>
      </c>
    </row>
    <row r="56" spans="1:5" ht="18" x14ac:dyDescent="0.25">
      <c r="A56" s="20" t="str">
        <f>VLOOKUP(B56,'[1]LISTADO ATM'!$A$2:$C$817,3,0)</f>
        <v>DISTRITO NACIONAL</v>
      </c>
      <c r="B56" s="8">
        <v>684</v>
      </c>
      <c r="C56" s="20" t="str">
        <f>VLOOKUP(B56,'[1]LISTADO ATM'!$A$2:$B$816,2,0)</f>
        <v>ATM Estación Texaco Prolongación 27 Febrero</v>
      </c>
      <c r="D56" s="21" t="s">
        <v>11</v>
      </c>
      <c r="E56" s="8">
        <v>335765612</v>
      </c>
    </row>
    <row r="57" spans="1:5" ht="18" x14ac:dyDescent="0.25">
      <c r="A57" s="20" t="str">
        <f>VLOOKUP(B57,'[1]LISTADO ATM'!$A$2:$C$817,3,0)</f>
        <v>ESTE</v>
      </c>
      <c r="B57" s="8">
        <v>211</v>
      </c>
      <c r="C57" s="20" t="str">
        <f>VLOOKUP(B57,'[1]LISTADO ATM'!$A$2:$B$816,2,0)</f>
        <v xml:space="preserve">ATM Oficina La Romana I </v>
      </c>
      <c r="D57" s="21" t="s">
        <v>11</v>
      </c>
      <c r="E57" s="8">
        <v>335765619</v>
      </c>
    </row>
    <row r="58" spans="1:5" ht="18" x14ac:dyDescent="0.25">
      <c r="A58" s="20" t="str">
        <f>VLOOKUP(B58,'[1]LISTADO ATM'!$A$2:$C$817,3,0)</f>
        <v>DISTRITO NACIONAL</v>
      </c>
      <c r="B58" s="8">
        <v>821</v>
      </c>
      <c r="C58" s="20" t="str">
        <f>VLOOKUP(B58,'[1]LISTADO ATM'!$A$2:$B$816,2,0)</f>
        <v xml:space="preserve">ATM S/M Bravo Churchill </v>
      </c>
      <c r="D58" s="21" t="s">
        <v>11</v>
      </c>
      <c r="E58" s="8">
        <v>335765624</v>
      </c>
    </row>
    <row r="59" spans="1:5" ht="18" x14ac:dyDescent="0.25">
      <c r="A59" s="20" t="str">
        <f>VLOOKUP(B59,'[1]LISTADO ATM'!$A$2:$C$817,3,0)</f>
        <v>NORTE</v>
      </c>
      <c r="B59" s="8">
        <v>716</v>
      </c>
      <c r="C59" s="20" t="str">
        <f>VLOOKUP(B59,'[1]LISTADO ATM'!$A$2:$B$816,2,0)</f>
        <v xml:space="preserve">ATM Oficina Zona Franca (Santiago) </v>
      </c>
      <c r="D59" s="21" t="s">
        <v>11</v>
      </c>
      <c r="E59" s="8">
        <v>335765629</v>
      </c>
    </row>
    <row r="60" spans="1:5" ht="18" x14ac:dyDescent="0.25">
      <c r="A60" s="8" t="str">
        <f>VLOOKUP(B60,'[1]LISTADO ATM'!$A$2:$C$817,3,0)</f>
        <v>NORTE</v>
      </c>
      <c r="B60" s="8">
        <v>837</v>
      </c>
      <c r="C60" s="8" t="str">
        <f>VLOOKUP(B60,'[1]LISTADO ATM'!$A$2:$B$816,2,0)</f>
        <v>ATM Estación Next Canabacoa</v>
      </c>
      <c r="D60" s="21" t="s">
        <v>11</v>
      </c>
      <c r="E60" s="17">
        <v>335765413</v>
      </c>
    </row>
    <row r="61" spans="1:5" ht="18" x14ac:dyDescent="0.25">
      <c r="A61" s="8" t="str">
        <f>VLOOKUP(B61,'[1]LISTADO ATM'!$A$2:$C$817,3,0)</f>
        <v>NORTE</v>
      </c>
      <c r="B61" s="8">
        <v>171</v>
      </c>
      <c r="C61" s="8" t="str">
        <f>VLOOKUP(B61,'[1]LISTADO ATM'!$A$2:$B$816,2,0)</f>
        <v xml:space="preserve">ATM Oficina Moca </v>
      </c>
      <c r="D61" s="21" t="s">
        <v>11</v>
      </c>
      <c r="E61" s="17">
        <v>335765637</v>
      </c>
    </row>
    <row r="62" spans="1:5" ht="18" x14ac:dyDescent="0.25">
      <c r="A62" s="8" t="str">
        <f>VLOOKUP(B62,'[1]LISTADO ATM'!$A$2:$C$817,3,0)</f>
        <v>NORTE</v>
      </c>
      <c r="B62" s="8">
        <v>950</v>
      </c>
      <c r="C62" s="8" t="str">
        <f>VLOOKUP(B62,'[1]LISTADO ATM'!$A$2:$B$816,2,0)</f>
        <v xml:space="preserve">ATM Oficina Monterrico </v>
      </c>
      <c r="D62" s="21" t="s">
        <v>11</v>
      </c>
      <c r="E62" s="17">
        <v>335765640</v>
      </c>
    </row>
    <row r="63" spans="1:5" ht="18" x14ac:dyDescent="0.25">
      <c r="A63" s="8" t="e">
        <f>VLOOKUP(B63,'[1]LISTADO ATM'!$A$2:$C$817,3,0)</f>
        <v>#N/A</v>
      </c>
      <c r="B63" s="8"/>
      <c r="C63" s="8" t="e">
        <f>VLOOKUP(B63,'[1]LISTADO ATM'!$A$2:$B$816,2,0)</f>
        <v>#N/A</v>
      </c>
      <c r="D63" s="21" t="s">
        <v>11</v>
      </c>
      <c r="E63" s="17"/>
    </row>
    <row r="64" spans="1:5" s="25" customFormat="1" ht="18" x14ac:dyDescent="0.25">
      <c r="A64" s="22" t="s">
        <v>12</v>
      </c>
      <c r="B64" s="23">
        <f>COUNT(B34:B62)</f>
        <v>29</v>
      </c>
      <c r="C64" s="24"/>
      <c r="D64" s="24"/>
      <c r="E64" s="24"/>
    </row>
    <row r="65" spans="1:5" ht="15.75" thickBot="1" x14ac:dyDescent="0.3"/>
    <row r="66" spans="1:5" ht="18.75" thickBot="1" x14ac:dyDescent="0.3">
      <c r="A66" s="28" t="s">
        <v>13</v>
      </c>
      <c r="B66" s="29"/>
      <c r="C66" s="29"/>
      <c r="D66" s="29"/>
      <c r="E66" s="30"/>
    </row>
    <row r="67" spans="1:5" ht="18" x14ac:dyDescent="0.25">
      <c r="A67" s="6" t="s">
        <v>5</v>
      </c>
      <c r="B67" s="6" t="s">
        <v>6</v>
      </c>
      <c r="C67" s="7" t="s">
        <v>7</v>
      </c>
      <c r="D67" s="7" t="s">
        <v>8</v>
      </c>
      <c r="E67" s="7" t="s">
        <v>9</v>
      </c>
    </row>
    <row r="68" spans="1:5" ht="18" x14ac:dyDescent="0.25">
      <c r="A68" s="8" t="str">
        <f>VLOOKUP(B68,'[1]LISTADO ATM'!$A$2:$C$817,3,0)</f>
        <v>DISTRITO NACIONAL</v>
      </c>
      <c r="B68" s="18">
        <v>655</v>
      </c>
      <c r="C68" s="8" t="str">
        <f>VLOOKUP(B68,'[1]LISTADO ATM'!$A$2:$B$816,2,0)</f>
        <v>ATM Farmacia Sandra</v>
      </c>
      <c r="D68" s="8" t="s">
        <v>14</v>
      </c>
      <c r="E68" s="17">
        <v>335764970</v>
      </c>
    </row>
    <row r="69" spans="1:5" ht="18" x14ac:dyDescent="0.25">
      <c r="A69" s="8" t="str">
        <f>VLOOKUP(B69,'[1]LISTADO ATM'!$A$2:$C$817,3,0)</f>
        <v>DISTRITO NACIONAL</v>
      </c>
      <c r="B69" s="8">
        <v>570</v>
      </c>
      <c r="C69" s="8" t="str">
        <f>VLOOKUP(B69,'[1]LISTADO ATM'!$A$2:$B$816,2,0)</f>
        <v xml:space="preserve">ATM S/M Liverpool Villa Mella </v>
      </c>
      <c r="D69" s="8" t="s">
        <v>14</v>
      </c>
      <c r="E69" s="17">
        <v>335765179</v>
      </c>
    </row>
    <row r="70" spans="1:5" ht="18" x14ac:dyDescent="0.25">
      <c r="A70" s="8" t="str">
        <f>VLOOKUP(B70,'[1]LISTADO ATM'!$A$2:$C$817,3,0)</f>
        <v>DISTRITO NACIONAL</v>
      </c>
      <c r="B70" s="8">
        <v>153</v>
      </c>
      <c r="C70" s="8" t="str">
        <f>VLOOKUP(B70,'[1]LISTADO ATM'!$A$2:$B$816,2,0)</f>
        <v xml:space="preserve">ATM Rehabilitación </v>
      </c>
      <c r="D70" s="8" t="s">
        <v>14</v>
      </c>
      <c r="E70" s="17">
        <v>335765198</v>
      </c>
    </row>
    <row r="71" spans="1:5" ht="18" x14ac:dyDescent="0.25">
      <c r="A71" s="8" t="str">
        <f>VLOOKUP(B71,'[1]LISTADO ATM'!$A$2:$C$817,3,0)</f>
        <v>ESTE</v>
      </c>
      <c r="B71" s="8">
        <v>673</v>
      </c>
      <c r="C71" s="8" t="str">
        <f>VLOOKUP(B71,'[1]LISTADO ATM'!$A$2:$B$816,2,0)</f>
        <v>ATM Clínica Dr. Cruz Jiminián</v>
      </c>
      <c r="D71" s="8" t="s">
        <v>14</v>
      </c>
      <c r="E71" s="17">
        <v>335765449</v>
      </c>
    </row>
    <row r="72" spans="1:5" ht="18" x14ac:dyDescent="0.25">
      <c r="A72" s="8" t="str">
        <f>VLOOKUP(B72,'[1]LISTADO ATM'!$A$2:$C$817,3,0)</f>
        <v>DISTRITO NACIONAL</v>
      </c>
      <c r="B72" s="8">
        <v>541</v>
      </c>
      <c r="C72" s="8" t="str">
        <f>VLOOKUP(B72,'[1]LISTADO ATM'!$A$2:$B$816,2,0)</f>
        <v xml:space="preserve">ATM Oficina Sambil II </v>
      </c>
      <c r="D72" s="8" t="s">
        <v>14</v>
      </c>
      <c r="E72" s="17">
        <v>335765508</v>
      </c>
    </row>
    <row r="73" spans="1:5" ht="18" x14ac:dyDescent="0.25">
      <c r="A73" s="8" t="str">
        <f>VLOOKUP(B73,'[1]LISTADO ATM'!$A$2:$C$817,3,0)</f>
        <v>DISTRITO NACIONAL</v>
      </c>
      <c r="B73" s="8">
        <v>710</v>
      </c>
      <c r="C73" s="8" t="str">
        <f>VLOOKUP(B73,'[1]LISTADO ATM'!$A$2:$B$816,2,0)</f>
        <v xml:space="preserve">ATM S/M Soberano </v>
      </c>
      <c r="D73" s="8" t="s">
        <v>14</v>
      </c>
      <c r="E73" s="17">
        <v>335765532</v>
      </c>
    </row>
    <row r="74" spans="1:5" ht="18" x14ac:dyDescent="0.25">
      <c r="A74" s="8" t="str">
        <f>VLOOKUP(B74,'[1]LISTADO ATM'!$A$2:$C$817,3,0)</f>
        <v>NORTE</v>
      </c>
      <c r="B74" s="8">
        <v>142</v>
      </c>
      <c r="C74" s="19" t="str">
        <f>VLOOKUP(B74,'[1]LISTADO ATM'!$A$2:$B$816,2,0)</f>
        <v xml:space="preserve">ATM Centro de Caja Galerías Bonao </v>
      </c>
      <c r="D74" s="8" t="s">
        <v>14</v>
      </c>
      <c r="E74" s="17">
        <v>335765602</v>
      </c>
    </row>
    <row r="75" spans="1:5" ht="18" x14ac:dyDescent="0.25">
      <c r="A75" s="8" t="str">
        <f>VLOOKUP(B75,'[1]LISTADO ATM'!$A$2:$C$817,3,0)</f>
        <v>DISTRITO NACIONAL</v>
      </c>
      <c r="B75" s="8">
        <v>232</v>
      </c>
      <c r="C75" s="19" t="str">
        <f>VLOOKUP(B75,'[1]LISTADO ATM'!$A$2:$B$816,2,0)</f>
        <v xml:space="preserve">ATM S/M Nacional Charles de Gaulle </v>
      </c>
      <c r="D75" s="8" t="s">
        <v>14</v>
      </c>
      <c r="E75" s="17">
        <v>335765621</v>
      </c>
    </row>
    <row r="76" spans="1:5" ht="18" x14ac:dyDescent="0.25">
      <c r="A76" s="8" t="str">
        <f>VLOOKUP(B76,'[1]LISTADO ATM'!$A$2:$C$817,3,0)</f>
        <v>NORTE</v>
      </c>
      <c r="B76" s="8">
        <v>501</v>
      </c>
      <c r="C76" s="8" t="str">
        <f>VLOOKUP(B76,'[1]LISTADO ATM'!$A$2:$B$816,2,0)</f>
        <v xml:space="preserve">ATM UNP La Canela </v>
      </c>
      <c r="D76" s="8" t="s">
        <v>14</v>
      </c>
      <c r="E76" s="17">
        <v>335765562</v>
      </c>
    </row>
    <row r="77" spans="1:5" ht="18" x14ac:dyDescent="0.25">
      <c r="A77" s="8" t="str">
        <f>VLOOKUP(B77,'[1]LISTADO ATM'!$A$2:$C$817,3,0)</f>
        <v>DISTRITO NACIONAL</v>
      </c>
      <c r="B77" s="8">
        <v>354</v>
      </c>
      <c r="C77" s="8" t="str">
        <f>VLOOKUP(B77,'[1]LISTADO ATM'!$A$2:$B$816,2,0)</f>
        <v xml:space="preserve">ATM Oficina Núñez de Cáceres II </v>
      </c>
      <c r="D77" s="8" t="s">
        <v>14</v>
      </c>
      <c r="E77" s="17">
        <v>335765561</v>
      </c>
    </row>
    <row r="78" spans="1:5" ht="18" x14ac:dyDescent="0.25">
      <c r="A78" s="8" t="str">
        <f>VLOOKUP(B78,'[1]LISTADO ATM'!$A$2:$C$817,3,0)</f>
        <v>NORTE</v>
      </c>
      <c r="B78" s="8">
        <v>882</v>
      </c>
      <c r="C78" s="8" t="str">
        <f>VLOOKUP(B78,'[1]LISTADO ATM'!$A$2:$B$816,2,0)</f>
        <v xml:space="preserve">ATM Oficina Moca II </v>
      </c>
      <c r="D78" s="8" t="s">
        <v>14</v>
      </c>
      <c r="E78" s="17">
        <v>335765638</v>
      </c>
    </row>
    <row r="79" spans="1:5" ht="18" x14ac:dyDescent="0.25">
      <c r="A79" s="8" t="str">
        <f>VLOOKUP(B79,'[1]LISTADO ATM'!$A$2:$C$817,3,0)</f>
        <v>DISTRITO NACIONAL</v>
      </c>
      <c r="B79" s="8">
        <v>911</v>
      </c>
      <c r="C79" s="8" t="str">
        <f>VLOOKUP(B79,'[1]LISTADO ATM'!$A$2:$B$816,2,0)</f>
        <v xml:space="preserve">ATM Oficina Venezuela II </v>
      </c>
      <c r="D79" s="8" t="s">
        <v>14</v>
      </c>
      <c r="E79" s="17">
        <v>335765639</v>
      </c>
    </row>
    <row r="80" spans="1:5" ht="18" x14ac:dyDescent="0.25">
      <c r="A80" s="8" t="str">
        <f>VLOOKUP(B80,'[1]LISTADO ATM'!$A$2:$C$817,3,0)</f>
        <v>DISTRITO NACIONAL</v>
      </c>
      <c r="B80" s="8">
        <v>938</v>
      </c>
      <c r="C80" s="8" t="str">
        <f>VLOOKUP(B80,'[1]LISTADO ATM'!$A$2:$B$816,2,0)</f>
        <v xml:space="preserve">ATM Autobanco Oficina Filadelfia Plaza </v>
      </c>
      <c r="D80" s="8" t="s">
        <v>14</v>
      </c>
      <c r="E80" s="17">
        <v>335765641</v>
      </c>
    </row>
    <row r="81" spans="1:5" ht="18.75" thickBot="1" x14ac:dyDescent="0.3">
      <c r="A81" s="12" t="s">
        <v>12</v>
      </c>
      <c r="B81" s="14">
        <f>COUNT(B68:B80)</f>
        <v>13</v>
      </c>
      <c r="C81" s="10"/>
      <c r="D81" s="10"/>
      <c r="E81" s="11"/>
    </row>
    <row r="82" spans="1:5" ht="15.75" thickBot="1" x14ac:dyDescent="0.3"/>
    <row r="83" spans="1:5" ht="18.75" thickBot="1" x14ac:dyDescent="0.3">
      <c r="A83" s="31" t="s">
        <v>15</v>
      </c>
      <c r="B83" s="32"/>
    </row>
    <row r="84" spans="1:5" ht="18.75" thickBot="1" x14ac:dyDescent="0.3">
      <c r="A84" s="33">
        <f>+B64+B81</f>
        <v>42</v>
      </c>
      <c r="B84" s="34"/>
    </row>
    <row r="85" spans="1:5" ht="15.75" thickBot="1" x14ac:dyDescent="0.3"/>
    <row r="86" spans="1:5" ht="18.75" thickBot="1" x14ac:dyDescent="0.3">
      <c r="A86" s="28" t="s">
        <v>16</v>
      </c>
      <c r="B86" s="29"/>
      <c r="C86" s="29"/>
      <c r="D86" s="29"/>
      <c r="E86" s="30"/>
    </row>
    <row r="87" spans="1:5" ht="18" x14ac:dyDescent="0.25">
      <c r="A87" s="6" t="s">
        <v>5</v>
      </c>
      <c r="B87" s="6" t="s">
        <v>6</v>
      </c>
      <c r="C87" s="13" t="s">
        <v>7</v>
      </c>
      <c r="D87" s="35" t="s">
        <v>8</v>
      </c>
      <c r="E87" s="36"/>
    </row>
    <row r="88" spans="1:5" ht="18" x14ac:dyDescent="0.25">
      <c r="A88" s="8" t="str">
        <f>VLOOKUP(B88,'[1]LISTADO ATM'!$A$2:$C$817,3,0)</f>
        <v>ESTE</v>
      </c>
      <c r="B88" s="8">
        <v>159</v>
      </c>
      <c r="C88" s="8" t="str">
        <f>VLOOKUP(B88,'[1]LISTADO ATM'!$A$2:$B$816,2,0)</f>
        <v xml:space="preserve">ATM Hotel Dreams Bayahibe I </v>
      </c>
      <c r="D88" s="26" t="s">
        <v>19</v>
      </c>
      <c r="E88" s="27"/>
    </row>
    <row r="89" spans="1:5" ht="18" x14ac:dyDescent="0.25">
      <c r="A89" s="8" t="str">
        <f>VLOOKUP(B89,'[1]LISTADO ATM'!$A$2:$C$817,3,0)</f>
        <v>DISTRITO NACIONAL</v>
      </c>
      <c r="B89" s="8">
        <v>713</v>
      </c>
      <c r="C89" s="19" t="str">
        <f>VLOOKUP(B89,'[1]LISTADO ATM'!$A$2:$B$816,2,0)</f>
        <v xml:space="preserve">ATM Oficina Las Américas </v>
      </c>
      <c r="D89" s="26" t="s">
        <v>19</v>
      </c>
      <c r="E89" s="27"/>
    </row>
    <row r="90" spans="1:5" ht="18" x14ac:dyDescent="0.25">
      <c r="A90" s="8" t="str">
        <f>VLOOKUP(B90,'[1]LISTADO ATM'!$A$2:$C$817,3,0)</f>
        <v>DISTRITO NACIONAL</v>
      </c>
      <c r="B90" s="8">
        <v>966</v>
      </c>
      <c r="C90" s="19" t="str">
        <f>VLOOKUP(B90,'[1]LISTADO ATM'!$A$2:$B$816,2,0)</f>
        <v>ATM Centro Medico Real</v>
      </c>
      <c r="D90" s="26" t="s">
        <v>19</v>
      </c>
      <c r="E90" s="27"/>
    </row>
    <row r="91" spans="1:5" ht="18" x14ac:dyDescent="0.25">
      <c r="A91" s="8" t="str">
        <f>VLOOKUP(B91,'[1]LISTADO ATM'!$A$2:$C$817,3,0)</f>
        <v>ESTE</v>
      </c>
      <c r="B91" s="8">
        <v>204</v>
      </c>
      <c r="C91" s="19" t="str">
        <f>VLOOKUP(B91,'[1]LISTADO ATM'!$A$2:$B$816,2,0)</f>
        <v>ATM Hotel Dominicus II</v>
      </c>
      <c r="D91" s="26" t="s">
        <v>19</v>
      </c>
      <c r="E91" s="27"/>
    </row>
    <row r="92" spans="1:5" ht="18" x14ac:dyDescent="0.25">
      <c r="A92" s="8" t="str">
        <f>VLOOKUP(B92,'[1]LISTADO ATM'!$A$2:$C$817,3,0)</f>
        <v>NORTE</v>
      </c>
      <c r="B92" s="8">
        <v>383</v>
      </c>
      <c r="C92" s="19" t="str">
        <f>VLOOKUP(B92,'[1]LISTADO ATM'!$A$2:$B$816,2,0)</f>
        <v>ATM S/M Daniel (Dajabón)</v>
      </c>
      <c r="D92" s="26" t="s">
        <v>21</v>
      </c>
      <c r="E92" s="27"/>
    </row>
    <row r="93" spans="1:5" ht="18" x14ac:dyDescent="0.25">
      <c r="A93" s="8" t="str">
        <f>VLOOKUP(B93,'[1]LISTADO ATM'!$A$2:$C$817,3,0)</f>
        <v>DISTRITO NACIONAL</v>
      </c>
      <c r="B93" s="8">
        <v>567</v>
      </c>
      <c r="C93" s="19" t="str">
        <f>VLOOKUP(B93,'[1]LISTADO ATM'!$A$2:$B$816,2,0)</f>
        <v xml:space="preserve">ATM Oficina Máximo Gómez </v>
      </c>
      <c r="D93" s="26" t="s">
        <v>19</v>
      </c>
      <c r="E93" s="27"/>
    </row>
    <row r="94" spans="1:5" ht="18" x14ac:dyDescent="0.25">
      <c r="A94" s="8" t="str">
        <f>VLOOKUP(B94,'[1]LISTADO ATM'!$A$2:$C$817,3,0)</f>
        <v>DISTRITO NACIONAL</v>
      </c>
      <c r="B94" s="8">
        <v>583</v>
      </c>
      <c r="C94" s="19" t="str">
        <f>VLOOKUP(B94,'[1]LISTADO ATM'!$A$2:$B$816,2,0)</f>
        <v xml:space="preserve">ATM Ministerio Fuerzas Armadas I </v>
      </c>
      <c r="D94" s="26" t="s">
        <v>19</v>
      </c>
      <c r="E94" s="27"/>
    </row>
    <row r="95" spans="1:5" ht="18" x14ac:dyDescent="0.25">
      <c r="A95" s="8" t="str">
        <f>VLOOKUP(B95,'[1]LISTADO ATM'!$A$2:$C$817,3,0)</f>
        <v>NORTE</v>
      </c>
      <c r="B95" s="8">
        <v>853</v>
      </c>
      <c r="C95" s="19" t="str">
        <f>VLOOKUP(B95,'[1]LISTADO ATM'!$A$2:$B$816,2,0)</f>
        <v xml:space="preserve">ATM Inversiones JF Group (Shell Canabacoa) </v>
      </c>
      <c r="D95" s="26" t="s">
        <v>19</v>
      </c>
      <c r="E95" s="27"/>
    </row>
    <row r="96" spans="1:5" ht="18" x14ac:dyDescent="0.25">
      <c r="A96" s="8" t="str">
        <f>VLOOKUP(B96,'[1]LISTADO ATM'!$A$2:$C$817,3,0)</f>
        <v>DISTRITO NACIONAL</v>
      </c>
      <c r="B96" s="8">
        <v>974</v>
      </c>
      <c r="C96" s="19" t="str">
        <f>VLOOKUP(B96,'[1]LISTADO ATM'!$A$2:$B$816,2,0)</f>
        <v xml:space="preserve">ATM S/M Nacional Ave. Lope de Vega </v>
      </c>
      <c r="D96" s="26" t="s">
        <v>19</v>
      </c>
      <c r="E96" s="27"/>
    </row>
    <row r="97" spans="1:5" ht="18" x14ac:dyDescent="0.25">
      <c r="A97" s="8" t="str">
        <f>VLOOKUP(B97,'[1]LISTADO ATM'!$A$2:$C$817,3,0)</f>
        <v>NORTE</v>
      </c>
      <c r="B97" s="8">
        <v>4</v>
      </c>
      <c r="C97" s="19" t="str">
        <f>VLOOKUP(B97,'[1]LISTADO ATM'!$A$2:$B$816,2,0)</f>
        <v>ATM Avenida Rivas</v>
      </c>
      <c r="D97" s="26" t="s">
        <v>19</v>
      </c>
      <c r="E97" s="27"/>
    </row>
    <row r="98" spans="1:5" ht="18" x14ac:dyDescent="0.25">
      <c r="A98" s="8" t="str">
        <f>VLOOKUP(B98,'[1]LISTADO ATM'!$A$2:$C$817,3,0)</f>
        <v>NORTE</v>
      </c>
      <c r="B98" s="8">
        <v>189</v>
      </c>
      <c r="C98" s="19" t="str">
        <f>VLOOKUP(B98,'[1]LISTADO ATM'!$A$2:$B$816,2,0)</f>
        <v xml:space="preserve">ATM Comando Regional Cibao Central P.N. </v>
      </c>
      <c r="D98" s="26" t="s">
        <v>17</v>
      </c>
      <c r="E98" s="27"/>
    </row>
    <row r="99" spans="1:5" ht="18" x14ac:dyDescent="0.25">
      <c r="A99" s="8" t="str">
        <f>VLOOKUP(B99,'[1]LISTADO ATM'!$A$2:$C$817,3,0)</f>
        <v>NORTE</v>
      </c>
      <c r="B99" s="8">
        <v>288</v>
      </c>
      <c r="C99" s="19" t="str">
        <f>VLOOKUP(B99,'[1]LISTADO ATM'!$A$2:$B$816,2,0)</f>
        <v xml:space="preserve">ATM Oficina Camino Real II (Puerto Plata) </v>
      </c>
      <c r="D99" s="26" t="s">
        <v>17</v>
      </c>
      <c r="E99" s="27"/>
    </row>
    <row r="100" spans="1:5" ht="18" x14ac:dyDescent="0.25">
      <c r="A100" s="8" t="str">
        <f>VLOOKUP(B100,'[1]LISTADO ATM'!$A$2:$C$817,3,0)</f>
        <v>DISTRITO NACIONAL</v>
      </c>
      <c r="B100" s="8">
        <v>410</v>
      </c>
      <c r="C100" s="19" t="str">
        <f>VLOOKUP(B100,'[1]LISTADO ATM'!$A$2:$B$816,2,0)</f>
        <v xml:space="preserve">ATM Oficina Las Palmas de Herrera II </v>
      </c>
      <c r="D100" s="26" t="s">
        <v>17</v>
      </c>
      <c r="E100" s="27"/>
    </row>
    <row r="101" spans="1:5" ht="18" x14ac:dyDescent="0.25">
      <c r="A101" s="8" t="str">
        <f>VLOOKUP(B101,'[1]LISTADO ATM'!$A$2:$C$817,3,0)</f>
        <v>DISTRITO NACIONAL</v>
      </c>
      <c r="B101" s="8">
        <v>540</v>
      </c>
      <c r="C101" s="19" t="str">
        <f>VLOOKUP(B101,'[1]LISTADO ATM'!$A$2:$B$816,2,0)</f>
        <v xml:space="preserve">ATM Autoservicio Sambil I </v>
      </c>
      <c r="D101" s="26" t="s">
        <v>17</v>
      </c>
      <c r="E101" s="27"/>
    </row>
    <row r="102" spans="1:5" ht="18" x14ac:dyDescent="0.25">
      <c r="A102" s="8" t="str">
        <f>VLOOKUP(B102,'[1]LISTADO ATM'!$A$2:$C$817,3,0)</f>
        <v>DISTRITO NACIONAL</v>
      </c>
      <c r="B102" s="8">
        <v>659</v>
      </c>
      <c r="C102" s="19" t="str">
        <f>VLOOKUP(B102,'[1]LISTADO ATM'!$A$2:$B$816,2,0)</f>
        <v>ATM Down Town Center</v>
      </c>
      <c r="D102" s="26" t="s">
        <v>17</v>
      </c>
      <c r="E102" s="27"/>
    </row>
    <row r="103" spans="1:5" ht="18" x14ac:dyDescent="0.25">
      <c r="A103" s="8" t="str">
        <f>VLOOKUP(B103,'[1]LISTADO ATM'!$A$2:$C$817,3,0)</f>
        <v>NORTE</v>
      </c>
      <c r="B103" s="8">
        <v>937</v>
      </c>
      <c r="C103" s="19" t="str">
        <f>VLOOKUP(B103,'[1]LISTADO ATM'!$A$2:$B$816,2,0)</f>
        <v xml:space="preserve">ATM Autobanco Oficina La Vega II </v>
      </c>
      <c r="D103" s="26" t="s">
        <v>19</v>
      </c>
      <c r="E103" s="27"/>
    </row>
    <row r="104" spans="1:5" ht="18.75" thickBot="1" x14ac:dyDescent="0.3">
      <c r="A104" s="12" t="s">
        <v>12</v>
      </c>
      <c r="B104" s="14">
        <f>COUNT(B88:B103)</f>
        <v>16</v>
      </c>
      <c r="C104" s="10"/>
      <c r="D104" s="10"/>
      <c r="E104" s="11"/>
    </row>
  </sheetData>
  <mergeCells count="27">
    <mergeCell ref="D102:E102"/>
    <mergeCell ref="D103:E103"/>
    <mergeCell ref="D97:E97"/>
    <mergeCell ref="D98:E98"/>
    <mergeCell ref="D99:E99"/>
    <mergeCell ref="D100:E100"/>
    <mergeCell ref="D101:E101"/>
    <mergeCell ref="A1:E1"/>
    <mergeCell ref="A2:E2"/>
    <mergeCell ref="A3:E3"/>
    <mergeCell ref="A8:E8"/>
    <mergeCell ref="C30:E30"/>
    <mergeCell ref="A32:E32"/>
    <mergeCell ref="D91:E91"/>
    <mergeCell ref="A66:E66"/>
    <mergeCell ref="A83:B83"/>
    <mergeCell ref="A84:B84"/>
    <mergeCell ref="A86:E86"/>
    <mergeCell ref="D87:E87"/>
    <mergeCell ref="D88:E88"/>
    <mergeCell ref="D89:E89"/>
    <mergeCell ref="D90:E90"/>
    <mergeCell ref="D96:E96"/>
    <mergeCell ref="D94:E94"/>
    <mergeCell ref="D95:E95"/>
    <mergeCell ref="D92:E92"/>
    <mergeCell ref="D93:E9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2021-01-16T22:01:56Z</dcterms:modified>
</cp:coreProperties>
</file>