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Enero\17\"/>
    </mc:Choice>
  </mc:AlternateContent>
  <xr:revisionPtr revIDLastSave="0" documentId="13_ncr:1_{A7444B5B-1334-47F1-B22C-8B3D2C39195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6" i="1" l="1"/>
  <c r="A66" i="1" s="1"/>
  <c r="C88" i="1"/>
  <c r="A88" i="1"/>
  <c r="C87" i="1"/>
  <c r="A87" i="1"/>
  <c r="C86" i="1"/>
  <c r="A86" i="1"/>
  <c r="C85" i="1"/>
  <c r="A85" i="1"/>
  <c r="C84" i="1"/>
  <c r="A84" i="1"/>
  <c r="C83" i="1"/>
  <c r="A83" i="1"/>
  <c r="C45" i="1"/>
  <c r="A45" i="1"/>
  <c r="C44" i="1"/>
  <c r="A44" i="1"/>
  <c r="B92" i="1"/>
  <c r="C91" i="1"/>
  <c r="A91" i="1"/>
  <c r="C90" i="1"/>
  <c r="A90" i="1"/>
  <c r="C89" i="1"/>
  <c r="A89" i="1"/>
  <c r="C82" i="1"/>
  <c r="A82" i="1"/>
  <c r="C81" i="1"/>
  <c r="A81" i="1"/>
  <c r="C80" i="1"/>
  <c r="A80" i="1"/>
  <c r="C79" i="1"/>
  <c r="A79" i="1"/>
  <c r="C78" i="1"/>
  <c r="A78" i="1"/>
  <c r="C77" i="1"/>
  <c r="A77" i="1"/>
  <c r="C76" i="1"/>
  <c r="A76" i="1"/>
  <c r="C75" i="1"/>
  <c r="A75" i="1"/>
  <c r="C74" i="1"/>
  <c r="A74" i="1"/>
  <c r="C73" i="1"/>
  <c r="A73" i="1"/>
  <c r="C72" i="1"/>
  <c r="A72" i="1"/>
  <c r="C71" i="1"/>
  <c r="A71" i="1"/>
  <c r="C70" i="1"/>
  <c r="A70" i="1"/>
  <c r="B63" i="1"/>
  <c r="C62" i="1"/>
  <c r="A62" i="1"/>
  <c r="C61" i="1"/>
  <c r="A61" i="1"/>
  <c r="C60" i="1"/>
  <c r="A60" i="1"/>
  <c r="C59" i="1"/>
  <c r="A59" i="1"/>
  <c r="C58" i="1"/>
  <c r="A58" i="1"/>
  <c r="C57" i="1"/>
  <c r="A57" i="1"/>
  <c r="C56" i="1"/>
  <c r="A56" i="1"/>
  <c r="C55" i="1"/>
  <c r="A55" i="1"/>
  <c r="C54" i="1"/>
  <c r="A54" i="1"/>
  <c r="C53" i="1"/>
  <c r="A53" i="1"/>
  <c r="C52" i="1"/>
  <c r="A52" i="1"/>
  <c r="C51" i="1"/>
  <c r="A51" i="1"/>
  <c r="C50" i="1"/>
  <c r="A50" i="1"/>
  <c r="C43" i="1"/>
  <c r="A43" i="1"/>
  <c r="C42" i="1"/>
  <c r="A42" i="1"/>
  <c r="C41" i="1"/>
  <c r="A41" i="1"/>
  <c r="C40" i="1"/>
  <c r="A40" i="1"/>
  <c r="C39" i="1"/>
  <c r="A39" i="1"/>
  <c r="C38" i="1"/>
  <c r="A38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B11" i="1"/>
  <c r="C10" i="1"/>
  <c r="A10" i="1"/>
</calcChain>
</file>

<file path=xl/sharedStrings.xml><?xml version="1.0" encoding="utf-8"?>
<sst xmlns="http://schemas.openxmlformats.org/spreadsheetml/2006/main" count="103" uniqueCount="24">
  <si>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</si>
  <si>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</si>
  <si>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</si>
  <si>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</si>
  <si>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</si>
  <si>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</si>
  <si>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</si>
  <si>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</si>
  <si>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</si>
  <si>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</si>
  <si>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</si>
  <si>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</si>
  <si>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</si>
  <si>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</si>
  <si>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</si>
  <si>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</si>
  <si>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</si>
  <si>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</si>
  <si>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</si>
  <si>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2 Gavetas Vacías y 1 Fallando</t>
  </si>
  <si>
    <t>1 Gaveta Vacía y 2 Fallando</t>
  </si>
  <si>
    <t>16/1/2021 17:00 PM</t>
  </si>
  <si>
    <t>17/1/2021 6:00 AM</t>
  </si>
  <si>
    <t>335765652 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</si>
</sst>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7" fillId="10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9" fillId="8" borderId="20" xfId="0" applyFont="1" applyFill="1" applyBorder="1" applyAlignment="1">
      <alignment horizontal="center" vertical="center" wrapText="1"/>
    </xf>
    <xf numFmtId="0" fontId="7" fillId="11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1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 wrapText="1"/>
    </xf>
    <xf numFmtId="0" fontId="7" fillId="10" borderId="23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9" fillId="8" borderId="1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5" fillId="5" borderId="22" xfId="0" applyFont="1" applyFill="1" applyBorder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2"/>
  <sheetViews>
    <sheetView tabSelected="1" topLeftCell="A68" zoomScale="80" zoomScaleNormal="80" workbookViewId="0">
      <selection activeCell="F83" sqref="F83"/>
    </sheetView>
  </sheetViews>
  <sheetFormatPr defaultColWidth="52.6640625" defaultRowHeight="14.4" x14ac:dyDescent="0.3"/>
  <cols>
    <col min="2" max="2" width="20" style="16" customWidth="1"/>
    <col min="4" max="4" width="34.88671875" customWidth="1"/>
    <col min="5" max="5" width="28.21875" customWidth="1"/>
  </cols>
  <sheetData>
    <row r="1" spans="1:5" ht="23.4" x14ac:dyDescent="0.3">
      <c r="A1" s="26" t="s">
        <v>0</v>
      </c>
      <c r="B1" s="27"/>
      <c r="C1" s="27"/>
      <c r="D1" s="27"/>
      <c r="E1" s="28"/>
    </row>
    <row r="2" spans="1:5" ht="23.4" x14ac:dyDescent="0.3">
      <c r="A2" s="26" t="s">
        <v>1</v>
      </c>
      <c r="B2" s="27"/>
      <c r="C2" s="27"/>
      <c r="D2" s="27"/>
      <c r="E2" s="28"/>
    </row>
    <row r="3" spans="1:5" ht="26.4" x14ac:dyDescent="0.3">
      <c r="A3" s="29" t="s">
        <v>0</v>
      </c>
      <c r="B3" s="30"/>
      <c r="C3" s="30"/>
      <c r="D3" s="30"/>
      <c r="E3" s="31"/>
    </row>
    <row r="5" spans="1:5" ht="18" thickBot="1" x14ac:dyDescent="0.35">
      <c r="A5" s="1" t="s">
        <v>2</v>
      </c>
      <c r="B5" s="2" t="s">
        <v>21</v>
      </c>
      <c r="C5" s="3"/>
      <c r="D5" s="4"/>
      <c r="E5" s="5"/>
    </row>
    <row r="6" spans="1:5" ht="18" thickBot="1" x14ac:dyDescent="0.35">
      <c r="A6" s="1" t="s">
        <v>3</v>
      </c>
      <c r="B6" s="2" t="s">
        <v>22</v>
      </c>
      <c r="C6" s="3"/>
      <c r="D6" s="4"/>
      <c r="E6" s="5"/>
    </row>
    <row r="7" spans="1:5" ht="15" thickBot="1" x14ac:dyDescent="0.35"/>
    <row r="8" spans="1:5" ht="18" thickBot="1" x14ac:dyDescent="0.35">
      <c r="A8" s="32" t="s">
        <v>4</v>
      </c>
      <c r="B8" s="33"/>
      <c r="C8" s="33"/>
      <c r="D8" s="33"/>
      <c r="E8" s="34"/>
    </row>
    <row r="9" spans="1:5" ht="17.399999999999999" x14ac:dyDescent="0.3">
      <c r="A9" s="6" t="s">
        <v>5</v>
      </c>
      <c r="B9" s="6" t="s">
        <v>6</v>
      </c>
      <c r="C9" s="7" t="s">
        <v>7</v>
      </c>
      <c r="D9" s="7" t="s">
        <v>8</v>
      </c>
      <c r="E9" s="7" t="s">
        <v>9</v>
      </c>
    </row>
    <row r="10" spans="1:5" ht="17.399999999999999" x14ac:dyDescent="0.3">
      <c r="A10" s="8" t="e">
        <f>VLOOKUP(B10,'[1]LISTADO ATM'!$A$2:$C$817,3,0)</f>
        <v>#N/A</v>
      </c>
      <c r="B10" s="8"/>
      <c r="C10" s="8" t="e">
        <f>VLOOKUP(B10,'[1]LISTADO ATM'!$A$2:$B$816,2,0)</f>
        <v>#N/A</v>
      </c>
      <c r="D10" s="15" t="s">
        <v>18</v>
      </c>
      <c r="E10" s="17"/>
    </row>
    <row r="11" spans="1:5" ht="18" thickBot="1" x14ac:dyDescent="0.35">
      <c r="A11" s="12" t="s">
        <v>12</v>
      </c>
      <c r="B11" s="14">
        <f>COUNT(B10:B10)</f>
        <v>0</v>
      </c>
      <c r="C11" s="35"/>
      <c r="D11" s="36"/>
      <c r="E11" s="37"/>
    </row>
    <row r="12" spans="1:5" ht="15" thickBot="1" x14ac:dyDescent="0.35"/>
    <row r="13" spans="1:5" ht="18" thickBot="1" x14ac:dyDescent="0.35">
      <c r="A13" s="32" t="s">
        <v>10</v>
      </c>
      <c r="B13" s="33"/>
      <c r="C13" s="33"/>
      <c r="D13" s="33"/>
      <c r="E13" s="34"/>
    </row>
    <row r="14" spans="1:5" ht="17.399999999999999" x14ac:dyDescent="0.3">
      <c r="A14" s="6" t="s">
        <v>5</v>
      </c>
      <c r="B14" s="6" t="s">
        <v>6</v>
      </c>
      <c r="C14" s="7" t="s">
        <v>7</v>
      </c>
      <c r="D14" s="7" t="s">
        <v>8</v>
      </c>
      <c r="E14" s="7" t="s">
        <v>9</v>
      </c>
    </row>
    <row r="15" spans="1:5" ht="17.399999999999999" x14ac:dyDescent="0.3">
      <c r="A15" s="8" t="str">
        <f>VLOOKUP(B15,'[1]LISTADO ATM'!$A$2:$C$817,3,0)</f>
        <v>DISTRITO NACIONAL</v>
      </c>
      <c r="B15" s="8">
        <v>958</v>
      </c>
      <c r="C15" s="8" t="str">
        <f>VLOOKUP(B15,'[1]LISTADO ATM'!$A$2:$B$816,2,0)</f>
        <v xml:space="preserve">ATM Olé Aut. San Isidro </v>
      </c>
      <c r="D15" s="9" t="s">
        <v>11</v>
      </c>
      <c r="E15" s="17">
        <v>335764689</v>
      </c>
    </row>
    <row r="16" spans="1:5" ht="17.399999999999999" x14ac:dyDescent="0.3">
      <c r="A16" s="8" t="str">
        <f>VLOOKUP(B16,'[1]LISTADO ATM'!$A$2:$C$817,3,0)</f>
        <v>SUR</v>
      </c>
      <c r="B16" s="8">
        <v>356</v>
      </c>
      <c r="C16" s="8" t="str">
        <f>VLOOKUP(B16,'[1]LISTADO ATM'!$A$2:$B$816,2,0)</f>
        <v xml:space="preserve">ATM Estación Sigma (San Cristóbal) </v>
      </c>
      <c r="D16" s="9" t="s">
        <v>11</v>
      </c>
      <c r="E16" s="17">
        <v>335764783</v>
      </c>
    </row>
    <row r="17" spans="1:5" ht="17.399999999999999" x14ac:dyDescent="0.3">
      <c r="A17" s="8" t="str">
        <f>VLOOKUP(B17,'[1]LISTADO ATM'!$A$2:$C$817,3,0)</f>
        <v>DISTRITO NACIONAL</v>
      </c>
      <c r="B17" s="8">
        <v>449</v>
      </c>
      <c r="C17" s="8" t="str">
        <f>VLOOKUP(B17,'[1]LISTADO ATM'!$A$2:$B$816,2,0)</f>
        <v>ATM Autobanco Lope de Vega II</v>
      </c>
      <c r="D17" s="9" t="s">
        <v>11</v>
      </c>
      <c r="E17" s="17">
        <v>335764854</v>
      </c>
    </row>
    <row r="18" spans="1:5" ht="17.399999999999999" x14ac:dyDescent="0.3">
      <c r="A18" s="8" t="str">
        <f>VLOOKUP(B18,'[1]LISTADO ATM'!$A$2:$C$817,3,0)</f>
        <v>ESTE</v>
      </c>
      <c r="B18" s="8">
        <v>963</v>
      </c>
      <c r="C18" s="8" t="str">
        <f>VLOOKUP(B18,'[1]LISTADO ATM'!$A$2:$B$816,2,0)</f>
        <v xml:space="preserve">ATM Multiplaza La Romana </v>
      </c>
      <c r="D18" s="9" t="s">
        <v>11</v>
      </c>
      <c r="E18" s="17">
        <v>335764977</v>
      </c>
    </row>
    <row r="19" spans="1:5" ht="17.399999999999999" x14ac:dyDescent="0.3">
      <c r="A19" s="8" t="str">
        <f>VLOOKUP(B19,'[1]LISTADO ATM'!$A$2:$C$817,3,0)</f>
        <v>DISTRITO NACIONAL</v>
      </c>
      <c r="B19" s="8">
        <v>165</v>
      </c>
      <c r="C19" s="8" t="str">
        <f>VLOOKUP(B19,'[1]LISTADO ATM'!$A$2:$B$816,2,0)</f>
        <v>ATM Autoservicio Megacentro</v>
      </c>
      <c r="D19" s="9" t="s">
        <v>11</v>
      </c>
      <c r="E19" s="17">
        <v>335765013</v>
      </c>
    </row>
    <row r="20" spans="1:5" ht="17.399999999999999" x14ac:dyDescent="0.3">
      <c r="A20" s="8" t="str">
        <f>VLOOKUP(B20,'[1]LISTADO ATM'!$A$2:$C$817,3,0)</f>
        <v>DISTRITO NACIONAL</v>
      </c>
      <c r="B20" s="8">
        <v>20</v>
      </c>
      <c r="C20" s="8" t="str">
        <f>VLOOKUP(B20,'[1]LISTADO ATM'!$A$2:$B$816,2,0)</f>
        <v>ATM S/M Aprezio Las Palmas</v>
      </c>
      <c r="D20" s="9" t="s">
        <v>11</v>
      </c>
      <c r="E20" s="17">
        <v>335765182</v>
      </c>
    </row>
    <row r="21" spans="1:5" ht="17.399999999999999" x14ac:dyDescent="0.3">
      <c r="A21" s="8" t="str">
        <f>VLOOKUP(B21,'[1]LISTADO ATM'!$A$2:$C$817,3,0)</f>
        <v>DISTRITO NACIONAL</v>
      </c>
      <c r="B21" s="8">
        <v>325</v>
      </c>
      <c r="C21" s="8" t="str">
        <f>VLOOKUP(B21,'[1]LISTADO ATM'!$A$2:$B$816,2,0)</f>
        <v>ATM Casa Edwin</v>
      </c>
      <c r="D21" s="9" t="s">
        <v>11</v>
      </c>
      <c r="E21" s="17">
        <v>335765269</v>
      </c>
    </row>
    <row r="22" spans="1:5" ht="17.399999999999999" x14ac:dyDescent="0.3">
      <c r="A22" s="8" t="str">
        <f>VLOOKUP(B22,'[1]LISTADO ATM'!$A$2:$C$817,3,0)</f>
        <v>SUR</v>
      </c>
      <c r="B22" s="8">
        <v>592</v>
      </c>
      <c r="C22" s="8" t="str">
        <f>VLOOKUP(B22,'[1]LISTADO ATM'!$A$2:$B$816,2,0)</f>
        <v xml:space="preserve">ATM Centro de Caja San Cristóbal I </v>
      </c>
      <c r="D22" s="9" t="s">
        <v>11</v>
      </c>
      <c r="E22" s="17">
        <v>335765286</v>
      </c>
    </row>
    <row r="23" spans="1:5" ht="17.399999999999999" x14ac:dyDescent="0.3">
      <c r="A23" s="8" t="str">
        <f>VLOOKUP(B23,'[1]LISTADO ATM'!$A$2:$C$817,3,0)</f>
        <v>DISTRITO NACIONAL</v>
      </c>
      <c r="B23" s="8">
        <v>377</v>
      </c>
      <c r="C23" s="8" t="str">
        <f>VLOOKUP(B23,'[1]LISTADO ATM'!$A$2:$B$816,2,0)</f>
        <v>ATM Estación del Metro Eduardo Brito</v>
      </c>
      <c r="D23" s="9" t="s">
        <v>11</v>
      </c>
      <c r="E23" s="17">
        <v>335765374</v>
      </c>
    </row>
    <row r="24" spans="1:5" ht="17.399999999999999" x14ac:dyDescent="0.3">
      <c r="A24" s="8" t="str">
        <f>VLOOKUP(B24,'[1]LISTADO ATM'!$A$2:$C$817,3,0)</f>
        <v>DISTRITO NACIONAL</v>
      </c>
      <c r="B24" s="8">
        <v>714</v>
      </c>
      <c r="C24" s="8" t="str">
        <f>VLOOKUP(B24,'[1]LISTADO ATM'!$A$2:$B$816,2,0)</f>
        <v xml:space="preserve">ATM Hospital de Herrera </v>
      </c>
      <c r="D24" s="9" t="s">
        <v>11</v>
      </c>
      <c r="E24" s="17">
        <v>335765394</v>
      </c>
    </row>
    <row r="25" spans="1:5" ht="17.399999999999999" x14ac:dyDescent="0.3">
      <c r="A25" s="8" t="str">
        <f>VLOOKUP(B25,'[1]LISTADO ATM'!$A$2:$C$817,3,0)</f>
        <v>SUR</v>
      </c>
      <c r="B25" s="8">
        <v>995</v>
      </c>
      <c r="C25" s="8" t="str">
        <f>VLOOKUP(B25,'[1]LISTADO ATM'!$A$2:$B$916,2,0)</f>
        <v xml:space="preserve">ATM Oficina San Cristobal III (Lobby) </v>
      </c>
      <c r="D25" s="9" t="s">
        <v>11</v>
      </c>
      <c r="E25" s="17">
        <v>335765396</v>
      </c>
    </row>
    <row r="26" spans="1:5" ht="17.399999999999999" x14ac:dyDescent="0.3">
      <c r="A26" s="8" t="str">
        <f>VLOOKUP(B26,'[1]LISTADO ATM'!$A$2:$C$817,3,0)</f>
        <v>DISTRITO NACIONAL</v>
      </c>
      <c r="B26" s="8">
        <v>183</v>
      </c>
      <c r="C26" s="8" t="str">
        <f>VLOOKUP(B26,'[1]LISTADO ATM'!$A$2:$B$816,2,0)</f>
        <v>ATM Estación Nativa Km. 22 Aut. Duarte.</v>
      </c>
      <c r="D26" s="9" t="s">
        <v>11</v>
      </c>
      <c r="E26" s="17">
        <v>335765400</v>
      </c>
    </row>
    <row r="27" spans="1:5" ht="17.399999999999999" x14ac:dyDescent="0.3">
      <c r="A27" s="8" t="str">
        <f>VLOOKUP(B27,'[1]LISTADO ATM'!$A$2:$C$817,3,0)</f>
        <v>DISTRITO NACIONAL</v>
      </c>
      <c r="B27" s="8">
        <v>755</v>
      </c>
      <c r="C27" s="8" t="str">
        <f>VLOOKUP(B27,'[1]LISTADO ATM'!$A$2:$B$816,2,0)</f>
        <v xml:space="preserve">ATM Oficina Galería del Este (Plaza) </v>
      </c>
      <c r="D27" s="9" t="s">
        <v>11</v>
      </c>
      <c r="E27" s="17">
        <v>335765440</v>
      </c>
    </row>
    <row r="28" spans="1:5" ht="17.399999999999999" x14ac:dyDescent="0.3">
      <c r="A28" s="8" t="str">
        <f>VLOOKUP(B28,'[1]LISTADO ATM'!$A$2:$C$817,3,0)</f>
        <v>SUR</v>
      </c>
      <c r="B28" s="8">
        <v>584</v>
      </c>
      <c r="C28" s="8" t="str">
        <f>VLOOKUP(B28,'[1]LISTADO ATM'!$A$2:$B$816,2,0)</f>
        <v xml:space="preserve">ATM Oficina San Cristóbal I </v>
      </c>
      <c r="D28" s="9" t="s">
        <v>11</v>
      </c>
      <c r="E28" s="17">
        <v>335765476</v>
      </c>
    </row>
    <row r="29" spans="1:5" ht="17.399999999999999" x14ac:dyDescent="0.3">
      <c r="A29" s="8" t="str">
        <f>VLOOKUP(B29,'[1]LISTADO ATM'!$A$2:$C$817,3,0)</f>
        <v>DISTRITO NACIONAL</v>
      </c>
      <c r="B29" s="8">
        <v>391</v>
      </c>
      <c r="C29" s="8" t="str">
        <f>VLOOKUP(B29,'[1]LISTADO ATM'!$A$2:$B$816,2,0)</f>
        <v xml:space="preserve">ATM S/M Jumbo Luperón </v>
      </c>
      <c r="D29" s="9" t="s">
        <v>11</v>
      </c>
      <c r="E29" s="17">
        <v>335765557</v>
      </c>
    </row>
    <row r="30" spans="1:5" ht="17.399999999999999" x14ac:dyDescent="0.3">
      <c r="A30" s="8" t="str">
        <f>VLOOKUP(B30,'[1]LISTADO ATM'!$A$2:$C$817,3,0)</f>
        <v>NORTE</v>
      </c>
      <c r="B30" s="8">
        <v>895</v>
      </c>
      <c r="C30" s="8" t="str">
        <f>VLOOKUP(B30,'[1]LISTADO ATM'!$A$2:$B$816,2,0)</f>
        <v xml:space="preserve">ATM S/M Bravo (Santiago) </v>
      </c>
      <c r="D30" s="9" t="s">
        <v>11</v>
      </c>
      <c r="E30" s="17">
        <v>335765559</v>
      </c>
    </row>
    <row r="31" spans="1:5" ht="17.399999999999999" x14ac:dyDescent="0.3">
      <c r="A31" s="8" t="str">
        <f>VLOOKUP(B31,'[1]LISTADO ATM'!$A$2:$C$817,3,0)</f>
        <v>SUR</v>
      </c>
      <c r="B31" s="8">
        <v>750</v>
      </c>
      <c r="C31" s="8" t="str">
        <f>VLOOKUP(B31,'[1]LISTADO ATM'!$A$2:$B$816,2,0)</f>
        <v xml:space="preserve">ATM UNP Duvergé </v>
      </c>
      <c r="D31" s="9" t="s">
        <v>11</v>
      </c>
      <c r="E31" s="17">
        <v>335765563</v>
      </c>
    </row>
    <row r="32" spans="1:5" ht="17.399999999999999" x14ac:dyDescent="0.3">
      <c r="A32" s="19" t="str">
        <f>VLOOKUP(B32,'[1]LISTADO ATM'!$A$2:$C$817,3,0)</f>
        <v>ESTE</v>
      </c>
      <c r="B32" s="8">
        <v>660</v>
      </c>
      <c r="C32" s="19" t="str">
        <f>VLOOKUP(B32,'[1]LISTADO ATM'!$A$2:$B$816,2,0)</f>
        <v>ATM Oficina Romana Norte II</v>
      </c>
      <c r="D32" s="20" t="s">
        <v>11</v>
      </c>
      <c r="E32" s="8">
        <v>335765566</v>
      </c>
    </row>
    <row r="33" spans="1:5" ht="17.399999999999999" x14ac:dyDescent="0.3">
      <c r="A33" s="19" t="str">
        <f>VLOOKUP(B33,'[1]LISTADO ATM'!$A$2:$C$817,3,0)</f>
        <v>DISTRITO NACIONAL</v>
      </c>
      <c r="B33" s="8">
        <v>946</v>
      </c>
      <c r="C33" s="19" t="str">
        <f>VLOOKUP(B33,'[1]LISTADO ATM'!$A$2:$B$816,2,0)</f>
        <v xml:space="preserve">ATM Oficina Núñez de Cáceres I </v>
      </c>
      <c r="D33" s="20" t="s">
        <v>11</v>
      </c>
      <c r="E33" s="8">
        <v>335765580</v>
      </c>
    </row>
    <row r="34" spans="1:5" ht="17.399999999999999" x14ac:dyDescent="0.3">
      <c r="A34" s="19" t="str">
        <f>VLOOKUP(B34,'[1]LISTADO ATM'!$A$2:$C$817,3,0)</f>
        <v>SUR</v>
      </c>
      <c r="B34" s="8">
        <v>783</v>
      </c>
      <c r="C34" s="19" t="str">
        <f>VLOOKUP(B34,'[1]LISTADO ATM'!$A$2:$B$816,2,0)</f>
        <v xml:space="preserve">ATM Autobanco Alfa y Omega (Barahona) </v>
      </c>
      <c r="D34" s="20" t="s">
        <v>11</v>
      </c>
      <c r="E34" s="8">
        <v>335765600</v>
      </c>
    </row>
    <row r="35" spans="1:5" ht="17.399999999999999" x14ac:dyDescent="0.3">
      <c r="A35" s="19" t="str">
        <f>VLOOKUP(B35,'[1]LISTADO ATM'!$A$2:$C$817,3,0)</f>
        <v>DISTRITO NACIONAL</v>
      </c>
      <c r="B35" s="8">
        <v>900</v>
      </c>
      <c r="C35" s="19" t="str">
        <f>VLOOKUP(B35,'[1]LISTADO ATM'!$A$2:$B$816,2,0)</f>
        <v xml:space="preserve">ATM UNP Merca Santo Domingo </v>
      </c>
      <c r="D35" s="20" t="s">
        <v>11</v>
      </c>
      <c r="E35" s="8">
        <v>335765604</v>
      </c>
    </row>
    <row r="36" spans="1:5" ht="17.399999999999999" x14ac:dyDescent="0.3">
      <c r="A36" s="19" t="str">
        <f>VLOOKUP(B36,'[1]LISTADO ATM'!$A$2:$C$817,3,0)</f>
        <v>ESTE</v>
      </c>
      <c r="B36" s="8">
        <v>742</v>
      </c>
      <c r="C36" s="19" t="str">
        <f>VLOOKUP(B36,'[1]LISTADO ATM'!$A$2:$B$816,2,0)</f>
        <v xml:space="preserve">ATM Oficina Plaza del Rey (La Romana) </v>
      </c>
      <c r="D36" s="20" t="s">
        <v>11</v>
      </c>
      <c r="E36" s="8">
        <v>335765606</v>
      </c>
    </row>
    <row r="37" spans="1:5" ht="17.399999999999999" x14ac:dyDescent="0.3">
      <c r="A37" s="19" t="str">
        <f>VLOOKUP(B37,'[1]LISTADO ATM'!$A$2:$C$817,3,0)</f>
        <v>DISTRITO NACIONAL</v>
      </c>
      <c r="B37" s="8">
        <v>684</v>
      </c>
      <c r="C37" s="19" t="str">
        <f>VLOOKUP(B37,'[1]LISTADO ATM'!$A$2:$B$816,2,0)</f>
        <v>ATM Estación Texaco Prolongación 27 Febrero</v>
      </c>
      <c r="D37" s="20" t="s">
        <v>11</v>
      </c>
      <c r="E37" s="8">
        <v>335765612</v>
      </c>
    </row>
    <row r="38" spans="1:5" ht="17.399999999999999" x14ac:dyDescent="0.3">
      <c r="A38" s="19" t="str">
        <f>VLOOKUP(B38,'[1]LISTADO ATM'!$A$2:$C$817,3,0)</f>
        <v>ESTE</v>
      </c>
      <c r="B38" s="8">
        <v>211</v>
      </c>
      <c r="C38" s="19" t="str">
        <f>VLOOKUP(B38,'[1]LISTADO ATM'!$A$2:$B$816,2,0)</f>
        <v xml:space="preserve">ATM Oficina La Romana I </v>
      </c>
      <c r="D38" s="20" t="s">
        <v>11</v>
      </c>
      <c r="E38" s="8">
        <v>335765619</v>
      </c>
    </row>
    <row r="39" spans="1:5" ht="17.399999999999999" x14ac:dyDescent="0.3">
      <c r="A39" s="19" t="str">
        <f>VLOOKUP(B39,'[1]LISTADO ATM'!$A$2:$C$817,3,0)</f>
        <v>DISTRITO NACIONAL</v>
      </c>
      <c r="B39" s="8">
        <v>821</v>
      </c>
      <c r="C39" s="19" t="str">
        <f>VLOOKUP(B39,'[1]LISTADO ATM'!$A$2:$B$816,2,0)</f>
        <v xml:space="preserve">ATM S/M Bravo Churchill </v>
      </c>
      <c r="D39" s="20" t="s">
        <v>11</v>
      </c>
      <c r="E39" s="8">
        <v>335765624</v>
      </c>
    </row>
    <row r="40" spans="1:5" ht="17.399999999999999" x14ac:dyDescent="0.3">
      <c r="A40" s="19" t="str">
        <f>VLOOKUP(B40,'[1]LISTADO ATM'!$A$2:$C$817,3,0)</f>
        <v>NORTE</v>
      </c>
      <c r="B40" s="8">
        <v>716</v>
      </c>
      <c r="C40" s="19" t="str">
        <f>VLOOKUP(B40,'[1]LISTADO ATM'!$A$2:$B$816,2,0)</f>
        <v xml:space="preserve">ATM Oficina Zona Franca (Santiago) </v>
      </c>
      <c r="D40" s="20" t="s">
        <v>11</v>
      </c>
      <c r="E40" s="8">
        <v>335765629</v>
      </c>
    </row>
    <row r="41" spans="1:5" ht="17.399999999999999" x14ac:dyDescent="0.3">
      <c r="A41" s="8" t="str">
        <f>VLOOKUP(B41,'[1]LISTADO ATM'!$A$2:$C$817,3,0)</f>
        <v>NORTE</v>
      </c>
      <c r="B41" s="8">
        <v>837</v>
      </c>
      <c r="C41" s="8" t="str">
        <f>VLOOKUP(B41,'[1]LISTADO ATM'!$A$2:$B$816,2,0)</f>
        <v>ATM Estación Next Canabacoa</v>
      </c>
      <c r="D41" s="20" t="s">
        <v>11</v>
      </c>
      <c r="E41" s="17">
        <v>335765413</v>
      </c>
    </row>
    <row r="42" spans="1:5" ht="17.399999999999999" x14ac:dyDescent="0.3">
      <c r="A42" s="8" t="str">
        <f>VLOOKUP(B42,'[1]LISTADO ATM'!$A$2:$C$817,3,0)</f>
        <v>NORTE</v>
      </c>
      <c r="B42" s="8">
        <v>171</v>
      </c>
      <c r="C42" s="8" t="str">
        <f>VLOOKUP(B42,'[1]LISTADO ATM'!$A$2:$B$816,2,0)</f>
        <v xml:space="preserve">ATM Oficina Moca </v>
      </c>
      <c r="D42" s="20" t="s">
        <v>11</v>
      </c>
      <c r="E42" s="17">
        <v>335765637</v>
      </c>
    </row>
    <row r="43" spans="1:5" ht="17.399999999999999" x14ac:dyDescent="0.3">
      <c r="A43" s="8" t="str">
        <f>VLOOKUP(B43,'[1]LISTADO ATM'!$A$2:$C$817,3,0)</f>
        <v>NORTE</v>
      </c>
      <c r="B43" s="8">
        <v>950</v>
      </c>
      <c r="C43" s="8" t="str">
        <f>VLOOKUP(B43,'[1]LISTADO ATM'!$A$2:$B$816,2,0)</f>
        <v xml:space="preserve">ATM Oficina Monterrico </v>
      </c>
      <c r="D43" s="20" t="s">
        <v>11</v>
      </c>
      <c r="E43" s="17">
        <v>335765640</v>
      </c>
    </row>
    <row r="44" spans="1:5" ht="17.399999999999999" x14ac:dyDescent="0.3">
      <c r="A44" s="8" t="str">
        <f>VLOOKUP(B44,'[1]LISTADO ATM'!$A$2:$C$817,3,0)</f>
        <v>DISTRITO NACIONAL</v>
      </c>
      <c r="B44" s="8">
        <v>580</v>
      </c>
      <c r="C44" s="8" t="str">
        <f>VLOOKUP(B44,'[1]LISTADO ATM'!$A$2:$B$816,2,0)</f>
        <v xml:space="preserve">ATM Edificio Propagas </v>
      </c>
      <c r="D44" s="20" t="s">
        <v>11</v>
      </c>
      <c r="E44" s="17" t="s">
        <v>23</v>
      </c>
    </row>
    <row r="45" spans="1:5" ht="17.399999999999999" x14ac:dyDescent="0.3">
      <c r="A45" s="8" t="str">
        <f>VLOOKUP(B45,'[1]LISTADO ATM'!$A$2:$C$817,3,0)</f>
        <v>NORTE</v>
      </c>
      <c r="B45" s="8">
        <v>732</v>
      </c>
      <c r="C45" s="8" t="str">
        <f>VLOOKUP(B45,'[1]LISTADO ATM'!$A$2:$B$816,2,0)</f>
        <v xml:space="preserve">ATM Molino del Valle (Santiago) </v>
      </c>
      <c r="D45" s="20" t="s">
        <v>11</v>
      </c>
      <c r="E45" s="17">
        <v>335765653</v>
      </c>
    </row>
    <row r="46" spans="1:5" ht="17.399999999999999" x14ac:dyDescent="0.3">
      <c r="A46" s="21" t="s">
        <v>12</v>
      </c>
      <c r="B46" s="22">
        <f>COUNT(B15:B45)</f>
        <v>31</v>
      </c>
      <c r="C46" s="23"/>
      <c r="D46" s="23"/>
      <c r="E46" s="23"/>
    </row>
    <row r="47" spans="1:5" ht="15" thickBot="1" x14ac:dyDescent="0.35"/>
    <row r="48" spans="1:5" ht="18" thickBot="1" x14ac:dyDescent="0.35">
      <c r="A48" s="32" t="s">
        <v>13</v>
      </c>
      <c r="B48" s="33"/>
      <c r="C48" s="33"/>
      <c r="D48" s="33"/>
      <c r="E48" s="34"/>
    </row>
    <row r="49" spans="1:5" ht="17.399999999999999" x14ac:dyDescent="0.3">
      <c r="A49" s="6" t="s">
        <v>5</v>
      </c>
      <c r="B49" s="6" t="s">
        <v>6</v>
      </c>
      <c r="C49" s="7" t="s">
        <v>7</v>
      </c>
      <c r="D49" s="7" t="s">
        <v>8</v>
      </c>
      <c r="E49" s="7" t="s">
        <v>9</v>
      </c>
    </row>
    <row r="50" spans="1:5" ht="17.399999999999999" x14ac:dyDescent="0.3">
      <c r="A50" s="8" t="str">
        <f>VLOOKUP(B50,'[1]LISTADO ATM'!$A$2:$C$817,3,0)</f>
        <v>DISTRITO NACIONAL</v>
      </c>
      <c r="B50" s="44">
        <v>655</v>
      </c>
      <c r="C50" s="8" t="str">
        <f>VLOOKUP(B50,'[1]LISTADO ATM'!$A$2:$B$816,2,0)</f>
        <v>ATM Farmacia Sandra</v>
      </c>
      <c r="D50" s="8" t="s">
        <v>14</v>
      </c>
      <c r="E50" s="17">
        <v>335764970</v>
      </c>
    </row>
    <row r="51" spans="1:5" ht="17.399999999999999" x14ac:dyDescent="0.3">
      <c r="A51" s="8" t="str">
        <f>VLOOKUP(B51,'[1]LISTADO ATM'!$A$2:$C$817,3,0)</f>
        <v>DISTRITO NACIONAL</v>
      </c>
      <c r="B51" s="8">
        <v>570</v>
      </c>
      <c r="C51" s="8" t="str">
        <f>VLOOKUP(B51,'[1]LISTADO ATM'!$A$2:$B$816,2,0)</f>
        <v xml:space="preserve">ATM S/M Liverpool Villa Mella </v>
      </c>
      <c r="D51" s="8" t="s">
        <v>14</v>
      </c>
      <c r="E51" s="17">
        <v>335765179</v>
      </c>
    </row>
    <row r="52" spans="1:5" ht="17.399999999999999" x14ac:dyDescent="0.3">
      <c r="A52" s="8" t="str">
        <f>VLOOKUP(B52,'[1]LISTADO ATM'!$A$2:$C$817,3,0)</f>
        <v>DISTRITO NACIONAL</v>
      </c>
      <c r="B52" s="8">
        <v>153</v>
      </c>
      <c r="C52" s="8" t="str">
        <f>VLOOKUP(B52,'[1]LISTADO ATM'!$A$2:$B$816,2,0)</f>
        <v xml:space="preserve">ATM Rehabilitación </v>
      </c>
      <c r="D52" s="8" t="s">
        <v>14</v>
      </c>
      <c r="E52" s="17">
        <v>335765198</v>
      </c>
    </row>
    <row r="53" spans="1:5" ht="17.399999999999999" x14ac:dyDescent="0.3">
      <c r="A53" s="8" t="str">
        <f>VLOOKUP(B53,'[1]LISTADO ATM'!$A$2:$C$817,3,0)</f>
        <v>ESTE</v>
      </c>
      <c r="B53" s="8">
        <v>673</v>
      </c>
      <c r="C53" s="8" t="str">
        <f>VLOOKUP(B53,'[1]LISTADO ATM'!$A$2:$B$816,2,0)</f>
        <v>ATM Clínica Dr. Cruz Jiminián</v>
      </c>
      <c r="D53" s="8" t="s">
        <v>14</v>
      </c>
      <c r="E53" s="17">
        <v>335765449</v>
      </c>
    </row>
    <row r="54" spans="1:5" ht="17.399999999999999" x14ac:dyDescent="0.3">
      <c r="A54" s="8" t="str">
        <f>VLOOKUP(B54,'[1]LISTADO ATM'!$A$2:$C$817,3,0)</f>
        <v>DISTRITO NACIONAL</v>
      </c>
      <c r="B54" s="8">
        <v>541</v>
      </c>
      <c r="C54" s="8" t="str">
        <f>VLOOKUP(B54,'[1]LISTADO ATM'!$A$2:$B$816,2,0)</f>
        <v xml:space="preserve">ATM Oficina Sambil II </v>
      </c>
      <c r="D54" s="8" t="s">
        <v>14</v>
      </c>
      <c r="E54" s="17">
        <v>335765508</v>
      </c>
    </row>
    <row r="55" spans="1:5" ht="17.399999999999999" x14ac:dyDescent="0.3">
      <c r="A55" s="8" t="str">
        <f>VLOOKUP(B55,'[1]LISTADO ATM'!$A$2:$C$817,3,0)</f>
        <v>DISTRITO NACIONAL</v>
      </c>
      <c r="B55" s="8">
        <v>710</v>
      </c>
      <c r="C55" s="8" t="str">
        <f>VLOOKUP(B55,'[1]LISTADO ATM'!$A$2:$B$816,2,0)</f>
        <v xml:space="preserve">ATM S/M Soberano </v>
      </c>
      <c r="D55" s="8" t="s">
        <v>14</v>
      </c>
      <c r="E55" s="17">
        <v>335765532</v>
      </c>
    </row>
    <row r="56" spans="1:5" ht="17.399999999999999" x14ac:dyDescent="0.3">
      <c r="A56" s="8" t="str">
        <f>VLOOKUP(B56,'[1]LISTADO ATM'!$A$2:$C$817,3,0)</f>
        <v>NORTE</v>
      </c>
      <c r="B56" s="8">
        <v>142</v>
      </c>
      <c r="C56" s="18" t="str">
        <f>VLOOKUP(B56,'[1]LISTADO ATM'!$A$2:$B$816,2,0)</f>
        <v xml:space="preserve">ATM Centro de Caja Galerías Bonao </v>
      </c>
      <c r="D56" s="8" t="s">
        <v>14</v>
      </c>
      <c r="E56" s="17">
        <v>335765602</v>
      </c>
    </row>
    <row r="57" spans="1:5" ht="17.399999999999999" x14ac:dyDescent="0.3">
      <c r="A57" s="8" t="str">
        <f>VLOOKUP(B57,'[1]LISTADO ATM'!$A$2:$C$817,3,0)</f>
        <v>DISTRITO NACIONAL</v>
      </c>
      <c r="B57" s="8">
        <v>232</v>
      </c>
      <c r="C57" s="18" t="str">
        <f>VLOOKUP(B57,'[1]LISTADO ATM'!$A$2:$B$816,2,0)</f>
        <v xml:space="preserve">ATM S/M Nacional Charles de Gaulle </v>
      </c>
      <c r="D57" s="8" t="s">
        <v>14</v>
      </c>
      <c r="E57" s="17">
        <v>335765621</v>
      </c>
    </row>
    <row r="58" spans="1:5" ht="17.399999999999999" x14ac:dyDescent="0.3">
      <c r="A58" s="8" t="str">
        <f>VLOOKUP(B58,'[1]LISTADO ATM'!$A$2:$C$817,3,0)</f>
        <v>NORTE</v>
      </c>
      <c r="B58" s="8">
        <v>501</v>
      </c>
      <c r="C58" s="8" t="str">
        <f>VLOOKUP(B58,'[1]LISTADO ATM'!$A$2:$B$816,2,0)</f>
        <v xml:space="preserve">ATM UNP La Canela </v>
      </c>
      <c r="D58" s="8" t="s">
        <v>14</v>
      </c>
      <c r="E58" s="17">
        <v>335765562</v>
      </c>
    </row>
    <row r="59" spans="1:5" ht="17.399999999999999" x14ac:dyDescent="0.3">
      <c r="A59" s="8" t="str">
        <f>VLOOKUP(B59,'[1]LISTADO ATM'!$A$2:$C$817,3,0)</f>
        <v>DISTRITO NACIONAL</v>
      </c>
      <c r="B59" s="8">
        <v>354</v>
      </c>
      <c r="C59" s="8" t="str">
        <f>VLOOKUP(B59,'[1]LISTADO ATM'!$A$2:$B$816,2,0)</f>
        <v xml:space="preserve">ATM Oficina Núñez de Cáceres II </v>
      </c>
      <c r="D59" s="8" t="s">
        <v>14</v>
      </c>
      <c r="E59" s="17">
        <v>335765561</v>
      </c>
    </row>
    <row r="60" spans="1:5" ht="17.399999999999999" x14ac:dyDescent="0.3">
      <c r="A60" s="8" t="str">
        <f>VLOOKUP(B60,'[1]LISTADO ATM'!$A$2:$C$817,3,0)</f>
        <v>NORTE</v>
      </c>
      <c r="B60" s="8">
        <v>882</v>
      </c>
      <c r="C60" s="8" t="str">
        <f>VLOOKUP(B60,'[1]LISTADO ATM'!$A$2:$B$816,2,0)</f>
        <v xml:space="preserve">ATM Oficina Moca II </v>
      </c>
      <c r="D60" s="8" t="s">
        <v>14</v>
      </c>
      <c r="E60" s="17">
        <v>335765638</v>
      </c>
    </row>
    <row r="61" spans="1:5" ht="17.399999999999999" x14ac:dyDescent="0.3">
      <c r="A61" s="8" t="str">
        <f>VLOOKUP(B61,'[1]LISTADO ATM'!$A$2:$C$817,3,0)</f>
        <v>DISTRITO NACIONAL</v>
      </c>
      <c r="B61" s="8">
        <v>911</v>
      </c>
      <c r="C61" s="8" t="str">
        <f>VLOOKUP(B61,'[1]LISTADO ATM'!$A$2:$B$816,2,0)</f>
        <v xml:space="preserve">ATM Oficina Venezuela II </v>
      </c>
      <c r="D61" s="8" t="s">
        <v>14</v>
      </c>
      <c r="E61" s="17">
        <v>335765639</v>
      </c>
    </row>
    <row r="62" spans="1:5" ht="17.399999999999999" x14ac:dyDescent="0.3">
      <c r="A62" s="8" t="str">
        <f>VLOOKUP(B62,'[1]LISTADO ATM'!$A$2:$C$817,3,0)</f>
        <v>DISTRITO NACIONAL</v>
      </c>
      <c r="B62" s="8">
        <v>938</v>
      </c>
      <c r="C62" s="8" t="str">
        <f>VLOOKUP(B62,'[1]LISTADO ATM'!$A$2:$B$816,2,0)</f>
        <v xml:space="preserve">ATM Autobanco Oficina Filadelfia Plaza </v>
      </c>
      <c r="D62" s="8" t="s">
        <v>14</v>
      </c>
      <c r="E62" s="17">
        <v>335765641</v>
      </c>
    </row>
    <row r="63" spans="1:5" ht="18" thickBot="1" x14ac:dyDescent="0.35">
      <c r="A63" s="12" t="s">
        <v>12</v>
      </c>
      <c r="B63" s="14">
        <f>COUNT(B50:B62)</f>
        <v>13</v>
      </c>
      <c r="C63" s="10"/>
      <c r="D63" s="10"/>
      <c r="E63" s="11"/>
    </row>
    <row r="64" spans="1:5" ht="15" thickBot="1" x14ac:dyDescent="0.35"/>
    <row r="65" spans="1:5" ht="18" thickBot="1" x14ac:dyDescent="0.35">
      <c r="A65" s="38" t="s">
        <v>15</v>
      </c>
      <c r="B65" s="39"/>
    </row>
    <row r="66" spans="1:5" ht="18" thickBot="1" x14ac:dyDescent="0.35">
      <c r="A66" s="40">
        <f>+B46+B63</f>
        <v>44</v>
      </c>
      <c r="B66" s="41"/>
    </row>
    <row r="67" spans="1:5" ht="15" thickBot="1" x14ac:dyDescent="0.35"/>
    <row r="68" spans="1:5" ht="18" thickBot="1" x14ac:dyDescent="0.35">
      <c r="A68" s="32" t="s">
        <v>16</v>
      </c>
      <c r="B68" s="33"/>
      <c r="C68" s="33"/>
      <c r="D68" s="33"/>
      <c r="E68" s="34"/>
    </row>
    <row r="69" spans="1:5" ht="17.399999999999999" x14ac:dyDescent="0.3">
      <c r="A69" s="6" t="s">
        <v>5</v>
      </c>
      <c r="B69" s="6" t="s">
        <v>6</v>
      </c>
      <c r="C69" s="13" t="s">
        <v>7</v>
      </c>
      <c r="D69" s="42" t="s">
        <v>8</v>
      </c>
      <c r="E69" s="43"/>
    </row>
    <row r="70" spans="1:5" ht="17.399999999999999" x14ac:dyDescent="0.3">
      <c r="A70" s="8" t="str">
        <f>VLOOKUP(B70,'[1]LISTADO ATM'!$A$2:$C$817,3,0)</f>
        <v>ESTE</v>
      </c>
      <c r="B70" s="8">
        <v>159</v>
      </c>
      <c r="C70" s="8" t="str">
        <f>VLOOKUP(B70,'[1]LISTADO ATM'!$A$2:$B$816,2,0)</f>
        <v xml:space="preserve">ATM Hotel Dreams Bayahibe I </v>
      </c>
      <c r="D70" s="24" t="s">
        <v>19</v>
      </c>
      <c r="E70" s="25"/>
    </row>
    <row r="71" spans="1:5" ht="17.399999999999999" x14ac:dyDescent="0.3">
      <c r="A71" s="8" t="str">
        <f>VLOOKUP(B71,'[1]LISTADO ATM'!$A$2:$C$817,3,0)</f>
        <v>DISTRITO NACIONAL</v>
      </c>
      <c r="B71" s="8">
        <v>713</v>
      </c>
      <c r="C71" s="18" t="str">
        <f>VLOOKUP(B71,'[1]LISTADO ATM'!$A$2:$B$816,2,0)</f>
        <v xml:space="preserve">ATM Oficina Las Américas </v>
      </c>
      <c r="D71" s="24" t="s">
        <v>19</v>
      </c>
      <c r="E71" s="25"/>
    </row>
    <row r="72" spans="1:5" ht="17.399999999999999" x14ac:dyDescent="0.3">
      <c r="A72" s="8" t="str">
        <f>VLOOKUP(B72,'[1]LISTADO ATM'!$A$2:$C$817,3,0)</f>
        <v>DISTRITO NACIONAL</v>
      </c>
      <c r="B72" s="8">
        <v>966</v>
      </c>
      <c r="C72" s="18" t="str">
        <f>VLOOKUP(B72,'[1]LISTADO ATM'!$A$2:$B$816,2,0)</f>
        <v>ATM Centro Medico Real</v>
      </c>
      <c r="D72" s="24" t="s">
        <v>19</v>
      </c>
      <c r="E72" s="25"/>
    </row>
    <row r="73" spans="1:5" ht="17.399999999999999" x14ac:dyDescent="0.3">
      <c r="A73" s="8" t="str">
        <f>VLOOKUP(B73,'[1]LISTADO ATM'!$A$2:$C$817,3,0)</f>
        <v>ESTE</v>
      </c>
      <c r="B73" s="8">
        <v>204</v>
      </c>
      <c r="C73" s="18" t="str">
        <f>VLOOKUP(B73,'[1]LISTADO ATM'!$A$2:$B$816,2,0)</f>
        <v>ATM Hotel Dominicus II</v>
      </c>
      <c r="D73" s="24" t="s">
        <v>19</v>
      </c>
      <c r="E73" s="25"/>
    </row>
    <row r="74" spans="1:5" ht="17.399999999999999" x14ac:dyDescent="0.3">
      <c r="A74" s="8" t="str">
        <f>VLOOKUP(B74,'[1]LISTADO ATM'!$A$2:$C$817,3,0)</f>
        <v>NORTE</v>
      </c>
      <c r="B74" s="8">
        <v>383</v>
      </c>
      <c r="C74" s="18" t="str">
        <f>VLOOKUP(B74,'[1]LISTADO ATM'!$A$2:$B$816,2,0)</f>
        <v>ATM S/M Daniel (Dajabón)</v>
      </c>
      <c r="D74" s="24" t="s">
        <v>20</v>
      </c>
      <c r="E74" s="25"/>
    </row>
    <row r="75" spans="1:5" ht="17.399999999999999" x14ac:dyDescent="0.3">
      <c r="A75" s="8" t="str">
        <f>VLOOKUP(B75,'[1]LISTADO ATM'!$A$2:$C$817,3,0)</f>
        <v>DISTRITO NACIONAL</v>
      </c>
      <c r="B75" s="8">
        <v>567</v>
      </c>
      <c r="C75" s="18" t="str">
        <f>VLOOKUP(B75,'[1]LISTADO ATM'!$A$2:$B$816,2,0)</f>
        <v xml:space="preserve">ATM Oficina Máximo Gómez </v>
      </c>
      <c r="D75" s="24" t="s">
        <v>19</v>
      </c>
      <c r="E75" s="25"/>
    </row>
    <row r="76" spans="1:5" ht="17.399999999999999" x14ac:dyDescent="0.3">
      <c r="A76" s="8" t="str">
        <f>VLOOKUP(B76,'[1]LISTADO ATM'!$A$2:$C$817,3,0)</f>
        <v>DISTRITO NACIONAL</v>
      </c>
      <c r="B76" s="8">
        <v>583</v>
      </c>
      <c r="C76" s="18" t="str">
        <f>VLOOKUP(B76,'[1]LISTADO ATM'!$A$2:$B$816,2,0)</f>
        <v xml:space="preserve">ATM Ministerio Fuerzas Armadas I </v>
      </c>
      <c r="D76" s="24" t="s">
        <v>19</v>
      </c>
      <c r="E76" s="25"/>
    </row>
    <row r="77" spans="1:5" ht="17.399999999999999" x14ac:dyDescent="0.3">
      <c r="A77" s="8" t="str">
        <f>VLOOKUP(B77,'[1]LISTADO ATM'!$A$2:$C$817,3,0)</f>
        <v>NORTE</v>
      </c>
      <c r="B77" s="8">
        <v>853</v>
      </c>
      <c r="C77" s="18" t="str">
        <f>VLOOKUP(B77,'[1]LISTADO ATM'!$A$2:$B$816,2,0)</f>
        <v xml:space="preserve">ATM Inversiones JF Group (Shell Canabacoa) </v>
      </c>
      <c r="D77" s="24" t="s">
        <v>19</v>
      </c>
      <c r="E77" s="25"/>
    </row>
    <row r="78" spans="1:5" ht="17.399999999999999" x14ac:dyDescent="0.3">
      <c r="A78" s="8" t="str">
        <f>VLOOKUP(B78,'[1]LISTADO ATM'!$A$2:$C$817,3,0)</f>
        <v>DISTRITO NACIONAL</v>
      </c>
      <c r="B78" s="8">
        <v>974</v>
      </c>
      <c r="C78" s="18" t="str">
        <f>VLOOKUP(B78,'[1]LISTADO ATM'!$A$2:$B$816,2,0)</f>
        <v xml:space="preserve">ATM S/M Nacional Ave. Lope de Vega </v>
      </c>
      <c r="D78" s="24" t="s">
        <v>19</v>
      </c>
      <c r="E78" s="25"/>
    </row>
    <row r="79" spans="1:5" ht="17.399999999999999" x14ac:dyDescent="0.3">
      <c r="A79" s="8" t="str">
        <f>VLOOKUP(B79,'[1]LISTADO ATM'!$A$2:$C$817,3,0)</f>
        <v>NORTE</v>
      </c>
      <c r="B79" s="8">
        <v>4</v>
      </c>
      <c r="C79" s="18" t="str">
        <f>VLOOKUP(B79,'[1]LISTADO ATM'!$A$2:$B$816,2,0)</f>
        <v>ATM Avenida Rivas</v>
      </c>
      <c r="D79" s="24" t="s">
        <v>19</v>
      </c>
      <c r="E79" s="25"/>
    </row>
    <row r="80" spans="1:5" ht="17.399999999999999" x14ac:dyDescent="0.3">
      <c r="A80" s="8" t="str">
        <f>VLOOKUP(B80,'[1]LISTADO ATM'!$A$2:$C$817,3,0)</f>
        <v>NORTE</v>
      </c>
      <c r="B80" s="8">
        <v>189</v>
      </c>
      <c r="C80" s="18" t="str">
        <f>VLOOKUP(B80,'[1]LISTADO ATM'!$A$2:$B$816,2,0)</f>
        <v xml:space="preserve">ATM Comando Regional Cibao Central P.N. </v>
      </c>
      <c r="D80" s="24" t="s">
        <v>17</v>
      </c>
      <c r="E80" s="25"/>
    </row>
    <row r="81" spans="1:5" ht="17.399999999999999" x14ac:dyDescent="0.3">
      <c r="A81" s="8" t="str">
        <f>VLOOKUP(B81,'[1]LISTADO ATM'!$A$2:$C$817,3,0)</f>
        <v>NORTE</v>
      </c>
      <c r="B81" s="8">
        <v>288</v>
      </c>
      <c r="C81" s="18" t="str">
        <f>VLOOKUP(B81,'[1]LISTADO ATM'!$A$2:$B$816,2,0)</f>
        <v xml:space="preserve">ATM Oficina Camino Real II (Puerto Plata) </v>
      </c>
      <c r="D81" s="24" t="s">
        <v>17</v>
      </c>
      <c r="E81" s="25"/>
    </row>
    <row r="82" spans="1:5" ht="17.399999999999999" x14ac:dyDescent="0.3">
      <c r="A82" s="8" t="str">
        <f>VLOOKUP(B82,'[1]LISTADO ATM'!$A$2:$C$817,3,0)</f>
        <v>DISTRITO NACIONAL</v>
      </c>
      <c r="B82" s="8">
        <v>410</v>
      </c>
      <c r="C82" s="18" t="str">
        <f>VLOOKUP(B82,'[1]LISTADO ATM'!$A$2:$B$816,2,0)</f>
        <v xml:space="preserve">ATM Oficina Las Palmas de Herrera II </v>
      </c>
      <c r="D82" s="24" t="s">
        <v>17</v>
      </c>
      <c r="E82" s="25"/>
    </row>
    <row r="83" spans="1:5" ht="17.399999999999999" x14ac:dyDescent="0.3">
      <c r="A83" s="8" t="str">
        <f>VLOOKUP(B83,'[1]LISTADO ATM'!$A$2:$C$817,3,0)</f>
        <v>DISTRITO NACIONAL</v>
      </c>
      <c r="B83" s="8">
        <v>540</v>
      </c>
      <c r="C83" s="18" t="str">
        <f>VLOOKUP(B83,'[1]LISTADO ATM'!$A$2:$B$816,2,0)</f>
        <v xml:space="preserve">ATM Autoservicio Sambil I </v>
      </c>
      <c r="D83" s="24" t="s">
        <v>17</v>
      </c>
      <c r="E83" s="25"/>
    </row>
    <row r="84" spans="1:5" ht="17.399999999999999" x14ac:dyDescent="0.3">
      <c r="A84" s="8" t="str">
        <f>VLOOKUP(B84,'[1]LISTADO ATM'!$A$2:$C$817,3,0)</f>
        <v>DISTRITO NACIONAL</v>
      </c>
      <c r="B84" s="8">
        <v>659</v>
      </c>
      <c r="C84" s="18" t="str">
        <f>VLOOKUP(B84,'[1]LISTADO ATM'!$A$2:$B$816,2,0)</f>
        <v>ATM Down Town Center</v>
      </c>
      <c r="D84" s="24" t="s">
        <v>17</v>
      </c>
      <c r="E84" s="25"/>
    </row>
    <row r="85" spans="1:5" ht="17.399999999999999" x14ac:dyDescent="0.3">
      <c r="A85" s="8" t="str">
        <f>VLOOKUP(B85,'[1]LISTADO ATM'!$A$2:$C$817,3,0)</f>
        <v>NORTE</v>
      </c>
      <c r="B85" s="8">
        <v>937</v>
      </c>
      <c r="C85" s="18" t="str">
        <f>VLOOKUP(B85,'[1]LISTADO ATM'!$A$2:$B$816,2,0)</f>
        <v xml:space="preserve">ATM Autobanco Oficina La Vega II </v>
      </c>
      <c r="D85" s="24" t="s">
        <v>19</v>
      </c>
      <c r="E85" s="25"/>
    </row>
    <row r="86" spans="1:5" ht="17.399999999999999" x14ac:dyDescent="0.3">
      <c r="A86" s="8" t="str">
        <f>VLOOKUP(B86,'[1]LISTADO ATM'!$A$2:$C$817,3,0)</f>
        <v>SUR</v>
      </c>
      <c r="B86" s="8">
        <v>45</v>
      </c>
      <c r="C86" s="18" t="str">
        <f>VLOOKUP(B86,'[1]LISTADO ATM'!$A$2:$B$816,2,0)</f>
        <v xml:space="preserve">ATM Oficina Tamayo </v>
      </c>
      <c r="D86" s="24" t="s">
        <v>17</v>
      </c>
      <c r="E86" s="25"/>
    </row>
    <row r="87" spans="1:5" ht="17.399999999999999" x14ac:dyDescent="0.3">
      <c r="A87" s="8" t="str">
        <f>VLOOKUP(B87,'[1]LISTADO ATM'!$A$2:$C$817,3,0)</f>
        <v>DISTRITO NACIONAL</v>
      </c>
      <c r="B87" s="8">
        <v>547</v>
      </c>
      <c r="C87" s="18" t="str">
        <f>VLOOKUP(B87,'[1]LISTADO ATM'!$A$2:$B$816,2,0)</f>
        <v xml:space="preserve">ATM Plaza Lama Herrera </v>
      </c>
      <c r="D87" s="24" t="s">
        <v>17</v>
      </c>
      <c r="E87" s="25"/>
    </row>
    <row r="88" spans="1:5" ht="17.399999999999999" x14ac:dyDescent="0.3">
      <c r="A88" s="8" t="str">
        <f>VLOOKUP(B88,'[1]LISTADO ATM'!$A$2:$C$817,3,0)</f>
        <v>SUR</v>
      </c>
      <c r="B88" s="8">
        <v>767</v>
      </c>
      <c r="C88" s="18" t="str">
        <f>VLOOKUP(B88,'[1]LISTADO ATM'!$A$2:$B$816,2,0)</f>
        <v xml:space="preserve">ATM S/M Diverso (Azua) </v>
      </c>
      <c r="D88" s="24" t="s">
        <v>17</v>
      </c>
      <c r="E88" s="25"/>
    </row>
    <row r="89" spans="1:5" ht="17.399999999999999" x14ac:dyDescent="0.3">
      <c r="A89" s="8" t="str">
        <f>VLOOKUP(B89,'[1]LISTADO ATM'!$A$2:$C$817,3,0)</f>
        <v>NORTE</v>
      </c>
      <c r="B89" s="8">
        <v>778</v>
      </c>
      <c r="C89" s="18" t="str">
        <f>VLOOKUP(B89,'[1]LISTADO ATM'!$A$2:$B$816,2,0)</f>
        <v xml:space="preserve">ATM Oficina Esperanza (Mao) </v>
      </c>
      <c r="D89" s="24" t="s">
        <v>17</v>
      </c>
      <c r="E89" s="25"/>
    </row>
    <row r="90" spans="1:5" ht="17.399999999999999" x14ac:dyDescent="0.3">
      <c r="A90" s="8" t="str">
        <f>VLOOKUP(B90,'[1]LISTADO ATM'!$A$2:$C$817,3,0)</f>
        <v>NORTE</v>
      </c>
      <c r="B90" s="8">
        <v>862</v>
      </c>
      <c r="C90" s="18" t="str">
        <f>VLOOKUP(B90,'[1]LISTADO ATM'!$A$2:$B$816,2,0)</f>
        <v xml:space="preserve">ATM S/M Doble A (Sabaneta) </v>
      </c>
      <c r="D90" s="24" t="s">
        <v>17</v>
      </c>
      <c r="E90" s="25"/>
    </row>
    <row r="91" spans="1:5" ht="17.399999999999999" x14ac:dyDescent="0.3">
      <c r="A91" s="8" t="str">
        <f>VLOOKUP(B91,'[1]LISTADO ATM'!$A$2:$C$817,3,0)</f>
        <v>DISTRITO NACIONAL</v>
      </c>
      <c r="B91" s="8">
        <v>955</v>
      </c>
      <c r="C91" s="18" t="str">
        <f>VLOOKUP(B91,'[1]LISTADO ATM'!$A$2:$B$816,2,0)</f>
        <v xml:space="preserve">ATM Oficina Americana Independencia II </v>
      </c>
      <c r="D91" s="24" t="s">
        <v>17</v>
      </c>
      <c r="E91" s="25"/>
    </row>
    <row r="92" spans="1:5" ht="18" thickBot="1" x14ac:dyDescent="0.35">
      <c r="A92" s="12" t="s">
        <v>12</v>
      </c>
      <c r="B92" s="14">
        <f>COUNT(B70:B91)</f>
        <v>22</v>
      </c>
      <c r="C92" s="10"/>
      <c r="D92" s="10"/>
      <c r="E92" s="11"/>
    </row>
  </sheetData>
  <mergeCells count="33">
    <mergeCell ref="D81:E81"/>
    <mergeCell ref="D82:E82"/>
    <mergeCell ref="D89:E89"/>
    <mergeCell ref="D90:E90"/>
    <mergeCell ref="D91:E91"/>
    <mergeCell ref="D76:E76"/>
    <mergeCell ref="D77:E77"/>
    <mergeCell ref="D78:E78"/>
    <mergeCell ref="D79:E79"/>
    <mergeCell ref="D80:E80"/>
    <mergeCell ref="D71:E71"/>
    <mergeCell ref="D72:E72"/>
    <mergeCell ref="D73:E73"/>
    <mergeCell ref="D74:E74"/>
    <mergeCell ref="D75:E75"/>
    <mergeCell ref="D87:E87"/>
    <mergeCell ref="D88:E88"/>
    <mergeCell ref="D86:E86"/>
    <mergeCell ref="D83:E83"/>
    <mergeCell ref="D84:E84"/>
    <mergeCell ref="D85:E85"/>
    <mergeCell ref="A48:E48"/>
    <mergeCell ref="A65:B65"/>
    <mergeCell ref="A66:B66"/>
    <mergeCell ref="A68:E68"/>
    <mergeCell ref="D69:E69"/>
    <mergeCell ref="D70:E70"/>
    <mergeCell ref="A1:E1"/>
    <mergeCell ref="A2:E2"/>
    <mergeCell ref="A3:E3"/>
    <mergeCell ref="A8:E8"/>
    <mergeCell ref="C11:E11"/>
    <mergeCell ref="A13:E13"/>
  </mergeCells>
  <conditionalFormatting sqref="B89:B92 B46:B82 B1:B43">
    <cfRule type="duplicateValues" dxfId="9" priority="19"/>
  </conditionalFormatting>
  <conditionalFormatting sqref="E92 E46:E82 E1:E43">
    <cfRule type="duplicateValues" dxfId="8" priority="18"/>
  </conditionalFormatting>
  <conditionalFormatting sqref="B45">
    <cfRule type="duplicateValues" dxfId="7" priority="11"/>
  </conditionalFormatting>
  <conditionalFormatting sqref="E45">
    <cfRule type="duplicateValues" dxfId="6" priority="10"/>
  </conditionalFormatting>
  <conditionalFormatting sqref="B44">
    <cfRule type="duplicateValues" dxfId="5" priority="9"/>
  </conditionalFormatting>
  <conditionalFormatting sqref="E44">
    <cfRule type="duplicateValues" dxfId="4" priority="8"/>
  </conditionalFormatting>
  <conditionalFormatting sqref="B83:B85">
    <cfRule type="duplicateValues" dxfId="3" priority="5"/>
  </conditionalFormatting>
  <conditionalFormatting sqref="E83:E85">
    <cfRule type="duplicateValues" dxfId="2" priority="4"/>
  </conditionalFormatting>
  <conditionalFormatting sqref="B86:B88">
    <cfRule type="duplicateValues" dxfId="1" priority="3"/>
  </conditionalFormatting>
  <conditionalFormatting sqref="E86:E9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Wilfredy Leandro Morales Payano</cp:lastModifiedBy>
  <dcterms:created xsi:type="dcterms:W3CDTF">2020-12-19T20:17:28Z</dcterms:created>
  <dcterms:modified xsi:type="dcterms:W3CDTF">2021-01-17T09:36:13Z</dcterms:modified>
</cp:coreProperties>
</file>