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9\"/>
    </mc:Choice>
  </mc:AlternateContent>
  <bookViews>
    <workbookView xWindow="0" yWindow="0" windowWidth="15270" windowHeight="457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1" l="1"/>
  <c r="A76" i="1"/>
  <c r="A77" i="1"/>
  <c r="A78" i="1"/>
  <c r="A79" i="1"/>
  <c r="C76" i="1"/>
  <c r="C77" i="1"/>
  <c r="C78" i="1"/>
  <c r="C79" i="1"/>
  <c r="C31" i="1"/>
  <c r="B12" i="1" l="1"/>
  <c r="C37" i="1" l="1"/>
  <c r="A37" i="1"/>
  <c r="C35" i="1"/>
  <c r="A35" i="1"/>
  <c r="C34" i="1"/>
  <c r="A34" i="1"/>
  <c r="C33" i="1"/>
  <c r="A33" i="1"/>
  <c r="C32" i="1"/>
  <c r="A32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A31" i="1" l="1"/>
  <c r="A38" i="1" l="1"/>
  <c r="C38" i="1"/>
  <c r="A11" i="1"/>
  <c r="C11" i="1"/>
  <c r="A52" i="1"/>
  <c r="C52" i="1"/>
  <c r="A53" i="1"/>
  <c r="C53" i="1"/>
  <c r="A67" i="1" l="1"/>
  <c r="C67" i="1"/>
  <c r="B39" i="1"/>
  <c r="B54" i="1"/>
  <c r="C29" i="1"/>
  <c r="C30" i="1"/>
  <c r="A30" i="1"/>
  <c r="A29" i="1"/>
  <c r="A28" i="1" l="1"/>
  <c r="C28" i="1"/>
  <c r="A63" i="1"/>
  <c r="C63" i="1"/>
  <c r="A64" i="1"/>
  <c r="C64" i="1"/>
  <c r="A65" i="1"/>
  <c r="C65" i="1"/>
  <c r="A66" i="1"/>
  <c r="C66" i="1"/>
  <c r="A26" i="1"/>
  <c r="C26" i="1"/>
  <c r="A27" i="1"/>
  <c r="C27" i="1"/>
  <c r="A36" i="1"/>
  <c r="C36" i="1"/>
  <c r="A48" i="1" l="1"/>
  <c r="C48" i="1"/>
  <c r="A49" i="1"/>
  <c r="C49" i="1"/>
  <c r="A50" i="1"/>
  <c r="C50" i="1"/>
  <c r="A51" i="1"/>
  <c r="C51" i="1"/>
  <c r="A23" i="1"/>
  <c r="C23" i="1"/>
  <c r="A24" i="1"/>
  <c r="C24" i="1"/>
  <c r="A25" i="1"/>
  <c r="C25" i="1"/>
  <c r="A20" i="1"/>
  <c r="C20" i="1"/>
  <c r="A21" i="1"/>
  <c r="C21" i="1"/>
  <c r="A22" i="1"/>
  <c r="C22" i="1"/>
  <c r="A47" i="1"/>
  <c r="C47" i="1"/>
  <c r="A62" i="1" l="1"/>
  <c r="C62" i="1"/>
  <c r="A10" i="1"/>
  <c r="C10" i="1"/>
  <c r="C61" i="1" l="1"/>
  <c r="A61" i="1"/>
  <c r="C46" i="1"/>
  <c r="A46" i="1"/>
  <c r="C45" i="1"/>
  <c r="A45" i="1"/>
  <c r="C44" i="1"/>
  <c r="A44" i="1"/>
  <c r="C43" i="1"/>
  <c r="A43" i="1"/>
  <c r="C19" i="1"/>
  <c r="A19" i="1"/>
  <c r="C18" i="1"/>
  <c r="A18" i="1"/>
  <c r="C17" i="1"/>
  <c r="A17" i="1"/>
  <c r="C16" i="1"/>
  <c r="A16" i="1"/>
  <c r="A57" i="1" l="1"/>
</calcChain>
</file>

<file path=xl/sharedStrings.xml><?xml version="1.0" encoding="utf-8"?>
<sst xmlns="http://schemas.openxmlformats.org/spreadsheetml/2006/main" count="88" uniqueCount="24">
  <si>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</si>
  <si>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</si>
  <si>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</si>
  <si>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</si>
  <si>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</si>
  <si>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</si>
  <si>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</si>
  <si>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</si>
  <si>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</si>
  <si>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</si>
  <si>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</si>
  <si>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</si>
  <si>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</si>
  <si>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</si>
  <si>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</si>
  <si>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</si>
  <si>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</si>
  <si>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</si>
  <si>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</si>
  <si>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</si>
  <si>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1 Gaveta Vacía y 2 Fallando</t>
  </si>
  <si>
    <t>335767146 </t>
  </si>
  <si>
    <t>19/1/2021 6:00 AM</t>
  </si>
  <si>
    <t>19/1/2021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</si>
</sst>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="80" zoomScaleNormal="80" workbookViewId="0">
      <selection activeCell="D74" sqref="D74:E76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6" bestFit="1" customWidth="1"/>
    <col min="3" max="3" width="58.140625" customWidth="1"/>
    <col min="4" max="4" width="39.28515625" bestFit="1" customWidth="1"/>
    <col min="5" max="5" width="13" bestFit="1" customWidth="1"/>
  </cols>
  <sheetData>
    <row r="1" spans="1:5" ht="22.5" x14ac:dyDescent="0.25">
      <c r="A1" s="26" t="s">
        <v>0</v>
      </c>
      <c r="B1" s="27"/>
      <c r="C1" s="27"/>
      <c r="D1" s="27"/>
      <c r="E1" s="28"/>
    </row>
    <row r="2" spans="1:5" ht="22.5" customHeight="1" x14ac:dyDescent="0.25">
      <c r="A2" s="26" t="s">
        <v>1</v>
      </c>
      <c r="B2" s="27"/>
      <c r="C2" s="27"/>
      <c r="D2" s="27"/>
      <c r="E2" s="28"/>
    </row>
    <row r="3" spans="1:5" ht="25.5" x14ac:dyDescent="0.25">
      <c r="A3" s="29" t="s">
        <v>0</v>
      </c>
      <c r="B3" s="30"/>
      <c r="C3" s="30"/>
      <c r="D3" s="30"/>
      <c r="E3" s="31"/>
    </row>
    <row r="5" spans="1:5" ht="18.75" thickBot="1" x14ac:dyDescent="0.3">
      <c r="A5" s="1" t="s">
        <v>2</v>
      </c>
      <c r="B5" s="2" t="s">
        <v>22</v>
      </c>
      <c r="C5" s="3"/>
      <c r="D5" s="4"/>
      <c r="E5" s="5"/>
    </row>
    <row r="6" spans="1:5" ht="18.75" thickBot="1" x14ac:dyDescent="0.3">
      <c r="A6" s="1" t="s">
        <v>3</v>
      </c>
      <c r="B6" s="2" t="s">
        <v>23</v>
      </c>
      <c r="C6" s="3"/>
      <c r="D6" s="4"/>
      <c r="E6" s="5"/>
    </row>
    <row r="7" spans="1:5" ht="15.75" thickBot="1" x14ac:dyDescent="0.3"/>
    <row r="8" spans="1:5" ht="18.75" thickBot="1" x14ac:dyDescent="0.3">
      <c r="A8" s="32" t="s">
        <v>4</v>
      </c>
      <c r="B8" s="33"/>
      <c r="C8" s="33"/>
      <c r="D8" s="33"/>
      <c r="E8" s="34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e">
        <f>VLOOKUP(B10,'[1]LISTADO ATM'!$A$2:$C$817,3,0)</f>
        <v>#N/A</v>
      </c>
      <c r="B10" s="8"/>
      <c r="C10" s="8" t="e">
        <f>VLOOKUP(B10,'[1]LISTADO ATM'!$A$2:$B$816,2,0)</f>
        <v>#N/A</v>
      </c>
      <c r="D10" s="15" t="s">
        <v>18</v>
      </c>
      <c r="E10" s="17"/>
    </row>
    <row r="11" spans="1:5" ht="18" x14ac:dyDescent="0.25">
      <c r="A11" s="8" t="e">
        <f>VLOOKUP(B11,'[1]LISTADO ATM'!$A$2:$C$817,3,0)</f>
        <v>#N/A</v>
      </c>
      <c r="B11" s="8"/>
      <c r="C11" s="8" t="e">
        <f>VLOOKUP(B11,'[1]LISTADO ATM'!$A$2:$B$816,2,0)</f>
        <v>#N/A</v>
      </c>
      <c r="D11" s="15" t="s">
        <v>18</v>
      </c>
      <c r="E11" s="17"/>
    </row>
    <row r="12" spans="1:5" ht="18.75" thickBot="1" x14ac:dyDescent="0.3">
      <c r="A12" s="12" t="s">
        <v>12</v>
      </c>
      <c r="B12" s="14">
        <f>COUNT(B10:B11)</f>
        <v>0</v>
      </c>
      <c r="C12" s="35"/>
      <c r="D12" s="36"/>
      <c r="E12" s="37"/>
    </row>
    <row r="13" spans="1:5" ht="15.75" thickBot="1" x14ac:dyDescent="0.3"/>
    <row r="14" spans="1:5" ht="18.75" thickBot="1" x14ac:dyDescent="0.3">
      <c r="A14" s="32" t="s">
        <v>10</v>
      </c>
      <c r="B14" s="33"/>
      <c r="C14" s="33"/>
      <c r="D14" s="33"/>
      <c r="E14" s="34"/>
    </row>
    <row r="15" spans="1:5" ht="18" x14ac:dyDescent="0.25">
      <c r="A15" s="6" t="s">
        <v>5</v>
      </c>
      <c r="B15" s="6" t="s">
        <v>6</v>
      </c>
      <c r="C15" s="7" t="s">
        <v>7</v>
      </c>
      <c r="D15" s="7" t="s">
        <v>8</v>
      </c>
      <c r="E15" s="7" t="s">
        <v>9</v>
      </c>
    </row>
    <row r="16" spans="1:5" ht="18" x14ac:dyDescent="0.25">
      <c r="A16" s="8" t="str">
        <f>VLOOKUP(B16,'[1]LISTADO ATM'!$A$2:$C$817,3,0)</f>
        <v>DISTRITO NACIONAL</v>
      </c>
      <c r="B16" s="8">
        <v>958</v>
      </c>
      <c r="C16" s="8" t="str">
        <f>VLOOKUP(B16,'[1]LISTADO ATM'!$A$2:$B$816,2,0)</f>
        <v xml:space="preserve">ATM Olé Aut. San Isidro </v>
      </c>
      <c r="D16" s="9" t="s">
        <v>11</v>
      </c>
      <c r="E16" s="17">
        <v>335764689</v>
      </c>
    </row>
    <row r="17" spans="1:5" ht="18" x14ac:dyDescent="0.25">
      <c r="A17" s="8" t="str">
        <f>VLOOKUP(B17,'[1]LISTADO ATM'!$A$2:$C$817,3,0)</f>
        <v>DISTRITO NACIONAL</v>
      </c>
      <c r="B17" s="8">
        <v>377</v>
      </c>
      <c r="C17" s="8" t="str">
        <f>VLOOKUP(B17,'[1]LISTADO ATM'!$A$2:$B$816,2,0)</f>
        <v>ATM Estación del Metro Eduardo Brito</v>
      </c>
      <c r="D17" s="9" t="s">
        <v>11</v>
      </c>
      <c r="E17" s="17">
        <v>335765374</v>
      </c>
    </row>
    <row r="18" spans="1:5" ht="18" x14ac:dyDescent="0.25">
      <c r="A18" s="19" t="str">
        <f>VLOOKUP(B18,'[1]LISTADO ATM'!$A$2:$C$817,3,0)</f>
        <v>DISTRITO NACIONAL</v>
      </c>
      <c r="B18" s="8">
        <v>946</v>
      </c>
      <c r="C18" s="19" t="str">
        <f>VLOOKUP(B18,'[1]LISTADO ATM'!$A$2:$B$816,2,0)</f>
        <v xml:space="preserve">ATM Oficina Núñez de Cáceres I </v>
      </c>
      <c r="D18" s="20" t="s">
        <v>11</v>
      </c>
      <c r="E18" s="8">
        <v>335765580</v>
      </c>
    </row>
    <row r="19" spans="1:5" ht="18" x14ac:dyDescent="0.25">
      <c r="A19" s="8" t="str">
        <f>VLOOKUP(B19,'[1]LISTADO ATM'!$A$2:$C$817,3,0)</f>
        <v>NORTE</v>
      </c>
      <c r="B19" s="8">
        <v>778</v>
      </c>
      <c r="C19" s="8" t="str">
        <f>VLOOKUP(B19,'[1]LISTADO ATM'!$A$2:$B$816,2,0)</f>
        <v xml:space="preserve">ATM Oficina Esperanza (Mao) </v>
      </c>
      <c r="D19" s="9" t="s">
        <v>11</v>
      </c>
      <c r="E19" s="17">
        <v>335765723</v>
      </c>
    </row>
    <row r="20" spans="1:5" ht="18" x14ac:dyDescent="0.25">
      <c r="A20" s="8" t="str">
        <f>VLOOKUP(B20,'[1]LISTADO ATM'!$A$2:$C$817,3,0)</f>
        <v>NORTE</v>
      </c>
      <c r="B20" s="8">
        <v>599</v>
      </c>
      <c r="C20" s="8" t="str">
        <f>VLOOKUP(B20,'[1]LISTADO ATM'!$A$2:$B$816,2,0)</f>
        <v xml:space="preserve">ATM Oficina Plaza Internacional (Santiago) </v>
      </c>
      <c r="D20" s="20" t="s">
        <v>11</v>
      </c>
      <c r="E20" s="17">
        <v>335766467</v>
      </c>
    </row>
    <row r="21" spans="1:5" ht="18" x14ac:dyDescent="0.25">
      <c r="A21" s="8" t="str">
        <f>VLOOKUP(B21,'[1]LISTADO ATM'!$A$2:$C$817,3,0)</f>
        <v>NORTE</v>
      </c>
      <c r="B21" s="8">
        <v>119</v>
      </c>
      <c r="C21" s="8" t="str">
        <f>VLOOKUP(B21,'[1]LISTADO ATM'!$A$2:$B$816,2,0)</f>
        <v>ATM Oficina La Barranquita</v>
      </c>
      <c r="D21" s="20" t="s">
        <v>11</v>
      </c>
      <c r="E21" s="17">
        <v>335766482</v>
      </c>
    </row>
    <row r="22" spans="1:5" ht="18" x14ac:dyDescent="0.25">
      <c r="A22" s="8" t="str">
        <f>VLOOKUP(B22,'[1]LISTADO ATM'!$A$2:$C$817,3,0)</f>
        <v>DISTRITO NACIONAL</v>
      </c>
      <c r="B22" s="8">
        <v>527</v>
      </c>
      <c r="C22" s="8" t="str">
        <f>VLOOKUP(B22,'[1]LISTADO ATM'!$A$2:$B$816,2,0)</f>
        <v>ATM Oficina Zona Oriental II</v>
      </c>
      <c r="D22" s="20" t="s">
        <v>11</v>
      </c>
      <c r="E22" s="17">
        <v>335766505</v>
      </c>
    </row>
    <row r="23" spans="1:5" ht="18" x14ac:dyDescent="0.25">
      <c r="A23" s="8" t="str">
        <f>VLOOKUP(B23,'[1]LISTADO ATM'!$A$2:$C$817,3,0)</f>
        <v>DISTRITO NACIONAL</v>
      </c>
      <c r="B23" s="8">
        <v>904</v>
      </c>
      <c r="C23" s="8" t="str">
        <f>VLOOKUP(B23,'[1]LISTADO ATM'!$A$2:$B$816,2,0)</f>
        <v xml:space="preserve">ATM Oficina Multicentro La Sirena Churchill </v>
      </c>
      <c r="D23" s="20" t="s">
        <v>11</v>
      </c>
      <c r="E23" s="17">
        <v>335766615</v>
      </c>
    </row>
    <row r="24" spans="1:5" ht="18" x14ac:dyDescent="0.25">
      <c r="A24" s="8" t="str">
        <f>VLOOKUP(B24,'[1]LISTADO ATM'!$A$2:$C$817,3,0)</f>
        <v>DISTRITO NACIONAL</v>
      </c>
      <c r="B24" s="8">
        <v>409</v>
      </c>
      <c r="C24" s="8" t="str">
        <f>VLOOKUP(B24,'[1]LISTADO ATM'!$A$2:$B$816,2,0)</f>
        <v xml:space="preserve">ATM Oficina Las Palmas de Herrera I </v>
      </c>
      <c r="D24" s="20" t="s">
        <v>11</v>
      </c>
      <c r="E24" s="17">
        <v>335766621</v>
      </c>
    </row>
    <row r="25" spans="1:5" ht="18" x14ac:dyDescent="0.25">
      <c r="A25" s="8" t="str">
        <f>VLOOKUP(B25,'[1]LISTADO ATM'!$A$2:$C$817,3,0)</f>
        <v>ESTE</v>
      </c>
      <c r="B25" s="8">
        <v>480</v>
      </c>
      <c r="C25" s="8" t="str">
        <f>VLOOKUP(B25,'[1]LISTADO ATM'!$A$2:$B$816,2,0)</f>
        <v>ATM UNP Farmaconal Higuey</v>
      </c>
      <c r="D25" s="20" t="s">
        <v>11</v>
      </c>
      <c r="E25" s="17">
        <v>335766625</v>
      </c>
    </row>
    <row r="26" spans="1:5" ht="18" x14ac:dyDescent="0.25">
      <c r="A26" s="8" t="str">
        <f>VLOOKUP(B26,'[1]LISTADO ATM'!$A$2:$C$817,3,0)</f>
        <v>DISTRITO NACIONAL</v>
      </c>
      <c r="B26" s="8">
        <v>696</v>
      </c>
      <c r="C26" s="8" t="str">
        <f>VLOOKUP(B26,'[1]LISTADO ATM'!$A$2:$B$816,2,0)</f>
        <v>ATM Olé Jacobo Majluta</v>
      </c>
      <c r="D26" s="20" t="s">
        <v>11</v>
      </c>
      <c r="E26" s="17">
        <v>335766758</v>
      </c>
    </row>
    <row r="27" spans="1:5" ht="18" x14ac:dyDescent="0.25">
      <c r="A27" s="8" t="str">
        <f>VLOOKUP(B27,'[1]LISTADO ATM'!$A$2:$C$817,3,0)</f>
        <v>NORTE</v>
      </c>
      <c r="B27" s="8">
        <v>749</v>
      </c>
      <c r="C27" s="8" t="str">
        <f>VLOOKUP(B27,'[1]LISTADO ATM'!$A$2:$B$816,2,0)</f>
        <v xml:space="preserve">ATM Oficina Yaque </v>
      </c>
      <c r="D27" s="20" t="s">
        <v>11</v>
      </c>
      <c r="E27" s="17">
        <v>335766770</v>
      </c>
    </row>
    <row r="28" spans="1:5" ht="18" x14ac:dyDescent="0.25">
      <c r="A28" s="8" t="str">
        <f>VLOOKUP(B28,'[1]LISTADO ATM'!$A$2:$C$817,3,0)</f>
        <v>DISTRITO NACIONAL</v>
      </c>
      <c r="B28" s="8">
        <v>574</v>
      </c>
      <c r="C28" s="8" t="str">
        <f>VLOOKUP(B28,'[1]LISTADO ATM'!$A$2:$B$816,2,0)</f>
        <v xml:space="preserve">ATM Club Obras Públicas </v>
      </c>
      <c r="D28" s="20" t="s">
        <v>11</v>
      </c>
      <c r="E28" s="17">
        <v>335766787</v>
      </c>
    </row>
    <row r="29" spans="1:5" ht="18" x14ac:dyDescent="0.25">
      <c r="A29" s="8" t="str">
        <f>VLOOKUP(B29,'[1]LISTADO ATM'!$A$2:$C$817,3,0)</f>
        <v>ESTE</v>
      </c>
      <c r="B29" s="8">
        <v>612</v>
      </c>
      <c r="C29" s="8" t="str">
        <f>VLOOKUP(B29,'[1]LISTADO ATM'!$A$2:$B$816,2,0)</f>
        <v xml:space="preserve">ATM Plaza Orense (La Romana) </v>
      </c>
      <c r="D29" s="20" t="s">
        <v>11</v>
      </c>
      <c r="E29" s="17">
        <v>335766850</v>
      </c>
    </row>
    <row r="30" spans="1:5" ht="18" x14ac:dyDescent="0.25">
      <c r="A30" s="8" t="str">
        <f>VLOOKUP(B30,'[1]LISTADO ATM'!$A$2:$C$817,3,0)</f>
        <v>DISTRITO NACIONAL</v>
      </c>
      <c r="B30" s="8">
        <v>422</v>
      </c>
      <c r="C30" s="8" t="str">
        <f>VLOOKUP(B30,'[1]LISTADO ATM'!$A$2:$B$816,2,0)</f>
        <v xml:space="preserve">ATM Olé Manoguayabo </v>
      </c>
      <c r="D30" s="20" t="s">
        <v>11</v>
      </c>
      <c r="E30" s="17">
        <v>335766879</v>
      </c>
    </row>
    <row r="31" spans="1:5" ht="18" x14ac:dyDescent="0.25">
      <c r="A31" s="8" t="e">
        <f>VLOOKUP(B31,'[1]LISTADO ATM'!$A$2:$C$817,3,0)</f>
        <v>#N/A</v>
      </c>
      <c r="B31" s="8">
        <v>497</v>
      </c>
      <c r="C31" s="8" t="e">
        <f>VLOOKUP(B31,'[1]LISTADO ATM'!$A$2:$B$816,2,0)</f>
        <v>#N/A</v>
      </c>
      <c r="D31" s="20" t="s">
        <v>11</v>
      </c>
      <c r="E31" s="17">
        <v>335766439</v>
      </c>
    </row>
    <row r="32" spans="1:5" ht="18" x14ac:dyDescent="0.25">
      <c r="A32" s="8" t="str">
        <f>VLOOKUP(B32,'[1]LISTADO ATM'!$A$2:$C$817,3,0)</f>
        <v>DISTRITO NACIONAL</v>
      </c>
      <c r="B32" s="8">
        <v>160</v>
      </c>
      <c r="C32" s="8" t="str">
        <f>VLOOKUP(B32,'[1]LISTADO ATM'!$A$2:$B$816,2,0)</f>
        <v xml:space="preserve">ATM Oficina Herrera </v>
      </c>
      <c r="D32" s="20" t="s">
        <v>11</v>
      </c>
      <c r="E32" s="17">
        <v>335767143</v>
      </c>
    </row>
    <row r="33" spans="1:5" ht="18" x14ac:dyDescent="0.25">
      <c r="A33" s="8" t="str">
        <f>VLOOKUP(B33,'[1]LISTADO ATM'!$A$2:$C$817,3,0)</f>
        <v>NORTE</v>
      </c>
      <c r="B33" s="8">
        <v>645</v>
      </c>
      <c r="C33" s="8" t="str">
        <f>VLOOKUP(B33,'[1]LISTADO ATM'!$A$2:$B$816,2,0)</f>
        <v xml:space="preserve">ATM UNP Cabrera </v>
      </c>
      <c r="D33" s="20" t="s">
        <v>11</v>
      </c>
      <c r="E33" s="17" t="s">
        <v>21</v>
      </c>
    </row>
    <row r="34" spans="1:5" ht="18" x14ac:dyDescent="0.25">
      <c r="A34" s="8" t="str">
        <f>VLOOKUP(B34,'[1]LISTADO ATM'!$A$2:$C$817,3,0)</f>
        <v>DISTRITO NACIONAL</v>
      </c>
      <c r="B34" s="8">
        <v>697</v>
      </c>
      <c r="C34" s="8" t="str">
        <f>VLOOKUP(B34,'[1]LISTADO ATM'!$A$2:$B$816,2,0)</f>
        <v>ATM Hipermercado Olé Ciudad Juan Bosch</v>
      </c>
      <c r="D34" s="20" t="s">
        <v>11</v>
      </c>
      <c r="E34" s="17">
        <v>335767148</v>
      </c>
    </row>
    <row r="35" spans="1:5" ht="18" x14ac:dyDescent="0.25">
      <c r="A35" s="8" t="str">
        <f>VLOOKUP(B35,'[1]LISTADO ATM'!$A$2:$C$817,3,0)</f>
        <v>NORTE</v>
      </c>
      <c r="B35" s="8">
        <v>944</v>
      </c>
      <c r="C35" s="8" t="str">
        <f>VLOOKUP(B35,'[1]LISTADO ATM'!$A$2:$B$816,2,0)</f>
        <v xml:space="preserve">ATM UNP Mao </v>
      </c>
      <c r="D35" s="20" t="s">
        <v>11</v>
      </c>
      <c r="E35" s="17">
        <v>335767151</v>
      </c>
    </row>
    <row r="36" spans="1:5" ht="18" x14ac:dyDescent="0.25">
      <c r="A36" s="8" t="str">
        <f>VLOOKUP(B36,'[1]LISTADO ATM'!$A$2:$C$817,3,0)</f>
        <v>NORTE</v>
      </c>
      <c r="B36" s="8">
        <v>895</v>
      </c>
      <c r="C36" s="8" t="str">
        <f>VLOOKUP(B36,'[1]LISTADO ATM'!$A$2:$B$816,2,0)</f>
        <v xml:space="preserve">ATM S/M Bravo (Santiago) </v>
      </c>
      <c r="D36" s="20" t="s">
        <v>11</v>
      </c>
      <c r="E36" s="17">
        <v>335765559</v>
      </c>
    </row>
    <row r="37" spans="1:5" ht="18" x14ac:dyDescent="0.25">
      <c r="A37" s="8" t="e">
        <f>VLOOKUP(B37,'[1]LISTADO ATM'!$A$2:$C$817,3,0)</f>
        <v>#N/A</v>
      </c>
      <c r="B37" s="8"/>
      <c r="C37" s="8" t="e">
        <f>VLOOKUP(B37,'[1]LISTADO ATM'!$A$2:$B$816,2,0)</f>
        <v>#N/A</v>
      </c>
      <c r="D37" s="20" t="s">
        <v>11</v>
      </c>
      <c r="E37" s="17"/>
    </row>
    <row r="38" spans="1:5" ht="18" x14ac:dyDescent="0.25">
      <c r="A38" s="8" t="e">
        <f>VLOOKUP(B38,'[1]LISTADO ATM'!$A$2:$C$817,3,0)</f>
        <v>#N/A</v>
      </c>
      <c r="B38" s="8"/>
      <c r="C38" s="8" t="e">
        <f>VLOOKUP(B38,'[1]LISTADO ATM'!$A$2:$B$816,2,0)</f>
        <v>#N/A</v>
      </c>
      <c r="D38" s="20" t="s">
        <v>11</v>
      </c>
      <c r="E38" s="17"/>
    </row>
    <row r="39" spans="1:5" ht="18" customHeight="1" x14ac:dyDescent="0.25">
      <c r="A39" s="21" t="s">
        <v>12</v>
      </c>
      <c r="B39" s="22">
        <f>COUNT(B16:B38)</f>
        <v>21</v>
      </c>
      <c r="C39" s="23"/>
      <c r="D39" s="23"/>
      <c r="E39" s="23"/>
    </row>
    <row r="40" spans="1:5" ht="15.75" thickBot="1" x14ac:dyDescent="0.3"/>
    <row r="41" spans="1:5" ht="18.75" thickBot="1" x14ac:dyDescent="0.3">
      <c r="A41" s="32" t="s">
        <v>13</v>
      </c>
      <c r="B41" s="33"/>
      <c r="C41" s="33"/>
      <c r="D41" s="33"/>
      <c r="E41" s="34"/>
    </row>
    <row r="42" spans="1:5" ht="18" x14ac:dyDescent="0.25">
      <c r="A42" s="6" t="s">
        <v>5</v>
      </c>
      <c r="B42" s="6" t="s">
        <v>6</v>
      </c>
      <c r="C42" s="7" t="s">
        <v>7</v>
      </c>
      <c r="D42" s="7" t="s">
        <v>8</v>
      </c>
      <c r="E42" s="7" t="s">
        <v>9</v>
      </c>
    </row>
    <row r="43" spans="1:5" ht="18" x14ac:dyDescent="0.25">
      <c r="A43" s="8" t="str">
        <f>VLOOKUP(B43,'[1]LISTADO ATM'!$A$2:$C$817,3,0)</f>
        <v>NORTE</v>
      </c>
      <c r="B43" s="8">
        <v>501</v>
      </c>
      <c r="C43" s="8" t="str">
        <f>VLOOKUP(B43,'[1]LISTADO ATM'!$A$2:$B$816,2,0)</f>
        <v xml:space="preserve">ATM UNP La Canela </v>
      </c>
      <c r="D43" s="8" t="s">
        <v>14</v>
      </c>
      <c r="E43" s="17">
        <v>335765562</v>
      </c>
    </row>
    <row r="44" spans="1:5" ht="18" x14ac:dyDescent="0.25">
      <c r="A44" s="8" t="str">
        <f>VLOOKUP(B44,'[1]LISTADO ATM'!$A$2:$C$817,3,0)</f>
        <v>DISTRITO NACIONAL</v>
      </c>
      <c r="B44" s="8">
        <v>354</v>
      </c>
      <c r="C44" s="8" t="str">
        <f>VLOOKUP(B44,'[1]LISTADO ATM'!$A$2:$B$816,2,0)</f>
        <v xml:space="preserve">ATM Oficina Núñez de Cáceres II </v>
      </c>
      <c r="D44" s="8" t="s">
        <v>14</v>
      </c>
      <c r="E44" s="17">
        <v>335765561</v>
      </c>
    </row>
    <row r="45" spans="1:5" ht="18" x14ac:dyDescent="0.25">
      <c r="A45" s="8" t="str">
        <f>VLOOKUP(B45,'[1]LISTADO ATM'!$A$2:$C$817,3,0)</f>
        <v>DISTRITO NACIONAL</v>
      </c>
      <c r="B45" s="8">
        <v>298</v>
      </c>
      <c r="C45" s="8" t="str">
        <f>VLOOKUP(B45,'[1]LISTADO ATM'!$A$2:$B$816,2,0)</f>
        <v xml:space="preserve">ATM S/M Aprezio Engombe </v>
      </c>
      <c r="D45" s="8" t="s">
        <v>14</v>
      </c>
      <c r="E45" s="17">
        <v>335765682</v>
      </c>
    </row>
    <row r="46" spans="1:5" ht="18" x14ac:dyDescent="0.25">
      <c r="A46" s="8" t="str">
        <f>VLOOKUP(B46,'[1]LISTADO ATM'!$A$2:$C$817,3,0)</f>
        <v>NORTE</v>
      </c>
      <c r="B46" s="8">
        <v>383</v>
      </c>
      <c r="C46" s="8" t="str">
        <f>VLOOKUP(B46,'[1]LISTADO ATM'!$A$2:$B$816,2,0)</f>
        <v>ATM S/M Daniel (Dajabón)</v>
      </c>
      <c r="D46" s="8" t="s">
        <v>14</v>
      </c>
      <c r="E46" s="17">
        <v>335765699</v>
      </c>
    </row>
    <row r="47" spans="1:5" ht="18" x14ac:dyDescent="0.25">
      <c r="A47" s="8" t="str">
        <f>VLOOKUP(B47,'[1]LISTADO ATM'!$A$2:$C$817,3,0)</f>
        <v>DISTRITO NACIONAL</v>
      </c>
      <c r="B47" s="8">
        <v>908</v>
      </c>
      <c r="C47" s="8" t="str">
        <f>VLOOKUP(B47,'[1]LISTADO ATM'!$A$2:$B$816,2,0)</f>
        <v xml:space="preserve">ATM Oficina Plaza Botánika </v>
      </c>
      <c r="D47" s="8" t="s">
        <v>14</v>
      </c>
      <c r="E47" s="17">
        <v>335766310</v>
      </c>
    </row>
    <row r="48" spans="1:5" ht="18" x14ac:dyDescent="0.25">
      <c r="A48" s="8" t="str">
        <f>VLOOKUP(B48,'[1]LISTADO ATM'!$A$2:$C$817,3,0)</f>
        <v>DISTRITO NACIONAL</v>
      </c>
      <c r="B48" s="8">
        <v>713</v>
      </c>
      <c r="C48" s="8" t="str">
        <f>VLOOKUP(B48,'[1]LISTADO ATM'!$A$2:$B$816,2,0)</f>
        <v xml:space="preserve">ATM Oficina Las Américas </v>
      </c>
      <c r="D48" s="8" t="s">
        <v>14</v>
      </c>
      <c r="E48" s="17">
        <v>335766697</v>
      </c>
    </row>
    <row r="49" spans="1:5" ht="18" x14ac:dyDescent="0.25">
      <c r="A49" s="8" t="str">
        <f>VLOOKUP(B49,'[1]LISTADO ATM'!$A$2:$C$817,3,0)</f>
        <v>DISTRITO NACIONAL</v>
      </c>
      <c r="B49" s="8">
        <v>580</v>
      </c>
      <c r="C49" s="8" t="str">
        <f>VLOOKUP(B49,'[1]LISTADO ATM'!$A$2:$B$816,2,0)</f>
        <v xml:space="preserve">ATM Edificio Propagas </v>
      </c>
      <c r="D49" s="8" t="s">
        <v>14</v>
      </c>
      <c r="E49" s="17">
        <v>335766739</v>
      </c>
    </row>
    <row r="50" spans="1:5" ht="18" x14ac:dyDescent="0.25">
      <c r="A50" s="8" t="str">
        <f>VLOOKUP(B50,'[1]LISTADO ATM'!$A$2:$C$817,3,0)</f>
        <v>DISTRITO NACIONAL</v>
      </c>
      <c r="B50" s="8">
        <v>745</v>
      </c>
      <c r="C50" s="8" t="str">
        <f>VLOOKUP(B50,'[1]LISTADO ATM'!$A$2:$B$816,2,0)</f>
        <v xml:space="preserve">ATM Oficina Ave. Duarte </v>
      </c>
      <c r="D50" s="8" t="s">
        <v>14</v>
      </c>
      <c r="E50" s="17">
        <v>335766799</v>
      </c>
    </row>
    <row r="51" spans="1:5" ht="18" x14ac:dyDescent="0.25">
      <c r="A51" s="8" t="str">
        <f>VLOOKUP(B51,'[1]LISTADO ATM'!$A$2:$C$817,3,0)</f>
        <v>DISTRITO NACIONAL</v>
      </c>
      <c r="B51" s="8">
        <v>642</v>
      </c>
      <c r="C51" s="8" t="str">
        <f>VLOOKUP(B51,'[1]LISTADO ATM'!$A$2:$B$816,2,0)</f>
        <v xml:space="preserve">ATM OMSA Sto. Dgo. </v>
      </c>
      <c r="D51" s="8" t="s">
        <v>14</v>
      </c>
      <c r="E51" s="17">
        <v>335766867</v>
      </c>
    </row>
    <row r="52" spans="1:5" ht="18" x14ac:dyDescent="0.25">
      <c r="A52" s="8" t="str">
        <f>VLOOKUP(B52,'[1]LISTADO ATM'!$A$2:$C$817,3,0)</f>
        <v>NORTE</v>
      </c>
      <c r="B52" s="8">
        <v>888</v>
      </c>
      <c r="C52" s="8" t="str">
        <f>VLOOKUP(B52,'[1]LISTADO ATM'!$A$2:$B$816,2,0)</f>
        <v>ATM Oficina galeria 56 II (SFM)</v>
      </c>
      <c r="D52" s="8" t="s">
        <v>14</v>
      </c>
      <c r="E52" s="17">
        <v>335767149</v>
      </c>
    </row>
    <row r="53" spans="1:5" ht="18" x14ac:dyDescent="0.25">
      <c r="A53" s="8" t="e">
        <f>VLOOKUP(B53,'[1]LISTADO ATM'!$A$2:$C$817,3,0)</f>
        <v>#N/A</v>
      </c>
      <c r="B53" s="8"/>
      <c r="C53" s="18" t="e">
        <f>VLOOKUP(B53,'[1]LISTADO ATM'!$A$2:$B$816,2,0)</f>
        <v>#N/A</v>
      </c>
      <c r="D53" s="8" t="s">
        <v>14</v>
      </c>
      <c r="E53" s="17"/>
    </row>
    <row r="54" spans="1:5" ht="18.75" thickBot="1" x14ac:dyDescent="0.3">
      <c r="A54" s="12" t="s">
        <v>12</v>
      </c>
      <c r="B54" s="14">
        <f>COUNT(B43:B53)</f>
        <v>10</v>
      </c>
      <c r="C54" s="10"/>
      <c r="D54" s="10"/>
      <c r="E54" s="11"/>
    </row>
    <row r="55" spans="1:5" ht="15.75" thickBot="1" x14ac:dyDescent="0.3"/>
    <row r="56" spans="1:5" ht="18.75" thickBot="1" x14ac:dyDescent="0.3">
      <c r="A56" s="38" t="s">
        <v>15</v>
      </c>
      <c r="B56" s="39"/>
    </row>
    <row r="57" spans="1:5" ht="18.75" thickBot="1" x14ac:dyDescent="0.3">
      <c r="A57" s="40">
        <f>+B39+B54</f>
        <v>31</v>
      </c>
      <c r="B57" s="41"/>
    </row>
    <row r="58" spans="1:5" ht="15.75" thickBot="1" x14ac:dyDescent="0.3"/>
    <row r="59" spans="1:5" ht="18.75" thickBot="1" x14ac:dyDescent="0.3">
      <c r="A59" s="32" t="s">
        <v>16</v>
      </c>
      <c r="B59" s="33"/>
      <c r="C59" s="33"/>
      <c r="D59" s="33"/>
      <c r="E59" s="34"/>
    </row>
    <row r="60" spans="1:5" ht="18" x14ac:dyDescent="0.25">
      <c r="A60" s="6" t="s">
        <v>5</v>
      </c>
      <c r="B60" s="6" t="s">
        <v>6</v>
      </c>
      <c r="C60" s="13" t="s">
        <v>7</v>
      </c>
      <c r="D60" s="42" t="s">
        <v>8</v>
      </c>
      <c r="E60" s="43"/>
    </row>
    <row r="61" spans="1:5" ht="18" x14ac:dyDescent="0.25">
      <c r="A61" s="8" t="str">
        <f>VLOOKUP(B61,'[1]LISTADO ATM'!$A$2:$C$817,3,0)</f>
        <v>NORTE</v>
      </c>
      <c r="B61" s="8">
        <v>853</v>
      </c>
      <c r="C61" s="18" t="str">
        <f>VLOOKUP(B61,'[1]LISTADO ATM'!$A$2:$B$816,2,0)</f>
        <v xml:space="preserve">ATM Inversiones JF Group (Shell Canabacoa) </v>
      </c>
      <c r="D61" s="24" t="s">
        <v>19</v>
      </c>
      <c r="E61" s="25"/>
    </row>
    <row r="62" spans="1:5" ht="18" x14ac:dyDescent="0.25">
      <c r="A62" s="8" t="str">
        <f>VLOOKUP(B62,'[1]LISTADO ATM'!$A$2:$C$817,3,0)</f>
        <v>SUR</v>
      </c>
      <c r="B62" s="8">
        <v>44</v>
      </c>
      <c r="C62" s="18" t="str">
        <f>VLOOKUP(B62,'[1]LISTADO ATM'!$A$2:$B$816,2,0)</f>
        <v xml:space="preserve">ATM Oficina Pedernales </v>
      </c>
      <c r="D62" s="24" t="s">
        <v>17</v>
      </c>
      <c r="E62" s="25"/>
    </row>
    <row r="63" spans="1:5" ht="18" x14ac:dyDescent="0.25">
      <c r="A63" s="8" t="str">
        <f>VLOOKUP(B63,'[1]LISTADO ATM'!$A$2:$C$817,3,0)</f>
        <v>ESTE</v>
      </c>
      <c r="B63" s="8">
        <v>366</v>
      </c>
      <c r="C63" s="18" t="str">
        <f>VLOOKUP(B63,'[1]LISTADO ATM'!$A$2:$B$816,2,0)</f>
        <v>ATM Oficina Boulevard (Higuey) II</v>
      </c>
      <c r="D63" s="24" t="s">
        <v>17</v>
      </c>
      <c r="E63" s="25"/>
    </row>
    <row r="64" spans="1:5" ht="18" x14ac:dyDescent="0.25">
      <c r="A64" s="8" t="str">
        <f>VLOOKUP(B64,'[1]LISTADO ATM'!$A$2:$C$817,3,0)</f>
        <v>DISTRITO NACIONAL</v>
      </c>
      <c r="B64" s="8">
        <v>557</v>
      </c>
      <c r="C64" s="18" t="str">
        <f>VLOOKUP(B64,'[1]LISTADO ATM'!$A$2:$B$816,2,0)</f>
        <v xml:space="preserve">ATM Multicentro La Sirena Ave. Mella </v>
      </c>
      <c r="D64" s="24" t="s">
        <v>20</v>
      </c>
      <c r="E64" s="25"/>
    </row>
    <row r="65" spans="1:5" ht="18" x14ac:dyDescent="0.25">
      <c r="A65" s="8" t="str">
        <f>VLOOKUP(B65,'[1]LISTADO ATM'!$A$2:$C$817,3,0)</f>
        <v>NORTE</v>
      </c>
      <c r="B65" s="8">
        <v>740</v>
      </c>
      <c r="C65" s="18" t="str">
        <f>VLOOKUP(B65,'[1]LISTADO ATM'!$A$2:$B$816,2,0)</f>
        <v xml:space="preserve">ATM EDENORTE (Santiago) </v>
      </c>
      <c r="D65" s="24" t="s">
        <v>17</v>
      </c>
      <c r="E65" s="25"/>
    </row>
    <row r="66" spans="1:5" ht="18" x14ac:dyDescent="0.25">
      <c r="A66" s="8" t="str">
        <f>VLOOKUP(B66,'[1]LISTADO ATM'!$A$2:$C$817,3,0)</f>
        <v>DISTRITO NACIONAL</v>
      </c>
      <c r="B66" s="8">
        <v>815</v>
      </c>
      <c r="C66" s="18" t="str">
        <f>VLOOKUP(B66,'[1]LISTADO ATM'!$A$2:$B$816,2,0)</f>
        <v xml:space="preserve">ATM Oficina Atalaya del Mar </v>
      </c>
      <c r="D66" s="24" t="s">
        <v>20</v>
      </c>
      <c r="E66" s="25"/>
    </row>
    <row r="67" spans="1:5" ht="18" x14ac:dyDescent="0.25">
      <c r="A67" s="8" t="str">
        <f>VLOOKUP(B67,'[1]LISTADO ATM'!$A$2:$C$817,3,0)</f>
        <v>DISTRITO NACIONAL</v>
      </c>
      <c r="B67" s="8">
        <v>551</v>
      </c>
      <c r="C67" s="18" t="str">
        <f>VLOOKUP(B67,'[1]LISTADO ATM'!$A$2:$B$816,2,0)</f>
        <v xml:space="preserve">ATM Oficina Padre Castellanos </v>
      </c>
      <c r="D67" s="24" t="s">
        <v>17</v>
      </c>
      <c r="E67" s="25"/>
    </row>
    <row r="68" spans="1:5" ht="18" x14ac:dyDescent="0.25">
      <c r="A68" s="8" t="str">
        <f>VLOOKUP(B68,'[1]LISTADO ATM'!$A$2:$C$817,3,0)</f>
        <v>ESTE</v>
      </c>
      <c r="B68" s="8">
        <v>158</v>
      </c>
      <c r="C68" s="18" t="str">
        <f>VLOOKUP(B68,'[1]LISTADO ATM'!$A$2:$B$816,2,0)</f>
        <v xml:space="preserve">ATM Oficina Romana Norte </v>
      </c>
      <c r="D68" s="24" t="s">
        <v>17</v>
      </c>
      <c r="E68" s="25"/>
    </row>
    <row r="69" spans="1:5" ht="18" x14ac:dyDescent="0.25">
      <c r="A69" s="8" t="str">
        <f>VLOOKUP(B69,'[1]LISTADO ATM'!$A$2:$C$817,3,0)</f>
        <v>NORTE</v>
      </c>
      <c r="B69" s="8">
        <v>282</v>
      </c>
      <c r="C69" s="18" t="str">
        <f>VLOOKUP(B69,'[1]LISTADO ATM'!$A$2:$B$816,2,0)</f>
        <v xml:space="preserve">ATM Autobanco Nibaje </v>
      </c>
      <c r="D69" s="24" t="s">
        <v>19</v>
      </c>
      <c r="E69" s="25"/>
    </row>
    <row r="70" spans="1:5" ht="18" x14ac:dyDescent="0.25">
      <c r="A70" s="8" t="str">
        <f>VLOOKUP(B70,'[1]LISTADO ATM'!$A$2:$C$817,3,0)</f>
        <v>NORTE</v>
      </c>
      <c r="B70" s="8">
        <v>351</v>
      </c>
      <c r="C70" s="18" t="str">
        <f>VLOOKUP(B70,'[1]LISTADO ATM'!$A$2:$B$816,2,0)</f>
        <v xml:space="preserve">ATM S/M José Luís (Puerto Plata) </v>
      </c>
      <c r="D70" s="24" t="s">
        <v>17</v>
      </c>
      <c r="E70" s="25"/>
    </row>
    <row r="71" spans="1:5" ht="18" x14ac:dyDescent="0.25">
      <c r="A71" s="8" t="str">
        <f>VLOOKUP(B71,'[1]LISTADO ATM'!$A$2:$C$817,3,0)</f>
        <v>DISTRITO NACIONAL</v>
      </c>
      <c r="B71" s="8">
        <v>378</v>
      </c>
      <c r="C71" s="18" t="str">
        <f>VLOOKUP(B71,'[1]LISTADO ATM'!$A$2:$B$816,2,0)</f>
        <v>ATM UNP Villa Flores</v>
      </c>
      <c r="D71" s="24" t="s">
        <v>17</v>
      </c>
      <c r="E71" s="25"/>
    </row>
    <row r="72" spans="1:5" ht="18" x14ac:dyDescent="0.25">
      <c r="A72" s="8" t="str">
        <f>VLOOKUP(B72,'[1]LISTADO ATM'!$A$2:$C$817,3,0)</f>
        <v>NORTE</v>
      </c>
      <c r="B72" s="8">
        <v>396</v>
      </c>
      <c r="C72" s="18" t="str">
        <f>VLOOKUP(B72,'[1]LISTADO ATM'!$A$2:$B$816,2,0)</f>
        <v xml:space="preserve">ATM Oficina Plaza Ulloa (La Fuente) </v>
      </c>
      <c r="D72" s="24" t="s">
        <v>17</v>
      </c>
      <c r="E72" s="25"/>
    </row>
    <row r="73" spans="1:5" ht="18" x14ac:dyDescent="0.25">
      <c r="A73" s="8" t="str">
        <f>VLOOKUP(B73,'[1]LISTADO ATM'!$A$2:$C$817,3,0)</f>
        <v>DISTRITO NACIONAL</v>
      </c>
      <c r="B73" s="8">
        <v>565</v>
      </c>
      <c r="C73" s="18" t="str">
        <f>VLOOKUP(B73,'[1]LISTADO ATM'!$A$2:$B$816,2,0)</f>
        <v xml:space="preserve">ATM S/M La Cadena Núñez de Cáceres </v>
      </c>
      <c r="D73" s="24" t="s">
        <v>17</v>
      </c>
      <c r="E73" s="25"/>
    </row>
    <row r="74" spans="1:5" ht="18" x14ac:dyDescent="0.25">
      <c r="A74" s="8" t="str">
        <f>VLOOKUP(B74,'[1]LISTADO ATM'!$A$2:$C$817,3,0)</f>
        <v>NORTE</v>
      </c>
      <c r="B74" s="8">
        <v>511</v>
      </c>
      <c r="C74" s="18" t="str">
        <f>VLOOKUP(B74,'[1]LISTADO ATM'!$A$2:$B$816,2,0)</f>
        <v xml:space="preserve">ATM UNP Río San Juan (Nagua) </v>
      </c>
      <c r="D74" s="24" t="s">
        <v>17</v>
      </c>
      <c r="E74" s="25"/>
    </row>
    <row r="75" spans="1:5" ht="18" x14ac:dyDescent="0.25">
      <c r="A75" s="8" t="str">
        <f>VLOOKUP(B75,'[1]LISTADO ATM'!$A$2:$C$817,3,0)</f>
        <v>DISTRITO NACIONAL</v>
      </c>
      <c r="B75" s="8">
        <v>382</v>
      </c>
      <c r="C75" s="18" t="str">
        <f>VLOOKUP(B75,'[1]LISTADO ATM'!$A$2:$B$816,2,0)</f>
        <v>ATM Estación del Metro María Montés</v>
      </c>
      <c r="D75" s="24" t="s">
        <v>17</v>
      </c>
      <c r="E75" s="25"/>
    </row>
    <row r="76" spans="1:5" ht="18" x14ac:dyDescent="0.25">
      <c r="A76" s="8" t="str">
        <f>VLOOKUP(B76,'[1]LISTADO ATM'!$A$2:$C$817,3,0)</f>
        <v>NORTE</v>
      </c>
      <c r="B76" s="44">
        <v>796</v>
      </c>
      <c r="C76" s="18" t="str">
        <f>VLOOKUP(B76,'[1]LISTADO ATM'!$A$2:$B$816,2,0)</f>
        <v xml:space="preserve">ATM Oficina Plaza Ventura (Nagua) </v>
      </c>
      <c r="D76" s="24" t="s">
        <v>17</v>
      </c>
      <c r="E76" s="25"/>
    </row>
    <row r="77" spans="1:5" ht="18" x14ac:dyDescent="0.25">
      <c r="A77" s="8" t="e">
        <f>VLOOKUP(B77,'[1]LISTADO ATM'!$A$2:$C$817,3,0)</f>
        <v>#N/A</v>
      </c>
      <c r="B77" s="44"/>
      <c r="C77" s="18" t="e">
        <f>VLOOKUP(B77,'[1]LISTADO ATM'!$A$2:$B$816,2,0)</f>
        <v>#N/A</v>
      </c>
      <c r="D77" s="45"/>
      <c r="E77" s="46"/>
    </row>
    <row r="78" spans="1:5" ht="18" x14ac:dyDescent="0.25">
      <c r="A78" s="8" t="e">
        <f>VLOOKUP(B78,'[1]LISTADO ATM'!$A$2:$C$817,3,0)</f>
        <v>#N/A</v>
      </c>
      <c r="B78" s="44"/>
      <c r="C78" s="18" t="e">
        <f>VLOOKUP(B78,'[1]LISTADO ATM'!$A$2:$B$816,2,0)</f>
        <v>#N/A</v>
      </c>
      <c r="D78" s="45"/>
      <c r="E78" s="46"/>
    </row>
    <row r="79" spans="1:5" ht="18" x14ac:dyDescent="0.25">
      <c r="A79" s="8" t="e">
        <f>VLOOKUP(B79,'[1]LISTADO ATM'!$A$2:$C$817,3,0)</f>
        <v>#N/A</v>
      </c>
      <c r="B79" s="44"/>
      <c r="C79" s="18" t="e">
        <f>VLOOKUP(B79,'[1]LISTADO ATM'!$A$2:$B$816,2,0)</f>
        <v>#N/A</v>
      </c>
      <c r="D79" s="45"/>
      <c r="E79" s="46"/>
    </row>
    <row r="80" spans="1:5" ht="18.75" thickBot="1" x14ac:dyDescent="0.3">
      <c r="A80" s="12" t="s">
        <v>12</v>
      </c>
      <c r="B80" s="14">
        <f>COUNT(B61:B76)</f>
        <v>16</v>
      </c>
      <c r="C80" s="10"/>
      <c r="D80" s="10"/>
      <c r="E80" s="11"/>
    </row>
  </sheetData>
  <mergeCells count="27">
    <mergeCell ref="D76:E76"/>
    <mergeCell ref="D63:E63"/>
    <mergeCell ref="D64:E64"/>
    <mergeCell ref="D65:E65"/>
    <mergeCell ref="D66:E66"/>
    <mergeCell ref="D75:E75"/>
    <mergeCell ref="D67:E67"/>
    <mergeCell ref="D68:E68"/>
    <mergeCell ref="D69:E69"/>
    <mergeCell ref="D70:E70"/>
    <mergeCell ref="D71:E71"/>
    <mergeCell ref="D74:E74"/>
    <mergeCell ref="D72:E72"/>
    <mergeCell ref="D73:E73"/>
    <mergeCell ref="A1:E1"/>
    <mergeCell ref="A2:E2"/>
    <mergeCell ref="A3:E3"/>
    <mergeCell ref="A8:E8"/>
    <mergeCell ref="C12:E12"/>
    <mergeCell ref="D62:E62"/>
    <mergeCell ref="A14:E14"/>
    <mergeCell ref="A41:E41"/>
    <mergeCell ref="A56:B56"/>
    <mergeCell ref="A57:B57"/>
    <mergeCell ref="A59:E59"/>
    <mergeCell ref="D60:E60"/>
    <mergeCell ref="D61:E61"/>
  </mergeCells>
  <conditionalFormatting sqref="B81:B1048576">
    <cfRule type="duplicateValues" dxfId="87" priority="750"/>
  </conditionalFormatting>
  <conditionalFormatting sqref="E81:E1048576">
    <cfRule type="duplicateValues" dxfId="86" priority="548"/>
  </conditionalFormatting>
  <conditionalFormatting sqref="B31 B36 B10:B11">
    <cfRule type="duplicateValues" dxfId="85" priority="534"/>
  </conditionalFormatting>
  <conditionalFormatting sqref="B31 B36 B10:B11">
    <cfRule type="duplicateValues" dxfId="84" priority="528"/>
    <cfRule type="duplicateValues" dxfId="83" priority="529"/>
    <cfRule type="duplicateValues" dxfId="82" priority="530"/>
    <cfRule type="duplicateValues" dxfId="81" priority="531"/>
    <cfRule type="duplicateValues" dxfId="80" priority="532"/>
    <cfRule type="duplicateValues" dxfId="79" priority="533"/>
  </conditionalFormatting>
  <conditionalFormatting sqref="B31 B10 B36">
    <cfRule type="duplicateValues" dxfId="78" priority="527"/>
  </conditionalFormatting>
  <conditionalFormatting sqref="E80 E39:E44 E1:E8 E53:E61 E12:E14 E16:E19">
    <cfRule type="duplicateValues" dxfId="77" priority="493"/>
  </conditionalFormatting>
  <conditionalFormatting sqref="B81:B1048576">
    <cfRule type="duplicateValues" dxfId="76" priority="1195"/>
    <cfRule type="duplicateValues" dxfId="75" priority="1196"/>
    <cfRule type="duplicateValues" dxfId="74" priority="1197"/>
    <cfRule type="duplicateValues" dxfId="73" priority="1198"/>
    <cfRule type="duplicateValues" dxfId="72" priority="1199"/>
    <cfRule type="duplicateValues" dxfId="71" priority="1200"/>
  </conditionalFormatting>
  <conditionalFormatting sqref="E10">
    <cfRule type="duplicateValues" dxfId="70" priority="479"/>
  </conditionalFormatting>
  <conditionalFormatting sqref="E36">
    <cfRule type="duplicateValues" dxfId="69" priority="451"/>
  </conditionalFormatting>
  <conditionalFormatting sqref="E63">
    <cfRule type="duplicateValues" dxfId="68" priority="445"/>
  </conditionalFormatting>
  <conditionalFormatting sqref="E64">
    <cfRule type="duplicateValues" dxfId="67" priority="438"/>
  </conditionalFormatting>
  <conditionalFormatting sqref="E64">
    <cfRule type="duplicateValues" dxfId="66" priority="437"/>
  </conditionalFormatting>
  <conditionalFormatting sqref="E65">
    <cfRule type="duplicateValues" dxfId="65" priority="427"/>
  </conditionalFormatting>
  <conditionalFormatting sqref="E66">
    <cfRule type="duplicateValues" dxfId="64" priority="420"/>
  </conditionalFormatting>
  <conditionalFormatting sqref="E66">
    <cfRule type="duplicateValues" dxfId="63" priority="419"/>
  </conditionalFormatting>
  <conditionalFormatting sqref="E67">
    <cfRule type="duplicateValues" dxfId="62" priority="414"/>
  </conditionalFormatting>
  <conditionalFormatting sqref="E80 E1:E8 E10:E14 E16:E61">
    <cfRule type="duplicateValues" dxfId="61" priority="5542"/>
  </conditionalFormatting>
  <conditionalFormatting sqref="B16:B30">
    <cfRule type="duplicateValues" dxfId="60" priority="123"/>
  </conditionalFormatting>
  <conditionalFormatting sqref="B16:B30">
    <cfRule type="duplicateValues" dxfId="59" priority="117"/>
    <cfRule type="duplicateValues" dxfId="58" priority="118"/>
    <cfRule type="duplicateValues" dxfId="57" priority="119"/>
    <cfRule type="duplicateValues" dxfId="56" priority="120"/>
    <cfRule type="duplicateValues" dxfId="55" priority="121"/>
    <cfRule type="duplicateValues" dxfId="54" priority="122"/>
  </conditionalFormatting>
  <conditionalFormatting sqref="B16:B30">
    <cfRule type="duplicateValues" dxfId="53" priority="116"/>
  </conditionalFormatting>
  <conditionalFormatting sqref="B38 B20:B30">
    <cfRule type="duplicateValues" dxfId="52" priority="5740"/>
  </conditionalFormatting>
  <conditionalFormatting sqref="E38 E20:E30">
    <cfRule type="duplicateValues" dxfId="51" priority="5742"/>
  </conditionalFormatting>
  <conditionalFormatting sqref="E68">
    <cfRule type="duplicateValues" dxfId="50" priority="98"/>
  </conditionalFormatting>
  <conditionalFormatting sqref="E69">
    <cfRule type="duplicateValues" dxfId="49" priority="79"/>
  </conditionalFormatting>
  <conditionalFormatting sqref="E69">
    <cfRule type="duplicateValues" dxfId="48" priority="80"/>
  </conditionalFormatting>
  <conditionalFormatting sqref="E70">
    <cfRule type="duplicateValues" dxfId="47" priority="78"/>
  </conditionalFormatting>
  <conditionalFormatting sqref="E71">
    <cfRule type="duplicateValues" dxfId="46" priority="77"/>
  </conditionalFormatting>
  <conditionalFormatting sqref="E72">
    <cfRule type="duplicateValues" dxfId="45" priority="76"/>
  </conditionalFormatting>
  <conditionalFormatting sqref="E73">
    <cfRule type="duplicateValues" dxfId="44" priority="75"/>
  </conditionalFormatting>
  <conditionalFormatting sqref="B1:B1048576">
    <cfRule type="duplicateValues" dxfId="43" priority="73"/>
    <cfRule type="duplicateValues" dxfId="42" priority="74"/>
  </conditionalFormatting>
  <conditionalFormatting sqref="E10:E11 E31:E37">
    <cfRule type="duplicateValues" dxfId="41" priority="6024"/>
  </conditionalFormatting>
  <conditionalFormatting sqref="E31:E37 E10">
    <cfRule type="duplicateValues" dxfId="40" priority="6028"/>
  </conditionalFormatting>
  <conditionalFormatting sqref="B32:B35 B37">
    <cfRule type="duplicateValues" dxfId="39" priority="6165"/>
  </conditionalFormatting>
  <conditionalFormatting sqref="B32:B35 B37">
    <cfRule type="duplicateValues" dxfId="38" priority="6166"/>
    <cfRule type="duplicateValues" dxfId="37" priority="6167"/>
  </conditionalFormatting>
  <conditionalFormatting sqref="B32:B35 B37">
    <cfRule type="duplicateValues" dxfId="36" priority="6172"/>
    <cfRule type="duplicateValues" dxfId="35" priority="6173"/>
    <cfRule type="duplicateValues" dxfId="34" priority="6174"/>
    <cfRule type="duplicateValues" dxfId="33" priority="6175"/>
    <cfRule type="duplicateValues" dxfId="32" priority="6176"/>
    <cfRule type="duplicateValues" dxfId="31" priority="6177"/>
  </conditionalFormatting>
  <conditionalFormatting sqref="E62">
    <cfRule type="duplicateValues" dxfId="30" priority="6325"/>
  </conditionalFormatting>
  <conditionalFormatting sqref="E77:E79">
    <cfRule type="duplicateValues" dxfId="29" priority="6326"/>
  </conditionalFormatting>
  <conditionalFormatting sqref="B80:B1048576 B61:B67 B36 B43:B59 B10:B14 B16:B31 B38:B41 B1:B8">
    <cfRule type="duplicateValues" dxfId="28" priority="6331"/>
  </conditionalFormatting>
  <conditionalFormatting sqref="B80:B1048576 B61:B67 B36 B43:B59 B16:B31 B38:B41 B1:B14">
    <cfRule type="duplicateValues" dxfId="27" priority="6340"/>
    <cfRule type="duplicateValues" dxfId="26" priority="6341"/>
  </conditionalFormatting>
  <conditionalFormatting sqref="B80:B1048576 B36 B38:B67 B1:B31">
    <cfRule type="duplicateValues" dxfId="25" priority="6356"/>
  </conditionalFormatting>
  <conditionalFormatting sqref="B80:B1048576">
    <cfRule type="duplicateValues" dxfId="24" priority="6361"/>
  </conditionalFormatting>
  <conditionalFormatting sqref="B80 B43:B44 B39:B41 B12:B14 B16:B19 B53:B59 B61:B67 B1:B8">
    <cfRule type="duplicateValues" dxfId="23" priority="6366"/>
  </conditionalFormatting>
  <conditionalFormatting sqref="B80 B43:B44 B12:B14 B53:B59 B16:B30 B61:B67 B38:B41 B1:B8">
    <cfRule type="duplicateValues" dxfId="22" priority="6377"/>
  </conditionalFormatting>
  <conditionalFormatting sqref="B80 B61:B67 B12:B14 B16:B30 B43:B59 B38:B41 B1:B8">
    <cfRule type="duplicateValues" dxfId="21" priority="6388"/>
    <cfRule type="duplicateValues" dxfId="20" priority="6389"/>
    <cfRule type="duplicateValues" dxfId="19" priority="6390"/>
    <cfRule type="duplicateValues" dxfId="18" priority="6391"/>
    <cfRule type="duplicateValues" dxfId="17" priority="6392"/>
    <cfRule type="duplicateValues" dxfId="16" priority="6393"/>
  </conditionalFormatting>
  <conditionalFormatting sqref="B80 B61:B67 B36 B43:B59 B10:B14 B16:B31 B38:B41 B1:B8">
    <cfRule type="duplicateValues" dxfId="15" priority="6436"/>
  </conditionalFormatting>
  <conditionalFormatting sqref="B80 B61:B67 B36 B43:B59 B10:B14 B16:B31 B38:B41">
    <cfRule type="duplicateValues" dxfId="14" priority="6444"/>
  </conditionalFormatting>
  <conditionalFormatting sqref="B80 B61:B67 B12:B14 B43:B59 B16:B30 B38:B41 B1:B8">
    <cfRule type="duplicateValues" dxfId="13" priority="6451"/>
  </conditionalFormatting>
  <conditionalFormatting sqref="B80 B61:B67 B12:B14 B43:B59 B16:B30 B38:B41">
    <cfRule type="duplicateValues" dxfId="12" priority="6459"/>
  </conditionalFormatting>
  <conditionalFormatting sqref="B68:B79">
    <cfRule type="duplicateValues" dxfId="11" priority="6472"/>
  </conditionalFormatting>
  <conditionalFormatting sqref="B68:B79">
    <cfRule type="duplicateValues" dxfId="10" priority="6473"/>
    <cfRule type="duplicateValues" dxfId="9" priority="6474"/>
  </conditionalFormatting>
  <conditionalFormatting sqref="B68:B79">
    <cfRule type="duplicateValues" dxfId="8" priority="6475"/>
    <cfRule type="duplicateValues" dxfId="7" priority="6476"/>
    <cfRule type="duplicateValues" dxfId="6" priority="6477"/>
    <cfRule type="duplicateValues" dxfId="5" priority="6478"/>
    <cfRule type="duplicateValues" dxfId="4" priority="6479"/>
    <cfRule type="duplicateValues" dxfId="3" priority="6480"/>
  </conditionalFormatting>
  <conditionalFormatting sqref="E74:E76">
    <cfRule type="duplicateValues" dxfId="2" priority="1"/>
  </conditionalFormatting>
  <conditionalFormatting sqref="E45:E52">
    <cfRule type="duplicateValues" dxfId="1" priority="6487"/>
  </conditionalFormatting>
  <conditionalFormatting sqref="B45:B52">
    <cfRule type="duplicateValues" dxfId="0" priority="648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2021-01-19T11:41:35Z</dcterms:modified>
</cp:coreProperties>
</file>